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"/>
    </mc:Choice>
  </mc:AlternateContent>
  <xr:revisionPtr revIDLastSave="0" documentId="8_{1301390C-A39C-4F45-AE72-1B66D1D09B68}" xr6:coauthVersionLast="47" xr6:coauthVersionMax="47" xr10:uidLastSave="{00000000-0000-0000-0000-000000000000}"/>
  <bookViews>
    <workbookView xWindow="-120" yWindow="-120" windowWidth="29040" windowHeight="15720" tabRatio="924" firstSheet="1" activeTab="1" xr2:uid="{00000000-000D-0000-FFFF-FFFF00000000}"/>
  </bookViews>
  <sheets>
    <sheet name="Information om materialet" sheetId="4" r:id="rId1"/>
    <sheet name="Statsandelar" sheetId="3" r:id="rId2"/>
    <sheet name="Statsandelar_€inv" sheetId="21" r:id="rId3"/>
    <sheet name="Förändring2023-24" sheetId="29" r:id="rId4"/>
    <sheet name="Hemkommunsersättningar" sheetId="5" r:id="rId5"/>
    <sheet name="Vos-laskelma, €as" sheetId="13" state="hidden" r:id="rId6"/>
    <sheet name="Jämförelse_1" sheetId="15" r:id="rId7"/>
    <sheet name="Jämförelse_2" sheetId="16" r:id="rId8"/>
    <sheet name="Jämförelse_3" sheetId="20" r:id="rId9"/>
    <sheet name="År_2024-27" sheetId="23" r:id="rId10"/>
    <sheet name="År_2024-27_€inv" sheetId="24" r:id="rId11"/>
    <sheet name="Lsk - vfo" sheetId="25" r:id="rId12"/>
    <sheet name="Lsk - vfo_€inv" sheetId="26" r:id="rId13"/>
    <sheet name="Kommunstorlek" sheetId="27" r:id="rId14"/>
    <sheet name="Förändr2023-24-lsk-vfo-storlek" sheetId="28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14" hidden="1">'Förändr2023-24-lsk-vfo-storlek'!$A$4:$M$4</definedName>
    <definedName name="_xlnm._FilterDatabase" localSheetId="3" hidden="1">'Förändring2023-24'!$A$5:$O$5</definedName>
    <definedName name="_xlnm._FilterDatabase" localSheetId="4" hidden="1">Hemkommunsersättningar!$A$10:$E$10</definedName>
    <definedName name="_xlnm._FilterDatabase" localSheetId="6" hidden="1">Jämförelse_1!$A$10:$AI$10</definedName>
    <definedName name="_xlnm._FilterDatabase" localSheetId="7" hidden="1">Jämförelse_2!$A$11:$AG$11</definedName>
    <definedName name="_xlnm._FilterDatabase" localSheetId="8" hidden="1">Jämförelse_3!$A$312:$AN$312</definedName>
    <definedName name="_xlnm._FilterDatabase" localSheetId="13" hidden="1">Kommunstorlek!$A$9:$AA$9</definedName>
    <definedName name="_xlnm._FilterDatabase" localSheetId="11" hidden="1">'Lsk - vfo'!$A$10:$AJ$10</definedName>
    <definedName name="_xlnm._FilterDatabase" localSheetId="12" hidden="1">'Lsk - vfo_€inv'!$A$10:$AA$10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1" hidden="1">Statsandelar!$A$10:$AJ$10</definedName>
    <definedName name="_xlnm._FilterDatabase" localSheetId="2" hidden="1">Statsandelar_€inv!$A$10:$AF$10</definedName>
    <definedName name="_xlnm._FilterDatabase" localSheetId="18" hidden="1">'VMpp-vos-erittely'!$A$10:$Z$10</definedName>
    <definedName name="_xlnm._FilterDatabase" localSheetId="5" hidden="1">'Vos-laskelma, €as'!$A$10:$AC$10</definedName>
    <definedName name="_xlnm._FilterDatabase" localSheetId="9" hidden="1">'År_2024-27'!$A$10:$AN$10</definedName>
    <definedName name="_xlnm._FilterDatabase" localSheetId="10" hidden="1">'År_2024-27_€inv'!$A$9:$AN$9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3" l="1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2" i="28" l="1"/>
  <c r="I32" i="28"/>
  <c r="J32" i="28"/>
  <c r="H33" i="28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D32" i="28"/>
  <c r="E32" i="28" s="1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I26" i="28"/>
  <c r="I27" i="28"/>
  <c r="I28" i="28"/>
  <c r="I29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6" i="28"/>
  <c r="H27" i="28"/>
  <c r="H28" i="28"/>
  <c r="H29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6" i="28"/>
  <c r="E26" i="28" s="1"/>
  <c r="D27" i="28"/>
  <c r="E27" i="28" s="1"/>
  <c r="D28" i="28"/>
  <c r="E28" i="28" s="1"/>
  <c r="D29" i="28"/>
  <c r="E29" i="28" s="1"/>
  <c r="D4" i="28"/>
  <c r="E4" i="28" s="1"/>
  <c r="I25" i="28"/>
  <c r="J5" i="29"/>
  <c r="K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6" i="29"/>
  <c r="F293" i="29"/>
  <c r="F288" i="29"/>
  <c r="F286" i="29"/>
  <c r="F285" i="29"/>
  <c r="F269" i="29"/>
  <c r="F264" i="29"/>
  <c r="F262" i="29"/>
  <c r="F261" i="29"/>
  <c r="F251" i="29"/>
  <c r="F243" i="29"/>
  <c r="F237" i="29"/>
  <c r="F231" i="29"/>
  <c r="F221" i="29"/>
  <c r="F208" i="29"/>
  <c r="F207" i="29"/>
  <c r="F189" i="29"/>
  <c r="F188" i="29"/>
  <c r="F181" i="29"/>
  <c r="F180" i="29"/>
  <c r="F178" i="29"/>
  <c r="F162" i="29"/>
  <c r="F161" i="29"/>
  <c r="F157" i="29"/>
  <c r="F154" i="29"/>
  <c r="F153" i="29"/>
  <c r="F142" i="29"/>
  <c r="F141" i="29"/>
  <c r="F133" i="29"/>
  <c r="F125" i="29"/>
  <c r="F122" i="29"/>
  <c r="F117" i="29"/>
  <c r="F114" i="29"/>
  <c r="F111" i="29"/>
  <c r="F109" i="29"/>
  <c r="F105" i="29"/>
  <c r="F102" i="29"/>
  <c r="F88" i="29"/>
  <c r="F86" i="29"/>
  <c r="F79" i="29"/>
  <c r="F78" i="29"/>
  <c r="F66" i="29"/>
  <c r="F53" i="29"/>
  <c r="F50" i="29"/>
  <c r="F49" i="29"/>
  <c r="F45" i="29"/>
  <c r="F43" i="29"/>
  <c r="F41" i="29"/>
  <c r="F38" i="29"/>
  <c r="F35" i="29"/>
  <c r="F32" i="29"/>
  <c r="F31" i="29"/>
  <c r="F30" i="29"/>
  <c r="J29" i="28"/>
  <c r="J28" i="28"/>
  <c r="J27" i="28"/>
  <c r="J26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F8" i="29"/>
  <c r="F24" i="29"/>
  <c r="F29" i="29"/>
  <c r="F74" i="29"/>
  <c r="F83" i="29"/>
  <c r="F19" i="29"/>
  <c r="F28" i="29"/>
  <c r="F7" i="29"/>
  <c r="F16" i="29"/>
  <c r="F11" i="29"/>
  <c r="F14" i="29"/>
  <c r="F26" i="29"/>
  <c r="F34" i="29"/>
  <c r="F10" i="29"/>
  <c r="F23" i="29"/>
  <c r="F67" i="29"/>
  <c r="F25" i="29"/>
  <c r="F47" i="29"/>
  <c r="F56" i="29"/>
  <c r="F22" i="29"/>
  <c r="F40" i="29"/>
  <c r="F46" i="29"/>
  <c r="F48" i="29"/>
  <c r="F70" i="29"/>
  <c r="F76" i="29"/>
  <c r="F13" i="29"/>
  <c r="F27" i="29"/>
  <c r="F65" i="29"/>
  <c r="F82" i="29"/>
  <c r="F9" i="29"/>
  <c r="F12" i="29"/>
  <c r="F20" i="29"/>
  <c r="F39" i="29"/>
  <c r="F15" i="29"/>
  <c r="F17" i="29"/>
  <c r="F18" i="29"/>
  <c r="F21" i="29"/>
  <c r="F33" i="29"/>
  <c r="F44" i="29"/>
  <c r="F58" i="29"/>
  <c r="F106" i="29"/>
  <c r="F36" i="29"/>
  <c r="F68" i="29"/>
  <c r="F69" i="29"/>
  <c r="F77" i="29"/>
  <c r="F84" i="29"/>
  <c r="F85" i="29"/>
  <c r="F95" i="29"/>
  <c r="F97" i="29"/>
  <c r="F103" i="29"/>
  <c r="F57" i="29"/>
  <c r="F60" i="29"/>
  <c r="F63" i="29"/>
  <c r="F81" i="29"/>
  <c r="F100" i="29"/>
  <c r="F137" i="29"/>
  <c r="F6" i="29"/>
  <c r="F42" i="29"/>
  <c r="F75" i="29"/>
  <c r="F172" i="29"/>
  <c r="F55" i="29"/>
  <c r="F107" i="29"/>
  <c r="F112" i="29"/>
  <c r="F128" i="29"/>
  <c r="F59" i="29"/>
  <c r="F61" i="29"/>
  <c r="F62" i="29"/>
  <c r="F80" i="29"/>
  <c r="F90" i="29"/>
  <c r="F96" i="29"/>
  <c r="F99" i="29"/>
  <c r="F118" i="29"/>
  <c r="F126" i="29"/>
  <c r="F54" i="29"/>
  <c r="F119" i="29"/>
  <c r="F37" i="29"/>
  <c r="F51" i="29"/>
  <c r="F52" i="29"/>
  <c r="F64" i="29"/>
  <c r="F71" i="29"/>
  <c r="F72" i="29"/>
  <c r="F73" i="29"/>
  <c r="F92" i="29"/>
  <c r="F93" i="29"/>
  <c r="F110" i="29"/>
  <c r="F87" i="29"/>
  <c r="F89" i="29"/>
  <c r="F91" i="29"/>
  <c r="F98" i="29"/>
  <c r="F113" i="29"/>
  <c r="F134" i="29"/>
  <c r="F115" i="29"/>
  <c r="F123" i="29"/>
  <c r="F155" i="29"/>
  <c r="F160" i="29"/>
  <c r="F222" i="29"/>
  <c r="F226" i="29"/>
  <c r="F297" i="29"/>
  <c r="F120" i="29"/>
  <c r="F130" i="29"/>
  <c r="F164" i="29"/>
  <c r="F201" i="29"/>
  <c r="F94" i="29"/>
  <c r="F166" i="29"/>
  <c r="F203" i="29"/>
  <c r="F101" i="29"/>
  <c r="F127" i="29"/>
  <c r="F150" i="29"/>
  <c r="F163" i="29"/>
  <c r="F104" i="29"/>
  <c r="F116" i="29"/>
  <c r="F158" i="29"/>
  <c r="F173" i="29"/>
  <c r="F175" i="29"/>
  <c r="F249" i="29"/>
  <c r="F124" i="29"/>
  <c r="F131" i="29"/>
  <c r="F147" i="29"/>
  <c r="F148" i="29"/>
  <c r="F191" i="29"/>
  <c r="F192" i="29"/>
  <c r="F200" i="29"/>
  <c r="F246" i="29"/>
  <c r="F129" i="29"/>
  <c r="F132" i="29"/>
  <c r="F146" i="29"/>
  <c r="F151" i="29"/>
  <c r="F152" i="29"/>
  <c r="F159" i="29"/>
  <c r="F174" i="29"/>
  <c r="F177" i="29"/>
  <c r="F139" i="29"/>
  <c r="F140" i="29"/>
  <c r="F165" i="29"/>
  <c r="F168" i="29"/>
  <c r="F169" i="29"/>
  <c r="F170" i="29"/>
  <c r="F171" i="29"/>
  <c r="F199" i="29"/>
  <c r="F235" i="29"/>
  <c r="F121" i="29"/>
  <c r="F135" i="29"/>
  <c r="F138" i="29"/>
  <c r="F143" i="29"/>
  <c r="F144" i="29"/>
  <c r="F149" i="29"/>
  <c r="F185" i="29"/>
  <c r="F190" i="29"/>
  <c r="F108" i="29"/>
  <c r="F136" i="29"/>
  <c r="F145" i="29"/>
  <c r="F167" i="29"/>
  <c r="F193" i="29"/>
  <c r="F197" i="29"/>
  <c r="F186" i="29"/>
  <c r="F187" i="29"/>
  <c r="F241" i="29"/>
  <c r="F289" i="29"/>
  <c r="F198" i="29"/>
  <c r="F211" i="29"/>
  <c r="F232" i="29"/>
  <c r="F176" i="29"/>
  <c r="F194" i="29"/>
  <c r="F195" i="29"/>
  <c r="F202" i="29"/>
  <c r="F220" i="29"/>
  <c r="F234" i="29"/>
  <c r="F240" i="29"/>
  <c r="F156" i="29"/>
  <c r="F179" i="29"/>
  <c r="F210" i="29"/>
  <c r="F280" i="29"/>
  <c r="F183" i="29"/>
  <c r="F184" i="29"/>
  <c r="F196" i="29"/>
  <c r="F204" i="29"/>
  <c r="F271" i="29"/>
  <c r="F274" i="29"/>
  <c r="F182" i="29"/>
  <c r="F227" i="29"/>
  <c r="F225" i="29"/>
  <c r="F236" i="29"/>
  <c r="F238" i="29"/>
  <c r="F239" i="29"/>
  <c r="F258" i="29"/>
  <c r="F212" i="29"/>
  <c r="F213" i="29"/>
  <c r="F214" i="29"/>
  <c r="F218" i="29"/>
  <c r="F219" i="29"/>
  <c r="F248" i="29"/>
  <c r="F270" i="29"/>
  <c r="F273" i="29"/>
  <c r="F276" i="29"/>
  <c r="F205" i="29"/>
  <c r="F206" i="29"/>
  <c r="F217" i="29"/>
  <c r="F223" i="29"/>
  <c r="F247" i="29"/>
  <c r="F253" i="29"/>
  <c r="F265" i="29"/>
  <c r="F292" i="29"/>
  <c r="F224" i="29"/>
  <c r="F272" i="29"/>
  <c r="F275" i="29"/>
  <c r="F209" i="29"/>
  <c r="F215" i="29"/>
  <c r="F228" i="29"/>
  <c r="F229" i="29"/>
  <c r="F230" i="29"/>
  <c r="F233" i="29"/>
  <c r="F245" i="29"/>
  <c r="F250" i="29"/>
  <c r="F257" i="29"/>
  <c r="F281" i="29"/>
  <c r="F284" i="29"/>
  <c r="F216" i="29"/>
  <c r="F242" i="29"/>
  <c r="F244" i="29"/>
  <c r="F296" i="29"/>
  <c r="F255" i="29"/>
  <c r="F259" i="29"/>
  <c r="F260" i="29"/>
  <c r="F279" i="29"/>
  <c r="F282" i="29"/>
  <c r="F283" i="29"/>
  <c r="F295" i="29"/>
  <c r="F298" i="29"/>
  <c r="F254" i="29"/>
  <c r="F256" i="29"/>
  <c r="F277" i="29"/>
  <c r="F263" i="29"/>
  <c r="F266" i="29"/>
  <c r="F267" i="29"/>
  <c r="F278" i="29"/>
  <c r="F294" i="29"/>
  <c r="F252" i="29"/>
  <c r="F268" i="29"/>
  <c r="F287" i="29"/>
  <c r="F290" i="29"/>
  <c r="F291" i="29"/>
  <c r="H25" i="28" l="1"/>
  <c r="F5" i="29"/>
  <c r="O24" i="27" l="1"/>
  <c r="S9" i="27"/>
  <c r="T9" i="27"/>
  <c r="U9" i="27"/>
  <c r="V9" i="27"/>
  <c r="W9" i="27"/>
  <c r="X9" i="27"/>
  <c r="Y9" i="27"/>
  <c r="Z9" i="27"/>
  <c r="AA9" i="27"/>
  <c r="R9" i="27"/>
  <c r="N10" i="27"/>
  <c r="O10" i="27" s="1"/>
  <c r="N11" i="27"/>
  <c r="O11" i="27" s="1"/>
  <c r="N12" i="27"/>
  <c r="O12" i="27" s="1"/>
  <c r="N13" i="27"/>
  <c r="O13" i="27" s="1"/>
  <c r="N15" i="27"/>
  <c r="O15" i="27" s="1"/>
  <c r="N14" i="27"/>
  <c r="O14" i="27" s="1"/>
  <c r="N16" i="27"/>
  <c r="O16" i="27" s="1"/>
  <c r="D9" i="27"/>
  <c r="E9" i="27"/>
  <c r="F9" i="27"/>
  <c r="G9" i="27"/>
  <c r="H9" i="27"/>
  <c r="I9" i="27"/>
  <c r="J9" i="27"/>
  <c r="K9" i="27"/>
  <c r="L9" i="27"/>
  <c r="O19" i="27" s="1"/>
  <c r="C9" i="27"/>
  <c r="O21" i="27"/>
  <c r="O22" i="27"/>
  <c r="O23" i="27"/>
  <c r="O25" i="27"/>
  <c r="O26" i="27"/>
  <c r="O20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2" i="26"/>
  <c r="O32" i="26" s="1"/>
  <c r="N33" i="26"/>
  <c r="O33" i="26" s="1"/>
  <c r="N34" i="26"/>
  <c r="O34" i="26" s="1"/>
  <c r="N35" i="26"/>
  <c r="O35" i="26" s="1"/>
  <c r="N10" i="26"/>
  <c r="O10" i="26" s="1"/>
  <c r="D31" i="25"/>
  <c r="H31" i="25"/>
  <c r="J31" i="25" s="1"/>
  <c r="L31" i="25" s="1"/>
  <c r="AA31" i="25"/>
  <c r="AE31" i="25"/>
  <c r="AG31" i="25" s="1"/>
  <c r="AI31" i="25" s="1"/>
  <c r="AJ31" i="25" s="1"/>
  <c r="N31" i="25" l="1"/>
  <c r="O31" i="25"/>
  <c r="V31" i="25" s="1"/>
  <c r="T31" i="25"/>
  <c r="U31" i="25" s="1"/>
  <c r="N9" i="27" l="1"/>
  <c r="O9" i="27" s="1"/>
  <c r="P31" i="25"/>
  <c r="AA13" i="16" l="1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304" i="16"/>
  <c r="AA12" i="16"/>
  <c r="Y11" i="16"/>
  <c r="K10" i="3"/>
  <c r="AK313" i="20"/>
  <c r="AK314" i="20"/>
  <c r="AK315" i="20"/>
  <c r="AK316" i="20"/>
  <c r="AK317" i="20"/>
  <c r="AK318" i="20"/>
  <c r="AK319" i="20"/>
  <c r="AK320" i="20"/>
  <c r="AL320" i="20" s="1"/>
  <c r="AK321" i="20"/>
  <c r="AK322" i="20"/>
  <c r="AK323" i="20"/>
  <c r="AK324" i="20"/>
  <c r="AK325" i="20"/>
  <c r="AK326" i="20"/>
  <c r="AK327" i="20"/>
  <c r="AK328" i="20"/>
  <c r="AL328" i="20" s="1"/>
  <c r="AK329" i="20"/>
  <c r="AK330" i="20"/>
  <c r="AK331" i="20"/>
  <c r="AK332" i="20"/>
  <c r="AK333" i="20"/>
  <c r="AK334" i="20"/>
  <c r="AK335" i="20"/>
  <c r="AK336" i="20"/>
  <c r="AL336" i="20" s="1"/>
  <c r="AK337" i="20"/>
  <c r="AK338" i="20"/>
  <c r="AK339" i="20"/>
  <c r="AK340" i="20"/>
  <c r="AK341" i="20"/>
  <c r="AK342" i="20"/>
  <c r="AK343" i="20"/>
  <c r="AK344" i="20"/>
  <c r="AL344" i="20" s="1"/>
  <c r="AK345" i="20"/>
  <c r="AK346" i="20"/>
  <c r="AK347" i="20"/>
  <c r="AK348" i="20"/>
  <c r="AK349" i="20"/>
  <c r="AK350" i="20"/>
  <c r="AK351" i="20"/>
  <c r="AK352" i="20"/>
  <c r="AL352" i="20" s="1"/>
  <c r="AK353" i="20"/>
  <c r="AK354" i="20"/>
  <c r="AK355" i="20"/>
  <c r="AK356" i="20"/>
  <c r="AK357" i="20"/>
  <c r="AK358" i="20"/>
  <c r="AK359" i="20"/>
  <c r="AK360" i="20"/>
  <c r="AL360" i="20" s="1"/>
  <c r="AK361" i="20"/>
  <c r="AK362" i="20"/>
  <c r="AK363" i="20"/>
  <c r="AK364" i="20"/>
  <c r="AK365" i="20"/>
  <c r="AK366" i="20"/>
  <c r="AK367" i="20"/>
  <c r="AK368" i="20"/>
  <c r="AL368" i="20" s="1"/>
  <c r="AK369" i="20"/>
  <c r="AK370" i="20"/>
  <c r="AK371" i="20"/>
  <c r="AK372" i="20"/>
  <c r="AK373" i="20"/>
  <c r="AK374" i="20"/>
  <c r="AK375" i="20"/>
  <c r="AK376" i="20"/>
  <c r="AL376" i="20" s="1"/>
  <c r="AK377" i="20"/>
  <c r="AK378" i="20"/>
  <c r="AK379" i="20"/>
  <c r="AK380" i="20"/>
  <c r="AK381" i="20"/>
  <c r="AK382" i="20"/>
  <c r="AK383" i="20"/>
  <c r="AK384" i="20"/>
  <c r="AL384" i="20" s="1"/>
  <c r="AK385" i="20"/>
  <c r="AK386" i="20"/>
  <c r="AK387" i="20"/>
  <c r="AK388" i="20"/>
  <c r="AK389" i="20"/>
  <c r="AK390" i="20"/>
  <c r="AK391" i="20"/>
  <c r="AK392" i="20"/>
  <c r="AL392" i="20" s="1"/>
  <c r="AK393" i="20"/>
  <c r="AK394" i="20"/>
  <c r="AK395" i="20"/>
  <c r="AK396" i="20"/>
  <c r="AK397" i="20"/>
  <c r="AK398" i="20"/>
  <c r="AK399" i="20"/>
  <c r="AK400" i="20"/>
  <c r="AL400" i="20" s="1"/>
  <c r="AK401" i="20"/>
  <c r="AK402" i="20"/>
  <c r="AK403" i="20"/>
  <c r="AK404" i="20"/>
  <c r="AK405" i="20"/>
  <c r="AK406" i="20"/>
  <c r="AK407" i="20"/>
  <c r="AK408" i="20"/>
  <c r="AL408" i="20" s="1"/>
  <c r="AK409" i="20"/>
  <c r="AK410" i="20"/>
  <c r="AK411" i="20"/>
  <c r="AK412" i="20"/>
  <c r="AK413" i="20"/>
  <c r="AK414" i="20"/>
  <c r="AK415" i="20"/>
  <c r="AK416" i="20"/>
  <c r="AL416" i="20" s="1"/>
  <c r="AK417" i="20"/>
  <c r="AK418" i="20"/>
  <c r="AK419" i="20"/>
  <c r="AK420" i="20"/>
  <c r="AK421" i="20"/>
  <c r="AK422" i="20"/>
  <c r="AK423" i="20"/>
  <c r="AK424" i="20"/>
  <c r="AL424" i="20" s="1"/>
  <c r="AK425" i="20"/>
  <c r="AK426" i="20"/>
  <c r="AK427" i="20"/>
  <c r="AK428" i="20"/>
  <c r="AK429" i="20"/>
  <c r="AK430" i="20"/>
  <c r="AK431" i="20"/>
  <c r="AK432" i="20"/>
  <c r="AL432" i="20" s="1"/>
  <c r="AK433" i="20"/>
  <c r="AK434" i="20"/>
  <c r="AK435" i="20"/>
  <c r="AK436" i="20"/>
  <c r="AK437" i="20"/>
  <c r="AK438" i="20"/>
  <c r="AK439" i="20"/>
  <c r="AK440" i="20"/>
  <c r="AL440" i="20" s="1"/>
  <c r="AK441" i="20"/>
  <c r="AK442" i="20"/>
  <c r="AK443" i="20"/>
  <c r="AK444" i="20"/>
  <c r="AK445" i="20"/>
  <c r="AK446" i="20"/>
  <c r="AK447" i="20"/>
  <c r="AK448" i="20"/>
  <c r="AL448" i="20" s="1"/>
  <c r="AK449" i="20"/>
  <c r="AK450" i="20"/>
  <c r="AK451" i="20"/>
  <c r="AK452" i="20"/>
  <c r="AK453" i="20"/>
  <c r="AK454" i="20"/>
  <c r="AK455" i="20"/>
  <c r="AK456" i="20"/>
  <c r="AL456" i="20" s="1"/>
  <c r="AK457" i="20"/>
  <c r="AK458" i="20"/>
  <c r="AK459" i="20"/>
  <c r="AK460" i="20"/>
  <c r="AK461" i="20"/>
  <c r="AK462" i="20"/>
  <c r="AK463" i="20"/>
  <c r="AK464" i="20"/>
  <c r="AL464" i="20" s="1"/>
  <c r="AK465" i="20"/>
  <c r="AK466" i="20"/>
  <c r="AK467" i="20"/>
  <c r="AK468" i="20"/>
  <c r="AK469" i="20"/>
  <c r="AK470" i="20"/>
  <c r="AK471" i="20"/>
  <c r="AK472" i="20"/>
  <c r="AL472" i="20" s="1"/>
  <c r="AK473" i="20"/>
  <c r="AK474" i="20"/>
  <c r="AK475" i="20"/>
  <c r="AK476" i="20"/>
  <c r="AK477" i="20"/>
  <c r="AK478" i="20"/>
  <c r="AK479" i="20"/>
  <c r="AK480" i="20"/>
  <c r="AL480" i="20" s="1"/>
  <c r="AK481" i="20"/>
  <c r="AK482" i="20"/>
  <c r="AK483" i="20"/>
  <c r="AK484" i="20"/>
  <c r="AK485" i="20"/>
  <c r="AK486" i="20"/>
  <c r="AK487" i="20"/>
  <c r="AL487" i="20" s="1"/>
  <c r="AK488" i="20"/>
  <c r="AL488" i="20" s="1"/>
  <c r="AK489" i="20"/>
  <c r="AK490" i="20"/>
  <c r="AK491" i="20"/>
  <c r="AK492" i="20"/>
  <c r="AK493" i="20"/>
  <c r="AK494" i="20"/>
  <c r="AK495" i="20"/>
  <c r="AL495" i="20" s="1"/>
  <c r="AK496" i="20"/>
  <c r="AL496" i="20" s="1"/>
  <c r="AK497" i="20"/>
  <c r="AK498" i="20"/>
  <c r="AK499" i="20"/>
  <c r="AK500" i="20"/>
  <c r="AK501" i="20"/>
  <c r="AK502" i="20"/>
  <c r="AK503" i="20"/>
  <c r="AL503" i="20" s="1"/>
  <c r="AK504" i="20"/>
  <c r="AL504" i="20" s="1"/>
  <c r="AK505" i="20"/>
  <c r="AK506" i="20"/>
  <c r="AK507" i="20"/>
  <c r="AK508" i="20"/>
  <c r="AK509" i="20"/>
  <c r="AK510" i="20"/>
  <c r="AK511" i="20"/>
  <c r="AL511" i="20" s="1"/>
  <c r="AK512" i="20"/>
  <c r="AL512" i="20" s="1"/>
  <c r="AK513" i="20"/>
  <c r="AK514" i="20"/>
  <c r="AK515" i="20"/>
  <c r="AK516" i="20"/>
  <c r="AK517" i="20"/>
  <c r="AK518" i="20"/>
  <c r="AK519" i="20"/>
  <c r="AL519" i="20" s="1"/>
  <c r="AK520" i="20"/>
  <c r="AL520" i="20" s="1"/>
  <c r="AK521" i="20"/>
  <c r="AK522" i="20"/>
  <c r="AK523" i="20"/>
  <c r="AK524" i="20"/>
  <c r="AK525" i="20"/>
  <c r="AK526" i="20"/>
  <c r="AK527" i="20"/>
  <c r="AL527" i="20" s="1"/>
  <c r="AK528" i="20"/>
  <c r="AL528" i="20" s="1"/>
  <c r="AK529" i="20"/>
  <c r="AK530" i="20"/>
  <c r="AK531" i="20"/>
  <c r="AK532" i="20"/>
  <c r="AK533" i="20"/>
  <c r="AK534" i="20"/>
  <c r="AK535" i="20"/>
  <c r="AL535" i="20" s="1"/>
  <c r="AK536" i="20"/>
  <c r="AL536" i="20" s="1"/>
  <c r="AK537" i="20"/>
  <c r="AK538" i="20"/>
  <c r="AK539" i="20"/>
  <c r="AK540" i="20"/>
  <c r="AK541" i="20"/>
  <c r="AK542" i="20"/>
  <c r="AK543" i="20"/>
  <c r="AL543" i="20" s="1"/>
  <c r="AK544" i="20"/>
  <c r="AL544" i="20" s="1"/>
  <c r="AK545" i="20"/>
  <c r="AK546" i="20"/>
  <c r="AK547" i="20"/>
  <c r="AK548" i="20"/>
  <c r="AK549" i="20"/>
  <c r="AK550" i="20"/>
  <c r="AK551" i="20"/>
  <c r="AL551" i="20" s="1"/>
  <c r="AK552" i="20"/>
  <c r="AL552" i="20" s="1"/>
  <c r="AK553" i="20"/>
  <c r="AK554" i="20"/>
  <c r="AK555" i="20"/>
  <c r="AK556" i="20"/>
  <c r="AK557" i="20"/>
  <c r="AK558" i="20"/>
  <c r="AK559" i="20"/>
  <c r="AL559" i="20" s="1"/>
  <c r="AK560" i="20"/>
  <c r="AL560" i="20" s="1"/>
  <c r="AK561" i="20"/>
  <c r="AK562" i="20"/>
  <c r="AK563" i="20"/>
  <c r="AK564" i="20"/>
  <c r="AK565" i="20"/>
  <c r="AK566" i="20"/>
  <c r="AK567" i="20"/>
  <c r="AL567" i="20" s="1"/>
  <c r="AK568" i="20"/>
  <c r="AL568" i="20" s="1"/>
  <c r="AK569" i="20"/>
  <c r="AK570" i="20"/>
  <c r="AK571" i="20"/>
  <c r="AK572" i="20"/>
  <c r="AK573" i="20"/>
  <c r="AK574" i="20"/>
  <c r="AK575" i="20"/>
  <c r="AL575" i="20" s="1"/>
  <c r="AK576" i="20"/>
  <c r="AL576" i="20" s="1"/>
  <c r="AK577" i="20"/>
  <c r="AK578" i="20"/>
  <c r="AK579" i="20"/>
  <c r="AK580" i="20"/>
  <c r="AK581" i="20"/>
  <c r="AK582" i="20"/>
  <c r="AK583" i="20"/>
  <c r="AL583" i="20" s="1"/>
  <c r="AK584" i="20"/>
  <c r="AL584" i="20" s="1"/>
  <c r="AK585" i="20"/>
  <c r="AK586" i="20"/>
  <c r="AK587" i="20"/>
  <c r="AK588" i="20"/>
  <c r="AK589" i="20"/>
  <c r="AK590" i="20"/>
  <c r="AK591" i="20"/>
  <c r="AL591" i="20" s="1"/>
  <c r="AK592" i="20"/>
  <c r="AL592" i="20" s="1"/>
  <c r="AK593" i="20"/>
  <c r="AK594" i="20"/>
  <c r="AK595" i="20"/>
  <c r="AK596" i="20"/>
  <c r="AK597" i="20"/>
  <c r="AK598" i="20"/>
  <c r="AK599" i="20"/>
  <c r="AL599" i="20" s="1"/>
  <c r="AK600" i="20"/>
  <c r="AL600" i="20" s="1"/>
  <c r="AK601" i="20"/>
  <c r="AK602" i="20"/>
  <c r="AK603" i="20"/>
  <c r="AK604" i="20"/>
  <c r="AK605" i="20"/>
  <c r="AK312" i="20"/>
  <c r="AF313" i="20"/>
  <c r="AF314" i="20"/>
  <c r="AF315" i="20"/>
  <c r="AF316" i="20"/>
  <c r="AF317" i="20"/>
  <c r="AF318" i="20"/>
  <c r="AF319" i="20"/>
  <c r="AF320" i="20"/>
  <c r="AG320" i="20" s="1"/>
  <c r="AF321" i="20"/>
  <c r="AF322" i="20"/>
  <c r="AF323" i="20"/>
  <c r="AF324" i="20"/>
  <c r="AF325" i="20"/>
  <c r="AF326" i="20"/>
  <c r="AF327" i="20"/>
  <c r="AF328" i="20"/>
  <c r="AG328" i="20" s="1"/>
  <c r="AF329" i="20"/>
  <c r="AF330" i="20"/>
  <c r="AF331" i="20"/>
  <c r="AF332" i="20"/>
  <c r="AF333" i="20"/>
  <c r="AF334" i="20"/>
  <c r="AF335" i="20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F348" i="20"/>
  <c r="AF349" i="20"/>
  <c r="AF350" i="20"/>
  <c r="AF351" i="20"/>
  <c r="AF352" i="20"/>
  <c r="AG352" i="20" s="1"/>
  <c r="AF353" i="20"/>
  <c r="AF354" i="20"/>
  <c r="AF355" i="20"/>
  <c r="AF356" i="20"/>
  <c r="AF357" i="20"/>
  <c r="AF358" i="20"/>
  <c r="AF359" i="20"/>
  <c r="AF360" i="20"/>
  <c r="AG360" i="20" s="1"/>
  <c r="AF361" i="20"/>
  <c r="AF362" i="20"/>
  <c r="AF363" i="20"/>
  <c r="AF364" i="20"/>
  <c r="AF365" i="20"/>
  <c r="AF366" i="20"/>
  <c r="AF367" i="20"/>
  <c r="AF368" i="20"/>
  <c r="AG368" i="20" s="1"/>
  <c r="AF369" i="20"/>
  <c r="AF370" i="20"/>
  <c r="AF371" i="20"/>
  <c r="AF372" i="20"/>
  <c r="AF373" i="20"/>
  <c r="AF374" i="20"/>
  <c r="AF375" i="20"/>
  <c r="AF376" i="20"/>
  <c r="AG376" i="20" s="1"/>
  <c r="AF377" i="20"/>
  <c r="AF378" i="20"/>
  <c r="AF379" i="20"/>
  <c r="AF380" i="20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F391" i="20"/>
  <c r="AF392" i="20"/>
  <c r="AG392" i="20" s="1"/>
  <c r="AF393" i="20"/>
  <c r="AF394" i="20"/>
  <c r="AF395" i="20"/>
  <c r="AF396" i="20"/>
  <c r="AF397" i="20"/>
  <c r="AF398" i="20"/>
  <c r="AF399" i="20"/>
  <c r="AF400" i="20"/>
  <c r="AG400" i="20" s="1"/>
  <c r="AF401" i="20"/>
  <c r="AF402" i="20"/>
  <c r="AF403" i="20"/>
  <c r="AF404" i="20"/>
  <c r="AF405" i="20"/>
  <c r="AF406" i="20"/>
  <c r="AF407" i="20"/>
  <c r="AF408" i="20"/>
  <c r="AG408" i="20" s="1"/>
  <c r="AF409" i="20"/>
  <c r="AF410" i="20"/>
  <c r="AF411" i="20"/>
  <c r="AF412" i="20"/>
  <c r="AF413" i="20"/>
  <c r="AF414" i="20"/>
  <c r="AF415" i="20"/>
  <c r="AF416" i="20"/>
  <c r="AG416" i="20" s="1"/>
  <c r="AF417" i="20"/>
  <c r="AF418" i="20"/>
  <c r="AF419" i="20"/>
  <c r="AF420" i="20"/>
  <c r="AF421" i="20"/>
  <c r="AF422" i="20"/>
  <c r="AF423" i="20"/>
  <c r="AF424" i="20"/>
  <c r="AG424" i="20" s="1"/>
  <c r="AF425" i="20"/>
  <c r="AF426" i="20"/>
  <c r="AF427" i="20"/>
  <c r="AF428" i="20"/>
  <c r="AF429" i="20"/>
  <c r="AF430" i="20"/>
  <c r="AF431" i="20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F444" i="20"/>
  <c r="AF445" i="20"/>
  <c r="AF446" i="20"/>
  <c r="AF447" i="20"/>
  <c r="AF448" i="20"/>
  <c r="AG448" i="20" s="1"/>
  <c r="AF449" i="20"/>
  <c r="AF450" i="20"/>
  <c r="AF451" i="20"/>
  <c r="AF452" i="20"/>
  <c r="AF453" i="20"/>
  <c r="AF454" i="20"/>
  <c r="AF455" i="20"/>
  <c r="AF456" i="20"/>
  <c r="AG456" i="20" s="1"/>
  <c r="AF457" i="20"/>
  <c r="AF458" i="20"/>
  <c r="AF459" i="20"/>
  <c r="AF460" i="20"/>
  <c r="AF461" i="20"/>
  <c r="AF462" i="20"/>
  <c r="AF463" i="20"/>
  <c r="AF464" i="20"/>
  <c r="AG464" i="20" s="1"/>
  <c r="AF465" i="20"/>
  <c r="AF466" i="20"/>
  <c r="AF467" i="20"/>
  <c r="AF468" i="20"/>
  <c r="AF469" i="20"/>
  <c r="AF470" i="20"/>
  <c r="AF471" i="20"/>
  <c r="AF472" i="20"/>
  <c r="AG472" i="20" s="1"/>
  <c r="AF473" i="20"/>
  <c r="AF474" i="20"/>
  <c r="AF475" i="20"/>
  <c r="AF476" i="20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F487" i="20"/>
  <c r="AF488" i="20"/>
  <c r="AG488" i="20" s="1"/>
  <c r="AF489" i="20"/>
  <c r="AF490" i="20"/>
  <c r="AF491" i="20"/>
  <c r="AF492" i="20"/>
  <c r="AF493" i="20"/>
  <c r="AF494" i="20"/>
  <c r="AF495" i="20"/>
  <c r="AG495" i="20" s="1"/>
  <c r="AF496" i="20"/>
  <c r="AG496" i="20" s="1"/>
  <c r="AF497" i="20"/>
  <c r="AF498" i="20"/>
  <c r="AF499" i="20"/>
  <c r="AF500" i="20"/>
  <c r="AF501" i="20"/>
  <c r="AF502" i="20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F515" i="20"/>
  <c r="AF516" i="20"/>
  <c r="AF517" i="20"/>
  <c r="AF518" i="20"/>
  <c r="AF519" i="20"/>
  <c r="AG519" i="20" s="1"/>
  <c r="AF520" i="20"/>
  <c r="AG520" i="20" s="1"/>
  <c r="AF521" i="20"/>
  <c r="AF522" i="20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F534" i="20"/>
  <c r="AF535" i="20"/>
  <c r="AG535" i="20" s="1"/>
  <c r="AF536" i="20"/>
  <c r="AG536" i="20" s="1"/>
  <c r="AF537" i="20"/>
  <c r="AF538" i="20"/>
  <c r="AF539" i="20"/>
  <c r="AF540" i="20"/>
  <c r="AF541" i="20"/>
  <c r="AF542" i="20"/>
  <c r="AF543" i="20"/>
  <c r="AG543" i="20" s="1"/>
  <c r="AF544" i="20"/>
  <c r="AG544" i="20" s="1"/>
  <c r="AF545" i="20"/>
  <c r="AF546" i="20"/>
  <c r="AF547" i="20"/>
  <c r="AF548" i="20"/>
  <c r="AF549" i="20"/>
  <c r="AF550" i="20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F563" i="20"/>
  <c r="AF564" i="20"/>
  <c r="AF565" i="20"/>
  <c r="AF566" i="20"/>
  <c r="AF567" i="20"/>
  <c r="AG567" i="20" s="1"/>
  <c r="AF568" i="20"/>
  <c r="AG568" i="20" s="1"/>
  <c r="AF569" i="20"/>
  <c r="AF570" i="20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F582" i="20"/>
  <c r="AF583" i="20"/>
  <c r="AG583" i="20" s="1"/>
  <c r="AF584" i="20"/>
  <c r="AG584" i="20" s="1"/>
  <c r="AF585" i="20"/>
  <c r="AF586" i="20"/>
  <c r="AF587" i="20"/>
  <c r="AF588" i="20"/>
  <c r="AF589" i="20"/>
  <c r="AF590" i="20"/>
  <c r="AF591" i="20"/>
  <c r="AG591" i="20" s="1"/>
  <c r="AF592" i="20"/>
  <c r="AG592" i="20" s="1"/>
  <c r="AF593" i="20"/>
  <c r="AF594" i="20"/>
  <c r="AF595" i="20"/>
  <c r="AF596" i="20"/>
  <c r="AF597" i="20"/>
  <c r="AF598" i="20"/>
  <c r="AF599" i="20"/>
  <c r="AG599" i="20" s="1"/>
  <c r="AF600" i="20"/>
  <c r="AG600" i="20" s="1"/>
  <c r="AF601" i="20"/>
  <c r="AF602" i="20"/>
  <c r="AF603" i="20"/>
  <c r="AF604" i="20"/>
  <c r="AF605" i="20"/>
  <c r="AF312" i="20"/>
  <c r="AL605" i="20"/>
  <c r="AL604" i="20"/>
  <c r="AL603" i="20"/>
  <c r="AL602" i="20"/>
  <c r="AL601" i="20"/>
  <c r="AL598" i="20"/>
  <c r="AL597" i="20"/>
  <c r="AL596" i="20"/>
  <c r="AL595" i="20"/>
  <c r="AL594" i="20"/>
  <c r="AL593" i="20"/>
  <c r="AL590" i="20"/>
  <c r="AL589" i="20"/>
  <c r="AL588" i="20"/>
  <c r="AL587" i="20"/>
  <c r="AL586" i="20"/>
  <c r="AL585" i="20"/>
  <c r="AL582" i="20"/>
  <c r="AL581" i="20"/>
  <c r="AL580" i="20"/>
  <c r="AL579" i="20"/>
  <c r="AL578" i="20"/>
  <c r="AL577" i="20"/>
  <c r="AL574" i="20"/>
  <c r="AL573" i="20"/>
  <c r="AL572" i="20"/>
  <c r="AL571" i="20"/>
  <c r="AL570" i="20"/>
  <c r="AL569" i="20"/>
  <c r="AL566" i="20"/>
  <c r="AL565" i="20"/>
  <c r="AL564" i="20"/>
  <c r="AL563" i="20"/>
  <c r="AL562" i="20"/>
  <c r="AL561" i="20"/>
  <c r="AL558" i="20"/>
  <c r="AL557" i="20"/>
  <c r="AL556" i="20"/>
  <c r="AL555" i="20"/>
  <c r="AL554" i="20"/>
  <c r="AL553" i="20"/>
  <c r="AL550" i="20"/>
  <c r="AL549" i="20"/>
  <c r="AL548" i="20"/>
  <c r="AL547" i="20"/>
  <c r="AL546" i="20"/>
  <c r="AL545" i="20"/>
  <c r="AL542" i="20"/>
  <c r="AL541" i="20"/>
  <c r="AL540" i="20"/>
  <c r="AL539" i="20"/>
  <c r="AL538" i="20"/>
  <c r="AL537" i="20"/>
  <c r="AL534" i="20"/>
  <c r="AL533" i="20"/>
  <c r="AL532" i="20"/>
  <c r="AL531" i="20"/>
  <c r="AL530" i="20"/>
  <c r="AL529" i="20"/>
  <c r="AL526" i="20"/>
  <c r="AL525" i="20"/>
  <c r="AL524" i="20"/>
  <c r="AL523" i="20"/>
  <c r="AL522" i="20"/>
  <c r="AL521" i="20"/>
  <c r="AL518" i="20"/>
  <c r="AL517" i="20"/>
  <c r="AL516" i="20"/>
  <c r="AL515" i="20"/>
  <c r="AL514" i="20"/>
  <c r="AL513" i="20"/>
  <c r="AL510" i="20"/>
  <c r="AL509" i="20"/>
  <c r="AL508" i="20"/>
  <c r="AL507" i="20"/>
  <c r="AL506" i="20"/>
  <c r="AL505" i="20"/>
  <c r="AL502" i="20"/>
  <c r="AL501" i="20"/>
  <c r="AL500" i="20"/>
  <c r="AL499" i="20"/>
  <c r="AL498" i="20"/>
  <c r="AL497" i="20"/>
  <c r="AL494" i="20"/>
  <c r="AL493" i="20"/>
  <c r="AL492" i="20"/>
  <c r="AL491" i="20"/>
  <c r="AL490" i="20"/>
  <c r="AL489" i="20"/>
  <c r="AL486" i="20"/>
  <c r="AL485" i="20"/>
  <c r="AL484" i="20"/>
  <c r="AL483" i="20"/>
  <c r="AL482" i="20"/>
  <c r="AL481" i="20"/>
  <c r="AL479" i="20"/>
  <c r="AL478" i="20"/>
  <c r="AL477" i="20"/>
  <c r="AL476" i="20"/>
  <c r="AL475" i="20"/>
  <c r="AL474" i="20"/>
  <c r="AL473" i="20"/>
  <c r="AL471" i="20"/>
  <c r="AL470" i="20"/>
  <c r="AL469" i="20"/>
  <c r="AL468" i="20"/>
  <c r="AL467" i="20"/>
  <c r="AL466" i="20"/>
  <c r="AL465" i="20"/>
  <c r="AL463" i="20"/>
  <c r="AL462" i="20"/>
  <c r="AL461" i="20"/>
  <c r="AL460" i="20"/>
  <c r="AL459" i="20"/>
  <c r="AL458" i="20"/>
  <c r="AL457" i="20"/>
  <c r="AL455" i="20"/>
  <c r="AL454" i="20"/>
  <c r="AL453" i="20"/>
  <c r="AL452" i="20"/>
  <c r="AL451" i="20"/>
  <c r="AL450" i="20"/>
  <c r="AL449" i="20"/>
  <c r="AL447" i="20"/>
  <c r="AL446" i="20"/>
  <c r="AL445" i="20"/>
  <c r="AL444" i="20"/>
  <c r="AL443" i="20"/>
  <c r="AL442" i="20"/>
  <c r="AL441" i="20"/>
  <c r="AL439" i="20"/>
  <c r="AL438" i="20"/>
  <c r="AL437" i="20"/>
  <c r="AL436" i="20"/>
  <c r="AL435" i="20"/>
  <c r="AL434" i="20"/>
  <c r="AL433" i="20"/>
  <c r="AL431" i="20"/>
  <c r="AL430" i="20"/>
  <c r="AL429" i="20"/>
  <c r="AL428" i="20"/>
  <c r="AL427" i="20"/>
  <c r="AL426" i="20"/>
  <c r="AL425" i="20"/>
  <c r="AL423" i="20"/>
  <c r="AL422" i="20"/>
  <c r="AL421" i="20"/>
  <c r="AL420" i="20"/>
  <c r="AL419" i="20"/>
  <c r="AL418" i="20"/>
  <c r="AL417" i="20"/>
  <c r="AL415" i="20"/>
  <c r="AL414" i="20"/>
  <c r="AL413" i="20"/>
  <c r="AL412" i="20"/>
  <c r="AL411" i="20"/>
  <c r="AL410" i="20"/>
  <c r="AL409" i="20"/>
  <c r="AL407" i="20"/>
  <c r="AL406" i="20"/>
  <c r="AL405" i="20"/>
  <c r="AL404" i="20"/>
  <c r="AL403" i="20"/>
  <c r="AL402" i="20"/>
  <c r="AL401" i="20"/>
  <c r="AL399" i="20"/>
  <c r="AL398" i="20"/>
  <c r="AL397" i="20"/>
  <c r="AL396" i="20"/>
  <c r="AL395" i="20"/>
  <c r="AL394" i="20"/>
  <c r="AL393" i="20"/>
  <c r="AL391" i="20"/>
  <c r="AL390" i="20"/>
  <c r="AL389" i="20"/>
  <c r="AL388" i="20"/>
  <c r="AL387" i="20"/>
  <c r="AL386" i="20"/>
  <c r="AL385" i="20"/>
  <c r="AL383" i="20"/>
  <c r="AL382" i="20"/>
  <c r="AL381" i="20"/>
  <c r="AL380" i="20"/>
  <c r="AL379" i="20"/>
  <c r="AL378" i="20"/>
  <c r="AL377" i="20"/>
  <c r="AL375" i="20"/>
  <c r="AL374" i="20"/>
  <c r="AL373" i="20"/>
  <c r="AL372" i="20"/>
  <c r="AL371" i="20"/>
  <c r="AL370" i="20"/>
  <c r="AL369" i="20"/>
  <c r="AL367" i="20"/>
  <c r="AL366" i="20"/>
  <c r="AL365" i="20"/>
  <c r="AL364" i="20"/>
  <c r="AL363" i="20"/>
  <c r="AL362" i="20"/>
  <c r="AL361" i="20"/>
  <c r="AL359" i="20"/>
  <c r="AL358" i="20"/>
  <c r="AL357" i="20"/>
  <c r="AL356" i="20"/>
  <c r="AL355" i="20"/>
  <c r="AL354" i="20"/>
  <c r="AL353" i="20"/>
  <c r="AL351" i="20"/>
  <c r="AL350" i="20"/>
  <c r="AL349" i="20"/>
  <c r="AL348" i="20"/>
  <c r="AL347" i="20"/>
  <c r="AL346" i="20"/>
  <c r="AL345" i="20"/>
  <c r="AL343" i="20"/>
  <c r="AL342" i="20"/>
  <c r="AL341" i="20"/>
  <c r="AL340" i="20"/>
  <c r="AL339" i="20"/>
  <c r="AL338" i="20"/>
  <c r="AL337" i="20"/>
  <c r="AL335" i="20"/>
  <c r="AL334" i="20"/>
  <c r="AL333" i="20"/>
  <c r="AL332" i="20"/>
  <c r="AL331" i="20"/>
  <c r="AL330" i="20"/>
  <c r="AL329" i="20"/>
  <c r="AL327" i="20"/>
  <c r="AL326" i="20"/>
  <c r="AL325" i="20"/>
  <c r="AL324" i="20"/>
  <c r="AL323" i="20"/>
  <c r="AL322" i="20"/>
  <c r="AL321" i="20"/>
  <c r="AL319" i="20"/>
  <c r="AL318" i="20"/>
  <c r="AL317" i="20"/>
  <c r="AL316" i="20"/>
  <c r="AL315" i="20"/>
  <c r="AL314" i="20"/>
  <c r="AL313" i="20"/>
  <c r="AL312" i="20"/>
  <c r="AG605" i="20"/>
  <c r="AG604" i="20"/>
  <c r="AG603" i="20"/>
  <c r="AG602" i="20"/>
  <c r="AG601" i="20"/>
  <c r="AG598" i="20"/>
  <c r="AG597" i="20"/>
  <c r="AG596" i="20"/>
  <c r="AG595" i="20"/>
  <c r="AG594" i="20"/>
  <c r="AG593" i="20"/>
  <c r="AG590" i="20"/>
  <c r="AG589" i="20"/>
  <c r="AG588" i="20"/>
  <c r="AG587" i="20"/>
  <c r="AG586" i="20"/>
  <c r="AG585" i="20"/>
  <c r="AG582" i="20"/>
  <c r="AG581" i="20"/>
  <c r="AG580" i="20"/>
  <c r="AG579" i="20"/>
  <c r="AG578" i="20"/>
  <c r="AG577" i="20"/>
  <c r="AG574" i="20"/>
  <c r="AG573" i="20"/>
  <c r="AG572" i="20"/>
  <c r="AG571" i="20"/>
  <c r="AG570" i="20"/>
  <c r="AG569" i="20"/>
  <c r="AG566" i="20"/>
  <c r="AG565" i="20"/>
  <c r="AG564" i="20"/>
  <c r="AG563" i="20"/>
  <c r="AG562" i="20"/>
  <c r="AG561" i="20"/>
  <c r="AG558" i="20"/>
  <c r="AG557" i="20"/>
  <c r="AG556" i="20"/>
  <c r="AG555" i="20"/>
  <c r="AG554" i="20"/>
  <c r="AG553" i="20"/>
  <c r="AG550" i="20"/>
  <c r="AG549" i="20"/>
  <c r="AG548" i="20"/>
  <c r="AG547" i="20"/>
  <c r="AG546" i="20"/>
  <c r="AG545" i="20"/>
  <c r="AG542" i="20"/>
  <c r="AG541" i="20"/>
  <c r="AG540" i="20"/>
  <c r="AG539" i="20"/>
  <c r="AG538" i="20"/>
  <c r="AG537" i="20"/>
  <c r="AG534" i="20"/>
  <c r="AG533" i="20"/>
  <c r="AG532" i="20"/>
  <c r="AG531" i="20"/>
  <c r="AG530" i="20"/>
  <c r="AG529" i="20"/>
  <c r="AG526" i="20"/>
  <c r="AG525" i="20"/>
  <c r="AG524" i="20"/>
  <c r="AG523" i="20"/>
  <c r="AG522" i="20"/>
  <c r="AG521" i="20"/>
  <c r="AG518" i="20"/>
  <c r="AG517" i="20"/>
  <c r="AG516" i="20"/>
  <c r="AG515" i="20"/>
  <c r="AG514" i="20"/>
  <c r="AG513" i="20"/>
  <c r="AG510" i="20"/>
  <c r="AG509" i="20"/>
  <c r="AG508" i="20"/>
  <c r="AG507" i="20"/>
  <c r="AG506" i="20"/>
  <c r="AG505" i="20"/>
  <c r="AG502" i="20"/>
  <c r="AG501" i="20"/>
  <c r="AG500" i="20"/>
  <c r="AG499" i="20"/>
  <c r="AG498" i="20"/>
  <c r="AG497" i="20"/>
  <c r="AG494" i="20"/>
  <c r="AG493" i="20"/>
  <c r="AG492" i="20"/>
  <c r="AG491" i="20"/>
  <c r="AG490" i="20"/>
  <c r="AG489" i="20"/>
  <c r="AG487" i="20"/>
  <c r="AG486" i="20"/>
  <c r="AG485" i="20"/>
  <c r="AG484" i="20"/>
  <c r="AG483" i="20"/>
  <c r="AG482" i="20"/>
  <c r="AG481" i="20"/>
  <c r="AG479" i="20"/>
  <c r="AG478" i="20"/>
  <c r="AG477" i="20"/>
  <c r="AG476" i="20"/>
  <c r="AG475" i="20"/>
  <c r="AG474" i="20"/>
  <c r="AG473" i="20"/>
  <c r="AG471" i="20"/>
  <c r="AG470" i="20"/>
  <c r="AG469" i="20"/>
  <c r="AG468" i="20"/>
  <c r="AG467" i="20"/>
  <c r="AG466" i="20"/>
  <c r="AG465" i="20"/>
  <c r="AG463" i="20"/>
  <c r="AG462" i="20"/>
  <c r="AG461" i="20"/>
  <c r="AG460" i="20"/>
  <c r="AG459" i="20"/>
  <c r="AG458" i="20"/>
  <c r="AG457" i="20"/>
  <c r="AG455" i="20"/>
  <c r="AG454" i="20"/>
  <c r="AG453" i="20"/>
  <c r="AG452" i="20"/>
  <c r="AG451" i="20"/>
  <c r="AG450" i="20"/>
  <c r="AG449" i="20"/>
  <c r="AG447" i="20"/>
  <c r="AG446" i="20"/>
  <c r="AG445" i="20"/>
  <c r="AG444" i="20"/>
  <c r="AG443" i="20"/>
  <c r="AG442" i="20"/>
  <c r="AG441" i="20"/>
  <c r="AG439" i="20"/>
  <c r="AG438" i="20"/>
  <c r="AG437" i="20"/>
  <c r="AG436" i="20"/>
  <c r="AG435" i="20"/>
  <c r="AG434" i="20"/>
  <c r="AG433" i="20"/>
  <c r="AG431" i="20"/>
  <c r="AG430" i="20"/>
  <c r="AG429" i="20"/>
  <c r="AG428" i="20"/>
  <c r="AG427" i="20"/>
  <c r="AG426" i="20"/>
  <c r="AG425" i="20"/>
  <c r="AG423" i="20"/>
  <c r="AG422" i="20"/>
  <c r="AG421" i="20"/>
  <c r="AG420" i="20"/>
  <c r="AG419" i="20"/>
  <c r="AG418" i="20"/>
  <c r="AG417" i="20"/>
  <c r="AG415" i="20"/>
  <c r="AG414" i="20"/>
  <c r="AG413" i="20"/>
  <c r="AG412" i="20"/>
  <c r="AG411" i="20"/>
  <c r="AG410" i="20"/>
  <c r="AG409" i="20"/>
  <c r="AG407" i="20"/>
  <c r="AG406" i="20"/>
  <c r="AG405" i="20"/>
  <c r="AG404" i="20"/>
  <c r="AG403" i="20"/>
  <c r="AG402" i="20"/>
  <c r="AG401" i="20"/>
  <c r="AG399" i="20"/>
  <c r="AG398" i="20"/>
  <c r="AG397" i="20"/>
  <c r="AG396" i="20"/>
  <c r="AG395" i="20"/>
  <c r="AG394" i="20"/>
  <c r="AG393" i="20"/>
  <c r="AG391" i="20"/>
  <c r="AG390" i="20"/>
  <c r="AG389" i="20"/>
  <c r="AG388" i="20"/>
  <c r="AG387" i="20"/>
  <c r="AG386" i="20"/>
  <c r="AG385" i="20"/>
  <c r="AG383" i="20"/>
  <c r="AG382" i="20"/>
  <c r="AG381" i="20"/>
  <c r="AG380" i="20"/>
  <c r="AG379" i="20"/>
  <c r="AG378" i="20"/>
  <c r="AG377" i="20"/>
  <c r="AG375" i="20"/>
  <c r="AG374" i="20"/>
  <c r="AG373" i="20"/>
  <c r="AG372" i="20"/>
  <c r="AG371" i="20"/>
  <c r="AG370" i="20"/>
  <c r="AG369" i="20"/>
  <c r="AG367" i="20"/>
  <c r="AG366" i="20"/>
  <c r="AG365" i="20"/>
  <c r="AG364" i="20"/>
  <c r="AG363" i="20"/>
  <c r="AG362" i="20"/>
  <c r="AG361" i="20"/>
  <c r="AG359" i="20"/>
  <c r="AG358" i="20"/>
  <c r="AG357" i="20"/>
  <c r="AG356" i="20"/>
  <c r="AG355" i="20"/>
  <c r="AG354" i="20"/>
  <c r="AG353" i="20"/>
  <c r="AG351" i="20"/>
  <c r="AG350" i="20"/>
  <c r="AG349" i="20"/>
  <c r="AG348" i="20"/>
  <c r="AG347" i="20"/>
  <c r="AG346" i="20"/>
  <c r="AG345" i="20"/>
  <c r="AG343" i="20"/>
  <c r="AG342" i="20"/>
  <c r="AG341" i="20"/>
  <c r="AG340" i="20"/>
  <c r="AG339" i="20"/>
  <c r="AG338" i="20"/>
  <c r="AG337" i="20"/>
  <c r="AG335" i="20"/>
  <c r="AG334" i="20"/>
  <c r="AG333" i="20"/>
  <c r="AG332" i="20"/>
  <c r="AG331" i="20"/>
  <c r="AG330" i="20"/>
  <c r="AG329" i="20"/>
  <c r="AG327" i="20"/>
  <c r="AG326" i="20"/>
  <c r="AG325" i="20"/>
  <c r="AG324" i="20"/>
  <c r="AG323" i="20"/>
  <c r="AG322" i="20"/>
  <c r="AG321" i="20"/>
  <c r="AG319" i="20"/>
  <c r="AG318" i="20"/>
  <c r="AG317" i="20"/>
  <c r="AG316" i="20"/>
  <c r="AG315" i="20"/>
  <c r="AG314" i="20"/>
  <c r="AG313" i="20"/>
  <c r="AG312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K13" i="20"/>
  <c r="AK14" i="20"/>
  <c r="AK15" i="20"/>
  <c r="AK16" i="20"/>
  <c r="AK17" i="20"/>
  <c r="AL17" i="20" s="1"/>
  <c r="AK18" i="20"/>
  <c r="AL18" i="20" s="1"/>
  <c r="AK19" i="20"/>
  <c r="AK20" i="20"/>
  <c r="AK21" i="20"/>
  <c r="AK22" i="20"/>
  <c r="AK23" i="20"/>
  <c r="AK24" i="20"/>
  <c r="AK25" i="20"/>
  <c r="AK26" i="20"/>
  <c r="AL26" i="20" s="1"/>
  <c r="AK27" i="20"/>
  <c r="AK28" i="20"/>
  <c r="AK29" i="20"/>
  <c r="AK30" i="20"/>
  <c r="AK31" i="20"/>
  <c r="AK32" i="20"/>
  <c r="AK33" i="20"/>
  <c r="AK34" i="20"/>
  <c r="AL34" i="20" s="1"/>
  <c r="AK35" i="20"/>
  <c r="AK36" i="20"/>
  <c r="AK37" i="20"/>
  <c r="AK38" i="20"/>
  <c r="AK39" i="20"/>
  <c r="AK40" i="20"/>
  <c r="AK41" i="20"/>
  <c r="AK42" i="20"/>
  <c r="AL42" i="20" s="1"/>
  <c r="AK43" i="20"/>
  <c r="AK44" i="20"/>
  <c r="AK45" i="20"/>
  <c r="AK46" i="20"/>
  <c r="AK47" i="20"/>
  <c r="AK48" i="20"/>
  <c r="AK49" i="20"/>
  <c r="AK50" i="20"/>
  <c r="AL50" i="20" s="1"/>
  <c r="AK51" i="20"/>
  <c r="AK52" i="20"/>
  <c r="AK53" i="20"/>
  <c r="AK54" i="20"/>
  <c r="AK55" i="20"/>
  <c r="AK56" i="20"/>
  <c r="AK57" i="20"/>
  <c r="AL57" i="20" s="1"/>
  <c r="AK58" i="20"/>
  <c r="AL58" i="20" s="1"/>
  <c r="AK59" i="20"/>
  <c r="AK60" i="20"/>
  <c r="AK61" i="20"/>
  <c r="AK62" i="20"/>
  <c r="AK63" i="20"/>
  <c r="AK64" i="20"/>
  <c r="AK65" i="20"/>
  <c r="AL65" i="20" s="1"/>
  <c r="AK66" i="20"/>
  <c r="AL66" i="20" s="1"/>
  <c r="AK67" i="20"/>
  <c r="AK68" i="20"/>
  <c r="AK69" i="20"/>
  <c r="AK70" i="20"/>
  <c r="AK71" i="20"/>
  <c r="AK72" i="20"/>
  <c r="AK73" i="20"/>
  <c r="AL73" i="20" s="1"/>
  <c r="AK74" i="20"/>
  <c r="AL74" i="20" s="1"/>
  <c r="AK75" i="20"/>
  <c r="AK76" i="20"/>
  <c r="AK77" i="20"/>
  <c r="AK78" i="20"/>
  <c r="AK79" i="20"/>
  <c r="AK80" i="20"/>
  <c r="AK81" i="20"/>
  <c r="AL81" i="20" s="1"/>
  <c r="AK82" i="20"/>
  <c r="AL82" i="20" s="1"/>
  <c r="AK83" i="20"/>
  <c r="AK84" i="20"/>
  <c r="AK85" i="20"/>
  <c r="AK86" i="20"/>
  <c r="AK87" i="20"/>
  <c r="AK88" i="20"/>
  <c r="AK89" i="20"/>
  <c r="AL89" i="20" s="1"/>
  <c r="AK90" i="20"/>
  <c r="AL90" i="20" s="1"/>
  <c r="AK91" i="20"/>
  <c r="AK92" i="20"/>
  <c r="AK93" i="20"/>
  <c r="AK94" i="20"/>
  <c r="AK95" i="20"/>
  <c r="AK96" i="20"/>
  <c r="AK97" i="20"/>
  <c r="AL97" i="20" s="1"/>
  <c r="AK98" i="20"/>
  <c r="AL98" i="20" s="1"/>
  <c r="AK99" i="20"/>
  <c r="AK100" i="20"/>
  <c r="AK101" i="20"/>
  <c r="AK102" i="20"/>
  <c r="AK103" i="20"/>
  <c r="AK104" i="20"/>
  <c r="AK105" i="20"/>
  <c r="AL105" i="20" s="1"/>
  <c r="AK106" i="20"/>
  <c r="AL106" i="20" s="1"/>
  <c r="AK107" i="20"/>
  <c r="AK108" i="20"/>
  <c r="AK109" i="20"/>
  <c r="AK110" i="20"/>
  <c r="AK111" i="20"/>
  <c r="AK112" i="20"/>
  <c r="AK113" i="20"/>
  <c r="AL113" i="20" s="1"/>
  <c r="AK114" i="20"/>
  <c r="AL114" i="20" s="1"/>
  <c r="AK115" i="20"/>
  <c r="AK116" i="20"/>
  <c r="AK117" i="20"/>
  <c r="AK118" i="20"/>
  <c r="AK119" i="20"/>
  <c r="AK120" i="20"/>
  <c r="AK121" i="20"/>
  <c r="AL121" i="20" s="1"/>
  <c r="AK122" i="20"/>
  <c r="AL122" i="20" s="1"/>
  <c r="AK123" i="20"/>
  <c r="AK124" i="20"/>
  <c r="AK125" i="20"/>
  <c r="AK126" i="20"/>
  <c r="AK127" i="20"/>
  <c r="AK128" i="20"/>
  <c r="AK129" i="20"/>
  <c r="AL129" i="20" s="1"/>
  <c r="AK130" i="20"/>
  <c r="AL130" i="20" s="1"/>
  <c r="AK131" i="20"/>
  <c r="AK132" i="20"/>
  <c r="AK133" i="20"/>
  <c r="AK134" i="20"/>
  <c r="AK135" i="20"/>
  <c r="AK136" i="20"/>
  <c r="AK137" i="20"/>
  <c r="AL137" i="20" s="1"/>
  <c r="AK138" i="20"/>
  <c r="AL138" i="20" s="1"/>
  <c r="AK139" i="20"/>
  <c r="AK140" i="20"/>
  <c r="AK141" i="20"/>
  <c r="AK142" i="20"/>
  <c r="AK143" i="20"/>
  <c r="AK144" i="20"/>
  <c r="AK145" i="20"/>
  <c r="AL145" i="20" s="1"/>
  <c r="AK146" i="20"/>
  <c r="AL146" i="20" s="1"/>
  <c r="AK147" i="20"/>
  <c r="AK148" i="20"/>
  <c r="AK149" i="20"/>
  <c r="AK150" i="20"/>
  <c r="AK151" i="20"/>
  <c r="AK152" i="20"/>
  <c r="AK153" i="20"/>
  <c r="AL153" i="20" s="1"/>
  <c r="AK154" i="20"/>
  <c r="AL154" i="20" s="1"/>
  <c r="AK155" i="20"/>
  <c r="AK156" i="20"/>
  <c r="AK157" i="20"/>
  <c r="AK158" i="20"/>
  <c r="AK159" i="20"/>
  <c r="AK160" i="20"/>
  <c r="AK161" i="20"/>
  <c r="AL161" i="20" s="1"/>
  <c r="AK162" i="20"/>
  <c r="AL162" i="20" s="1"/>
  <c r="AK163" i="20"/>
  <c r="AK164" i="20"/>
  <c r="AK165" i="20"/>
  <c r="AK166" i="20"/>
  <c r="AK167" i="20"/>
  <c r="AK168" i="20"/>
  <c r="AK169" i="20"/>
  <c r="AL169" i="20" s="1"/>
  <c r="AK170" i="20"/>
  <c r="AL170" i="20" s="1"/>
  <c r="AK171" i="20"/>
  <c r="AK172" i="20"/>
  <c r="AK173" i="20"/>
  <c r="AK174" i="20"/>
  <c r="AK175" i="20"/>
  <c r="AK176" i="20"/>
  <c r="AK177" i="20"/>
  <c r="AL177" i="20" s="1"/>
  <c r="AK178" i="20"/>
  <c r="AL178" i="20" s="1"/>
  <c r="AK179" i="20"/>
  <c r="AK180" i="20"/>
  <c r="AK181" i="20"/>
  <c r="AK182" i="20"/>
  <c r="AK183" i="20"/>
  <c r="AK184" i="20"/>
  <c r="AK185" i="20"/>
  <c r="AL185" i="20" s="1"/>
  <c r="AK186" i="20"/>
  <c r="AL186" i="20" s="1"/>
  <c r="AK187" i="20"/>
  <c r="AK188" i="20"/>
  <c r="AK189" i="20"/>
  <c r="AK190" i="20"/>
  <c r="AK191" i="20"/>
  <c r="AK192" i="20"/>
  <c r="AK193" i="20"/>
  <c r="AL193" i="20" s="1"/>
  <c r="AK194" i="20"/>
  <c r="AL194" i="20" s="1"/>
  <c r="AK195" i="20"/>
  <c r="AK196" i="20"/>
  <c r="AK197" i="20"/>
  <c r="AK198" i="20"/>
  <c r="AK199" i="20"/>
  <c r="AK200" i="20"/>
  <c r="AK201" i="20"/>
  <c r="AL201" i="20" s="1"/>
  <c r="AK202" i="20"/>
  <c r="AL202" i="20" s="1"/>
  <c r="AK203" i="20"/>
  <c r="AK204" i="20"/>
  <c r="AK205" i="20"/>
  <c r="AK206" i="20"/>
  <c r="AK207" i="20"/>
  <c r="AK208" i="20"/>
  <c r="AK209" i="20"/>
  <c r="AL209" i="20" s="1"/>
  <c r="AK210" i="20"/>
  <c r="AL210" i="20" s="1"/>
  <c r="AK211" i="20"/>
  <c r="AK212" i="20"/>
  <c r="AK213" i="20"/>
  <c r="AK214" i="20"/>
  <c r="AK215" i="20"/>
  <c r="AK216" i="20"/>
  <c r="AK217" i="20"/>
  <c r="AL217" i="20" s="1"/>
  <c r="AK218" i="20"/>
  <c r="AL218" i="20" s="1"/>
  <c r="AK219" i="20"/>
  <c r="AK220" i="20"/>
  <c r="AK221" i="20"/>
  <c r="AK222" i="20"/>
  <c r="AK223" i="20"/>
  <c r="AK224" i="20"/>
  <c r="AK225" i="20"/>
  <c r="AL225" i="20" s="1"/>
  <c r="AK226" i="20"/>
  <c r="AL226" i="20" s="1"/>
  <c r="AK227" i="20"/>
  <c r="AK228" i="20"/>
  <c r="AK229" i="20"/>
  <c r="AK230" i="20"/>
  <c r="AK231" i="20"/>
  <c r="AK232" i="20"/>
  <c r="AK233" i="20"/>
  <c r="AL233" i="20" s="1"/>
  <c r="AK234" i="20"/>
  <c r="AL234" i="20" s="1"/>
  <c r="AK235" i="20"/>
  <c r="AK236" i="20"/>
  <c r="AK237" i="20"/>
  <c r="AK238" i="20"/>
  <c r="AK239" i="20"/>
  <c r="AK240" i="20"/>
  <c r="AK241" i="20"/>
  <c r="AL241" i="20" s="1"/>
  <c r="AK242" i="20"/>
  <c r="AL242" i="20" s="1"/>
  <c r="AK243" i="20"/>
  <c r="AK244" i="20"/>
  <c r="AK245" i="20"/>
  <c r="AK246" i="20"/>
  <c r="AK247" i="20"/>
  <c r="AK248" i="20"/>
  <c r="AK249" i="20"/>
  <c r="AL249" i="20" s="1"/>
  <c r="AK250" i="20"/>
  <c r="AL250" i="20" s="1"/>
  <c r="AK251" i="20"/>
  <c r="AK252" i="20"/>
  <c r="AK253" i="20"/>
  <c r="AK254" i="20"/>
  <c r="AK255" i="20"/>
  <c r="AK256" i="20"/>
  <c r="AK257" i="20"/>
  <c r="AL257" i="20" s="1"/>
  <c r="AK258" i="20"/>
  <c r="AL258" i="20" s="1"/>
  <c r="AK259" i="20"/>
  <c r="AK260" i="20"/>
  <c r="AK261" i="20"/>
  <c r="AK262" i="20"/>
  <c r="AK263" i="20"/>
  <c r="AK264" i="20"/>
  <c r="AK265" i="20"/>
  <c r="AL265" i="20" s="1"/>
  <c r="AK266" i="20"/>
  <c r="AL266" i="20" s="1"/>
  <c r="AK267" i="20"/>
  <c r="AK268" i="20"/>
  <c r="AK269" i="20"/>
  <c r="AK270" i="20"/>
  <c r="AK271" i="20"/>
  <c r="AK272" i="20"/>
  <c r="AK273" i="20"/>
  <c r="AL273" i="20" s="1"/>
  <c r="AK274" i="20"/>
  <c r="AL274" i="20" s="1"/>
  <c r="AK275" i="20"/>
  <c r="AK276" i="20"/>
  <c r="AK277" i="20"/>
  <c r="AK278" i="20"/>
  <c r="AK279" i="20"/>
  <c r="AK280" i="20"/>
  <c r="AK281" i="20"/>
  <c r="AL281" i="20" s="1"/>
  <c r="AK282" i="20"/>
  <c r="AL282" i="20" s="1"/>
  <c r="AK283" i="20"/>
  <c r="AK284" i="20"/>
  <c r="AK285" i="20"/>
  <c r="AK286" i="20"/>
  <c r="AK287" i="20"/>
  <c r="AK288" i="20"/>
  <c r="AK289" i="20"/>
  <c r="AL289" i="20" s="1"/>
  <c r="AK290" i="20"/>
  <c r="AL290" i="20" s="1"/>
  <c r="AK291" i="20"/>
  <c r="AK292" i="20"/>
  <c r="AK293" i="20"/>
  <c r="AK294" i="20"/>
  <c r="AK295" i="20"/>
  <c r="AK296" i="20"/>
  <c r="AK297" i="20"/>
  <c r="AL297" i="20" s="1"/>
  <c r="AK298" i="20"/>
  <c r="AL298" i="20" s="1"/>
  <c r="AK299" i="20"/>
  <c r="AK300" i="20"/>
  <c r="AK301" i="20"/>
  <c r="AK302" i="20"/>
  <c r="AK303" i="20"/>
  <c r="AK10" i="20"/>
  <c r="AL11" i="20"/>
  <c r="AL12" i="20"/>
  <c r="AL13" i="20"/>
  <c r="AL14" i="20"/>
  <c r="AL15" i="20"/>
  <c r="AL16" i="20"/>
  <c r="AL19" i="20"/>
  <c r="AL20" i="20"/>
  <c r="AL21" i="20"/>
  <c r="AL22" i="20"/>
  <c r="AL23" i="20"/>
  <c r="AL24" i="20"/>
  <c r="AL25" i="20"/>
  <c r="AL27" i="20"/>
  <c r="AL28" i="20"/>
  <c r="AL29" i="20"/>
  <c r="AL30" i="20"/>
  <c r="AL31" i="20"/>
  <c r="AL32" i="20"/>
  <c r="AL33" i="20"/>
  <c r="AL35" i="20"/>
  <c r="AL36" i="20"/>
  <c r="AL37" i="20"/>
  <c r="AL38" i="20"/>
  <c r="AL39" i="20"/>
  <c r="AL40" i="20"/>
  <c r="AL41" i="20"/>
  <c r="AL43" i="20"/>
  <c r="AL44" i="20"/>
  <c r="AL45" i="20"/>
  <c r="AL46" i="20"/>
  <c r="AL47" i="20"/>
  <c r="AL48" i="20"/>
  <c r="AL49" i="20"/>
  <c r="AL51" i="20"/>
  <c r="AL52" i="20"/>
  <c r="AL53" i="20"/>
  <c r="AL54" i="20"/>
  <c r="AL55" i="20"/>
  <c r="AL56" i="20"/>
  <c r="AL59" i="20"/>
  <c r="AL60" i="20"/>
  <c r="AL61" i="20"/>
  <c r="AL62" i="20"/>
  <c r="AL63" i="20"/>
  <c r="AL64" i="20"/>
  <c r="AL67" i="20"/>
  <c r="AL68" i="20"/>
  <c r="AL69" i="20"/>
  <c r="AL70" i="20"/>
  <c r="AL71" i="20"/>
  <c r="AL72" i="20"/>
  <c r="AL75" i="20"/>
  <c r="AL76" i="20"/>
  <c r="AL77" i="20"/>
  <c r="AL78" i="20"/>
  <c r="AL79" i="20"/>
  <c r="AL80" i="20"/>
  <c r="AL83" i="20"/>
  <c r="AL84" i="20"/>
  <c r="AL85" i="20"/>
  <c r="AL86" i="20"/>
  <c r="AL87" i="20"/>
  <c r="AL88" i="20"/>
  <c r="AL91" i="20"/>
  <c r="AL92" i="20"/>
  <c r="AL93" i="20"/>
  <c r="AL94" i="20"/>
  <c r="AL95" i="20"/>
  <c r="AL96" i="20"/>
  <c r="AL99" i="20"/>
  <c r="AL100" i="20"/>
  <c r="AL101" i="20"/>
  <c r="AL102" i="20"/>
  <c r="AL103" i="20"/>
  <c r="AL104" i="20"/>
  <c r="AL107" i="20"/>
  <c r="AL108" i="20"/>
  <c r="AL109" i="20"/>
  <c r="AL110" i="20"/>
  <c r="AL111" i="20"/>
  <c r="AL112" i="20"/>
  <c r="AL115" i="20"/>
  <c r="AL116" i="20"/>
  <c r="AL117" i="20"/>
  <c r="AL118" i="20"/>
  <c r="AL119" i="20"/>
  <c r="AL120" i="20"/>
  <c r="AL123" i="20"/>
  <c r="AL124" i="20"/>
  <c r="AL125" i="20"/>
  <c r="AL126" i="20"/>
  <c r="AL127" i="20"/>
  <c r="AL128" i="20"/>
  <c r="AL131" i="20"/>
  <c r="AL132" i="20"/>
  <c r="AL133" i="20"/>
  <c r="AL134" i="20"/>
  <c r="AL135" i="20"/>
  <c r="AL136" i="20"/>
  <c r="AL139" i="20"/>
  <c r="AL140" i="20"/>
  <c r="AL141" i="20"/>
  <c r="AL142" i="20"/>
  <c r="AL143" i="20"/>
  <c r="AL144" i="20"/>
  <c r="AL147" i="20"/>
  <c r="AL148" i="20"/>
  <c r="AL149" i="20"/>
  <c r="AL150" i="20"/>
  <c r="AL151" i="20"/>
  <c r="AL152" i="20"/>
  <c r="AL155" i="20"/>
  <c r="AL156" i="20"/>
  <c r="AL157" i="20"/>
  <c r="AL158" i="20"/>
  <c r="AL159" i="20"/>
  <c r="AL160" i="20"/>
  <c r="AL163" i="20"/>
  <c r="AL164" i="20"/>
  <c r="AL165" i="20"/>
  <c r="AL166" i="20"/>
  <c r="AL167" i="20"/>
  <c r="AL168" i="20"/>
  <c r="AL171" i="20"/>
  <c r="AL172" i="20"/>
  <c r="AL173" i="20"/>
  <c r="AL174" i="20"/>
  <c r="AL175" i="20"/>
  <c r="AL176" i="20"/>
  <c r="AL179" i="20"/>
  <c r="AL180" i="20"/>
  <c r="AL181" i="20"/>
  <c r="AL182" i="20"/>
  <c r="AL183" i="20"/>
  <c r="AL184" i="20"/>
  <c r="AL187" i="20"/>
  <c r="AL188" i="20"/>
  <c r="AL189" i="20"/>
  <c r="AL190" i="20"/>
  <c r="AL191" i="20"/>
  <c r="AL192" i="20"/>
  <c r="AL195" i="20"/>
  <c r="AL196" i="20"/>
  <c r="AL197" i="20"/>
  <c r="AL198" i="20"/>
  <c r="AL199" i="20"/>
  <c r="AL200" i="20"/>
  <c r="AL203" i="20"/>
  <c r="AL204" i="20"/>
  <c r="AL205" i="20"/>
  <c r="AL206" i="20"/>
  <c r="AL207" i="20"/>
  <c r="AL208" i="20"/>
  <c r="AL211" i="20"/>
  <c r="AL212" i="20"/>
  <c r="AL213" i="20"/>
  <c r="AL214" i="20"/>
  <c r="AL215" i="20"/>
  <c r="AL216" i="20"/>
  <c r="AL219" i="20"/>
  <c r="AL220" i="20"/>
  <c r="AL221" i="20"/>
  <c r="AL222" i="20"/>
  <c r="AL223" i="20"/>
  <c r="AL224" i="20"/>
  <c r="AL227" i="20"/>
  <c r="AL228" i="20"/>
  <c r="AL229" i="20"/>
  <c r="AL230" i="20"/>
  <c r="AL231" i="20"/>
  <c r="AL232" i="20"/>
  <c r="AL235" i="20"/>
  <c r="AL236" i="20"/>
  <c r="AL237" i="20"/>
  <c r="AL238" i="20"/>
  <c r="AL239" i="20"/>
  <c r="AL240" i="20"/>
  <c r="AL243" i="20"/>
  <c r="AL244" i="20"/>
  <c r="AL245" i="20"/>
  <c r="AL246" i="20"/>
  <c r="AL247" i="20"/>
  <c r="AL248" i="20"/>
  <c r="AL251" i="20"/>
  <c r="AL252" i="20"/>
  <c r="AL253" i="20"/>
  <c r="AL254" i="20"/>
  <c r="AL255" i="20"/>
  <c r="AL256" i="20"/>
  <c r="AL259" i="20"/>
  <c r="AL260" i="20"/>
  <c r="AL261" i="20"/>
  <c r="AL262" i="20"/>
  <c r="AL263" i="20"/>
  <c r="AL264" i="20"/>
  <c r="AL267" i="20"/>
  <c r="AL268" i="20"/>
  <c r="AL269" i="20"/>
  <c r="AL270" i="20"/>
  <c r="AL271" i="20"/>
  <c r="AL272" i="20"/>
  <c r="AL275" i="20"/>
  <c r="AL276" i="20"/>
  <c r="AL277" i="20"/>
  <c r="AL278" i="20"/>
  <c r="AL279" i="20"/>
  <c r="AL280" i="20"/>
  <c r="AL283" i="20"/>
  <c r="AL284" i="20"/>
  <c r="AL285" i="20"/>
  <c r="AL286" i="20"/>
  <c r="AL287" i="20"/>
  <c r="AL288" i="20"/>
  <c r="AL291" i="20"/>
  <c r="AL292" i="20"/>
  <c r="AL293" i="20"/>
  <c r="AL294" i="20"/>
  <c r="AL295" i="20"/>
  <c r="AL296" i="20"/>
  <c r="AL299" i="20"/>
  <c r="AL300" i="20"/>
  <c r="AL301" i="20"/>
  <c r="AL302" i="20"/>
  <c r="AL303" i="20"/>
  <c r="AL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10" i="20"/>
  <c r="AF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10" i="20"/>
  <c r="V10" i="20"/>
  <c r="R67" i="20"/>
  <c r="R75" i="20"/>
  <c r="R131" i="20"/>
  <c r="R139" i="20"/>
  <c r="R195" i="20"/>
  <c r="R203" i="20"/>
  <c r="R259" i="20"/>
  <c r="R267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G10" i="3"/>
  <c r="AA11" i="16" l="1"/>
  <c r="Q10" i="20"/>
  <c r="R10" i="20" s="1"/>
  <c r="AE10" i="3" l="1"/>
  <c r="AE12" i="3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O10" i="15" l="1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D10" i="23" l="1"/>
  <c r="L10" i="23"/>
  <c r="V10" i="23"/>
  <c r="N11" i="16" l="1"/>
  <c r="U10" i="20" l="1"/>
  <c r="S17" i="21"/>
  <c r="R17" i="21" s="1"/>
  <c r="S25" i="21"/>
  <c r="R25" i="21" s="1"/>
  <c r="S33" i="21"/>
  <c r="R33" i="21" s="1"/>
  <c r="S41" i="21"/>
  <c r="R41" i="21" s="1"/>
  <c r="S49" i="21"/>
  <c r="R49" i="21" s="1"/>
  <c r="S57" i="21"/>
  <c r="R57" i="21" s="1"/>
  <c r="S65" i="21"/>
  <c r="R65" i="21" s="1"/>
  <c r="S73" i="21"/>
  <c r="R73" i="21" s="1"/>
  <c r="S81" i="21"/>
  <c r="R81" i="21" s="1"/>
  <c r="S105" i="21"/>
  <c r="R105" i="21" s="1"/>
  <c r="S113" i="21"/>
  <c r="R113" i="21" s="1"/>
  <c r="S121" i="21"/>
  <c r="R121" i="21" s="1"/>
  <c r="S129" i="21"/>
  <c r="R129" i="21" s="1"/>
  <c r="S137" i="21"/>
  <c r="R137" i="21" s="1"/>
  <c r="S145" i="21"/>
  <c r="R145" i="21" s="1"/>
  <c r="S151" i="21"/>
  <c r="R151" i="21" s="1"/>
  <c r="S153" i="21"/>
  <c r="R153" i="21" s="1"/>
  <c r="S159" i="21"/>
  <c r="R159" i="21" s="1"/>
  <c r="S161" i="21"/>
  <c r="R161" i="21" s="1"/>
  <c r="S167" i="21"/>
  <c r="R167" i="21" s="1"/>
  <c r="S169" i="21"/>
  <c r="R169" i="21" s="1"/>
  <c r="S175" i="21"/>
  <c r="R175" i="21" s="1"/>
  <c r="S183" i="21"/>
  <c r="R183" i="21" s="1"/>
  <c r="S191" i="21"/>
  <c r="R191" i="21" s="1"/>
  <c r="S193" i="21"/>
  <c r="R193" i="21" s="1"/>
  <c r="S199" i="21"/>
  <c r="R199" i="21" s="1"/>
  <c r="S207" i="21"/>
  <c r="R207" i="21" s="1"/>
  <c r="S209" i="21"/>
  <c r="R209" i="21" s="1"/>
  <c r="S215" i="21"/>
  <c r="R215" i="21" s="1"/>
  <c r="S217" i="21"/>
  <c r="R217" i="21" s="1"/>
  <c r="S223" i="21"/>
  <c r="R223" i="21" s="1"/>
  <c r="S231" i="21"/>
  <c r="R231" i="21" s="1"/>
  <c r="S239" i="21"/>
  <c r="R239" i="21" s="1"/>
  <c r="S249" i="21"/>
  <c r="R249" i="21" s="1"/>
  <c r="S265" i="21"/>
  <c r="R265" i="21" s="1"/>
  <c r="S273" i="21"/>
  <c r="R273" i="21" s="1"/>
  <c r="S289" i="21"/>
  <c r="R289" i="21" s="1"/>
  <c r="S294" i="21"/>
  <c r="R294" i="21" s="1"/>
  <c r="S297" i="21"/>
  <c r="R297" i="21" s="1"/>
  <c r="S302" i="21"/>
  <c r="R302" i="21" s="1"/>
  <c r="H303" i="3"/>
  <c r="J303" i="3" s="1"/>
  <c r="L303" i="3" s="1"/>
  <c r="S303" i="21" s="1"/>
  <c r="R303" i="21" s="1"/>
  <c r="D303" i="3"/>
  <c r="H302" i="3"/>
  <c r="J302" i="3" s="1"/>
  <c r="L302" i="3" s="1"/>
  <c r="D302" i="3"/>
  <c r="H301" i="3"/>
  <c r="J301" i="3" s="1"/>
  <c r="L301" i="3" s="1"/>
  <c r="D301" i="3"/>
  <c r="H300" i="3"/>
  <c r="J300" i="3" s="1"/>
  <c r="L300" i="3" s="1"/>
  <c r="S300" i="21" s="1"/>
  <c r="R300" i="21" s="1"/>
  <c r="D300" i="3"/>
  <c r="H299" i="3"/>
  <c r="J299" i="3" s="1"/>
  <c r="L299" i="3" s="1"/>
  <c r="S299" i="21" s="1"/>
  <c r="R299" i="21" s="1"/>
  <c r="D299" i="3"/>
  <c r="H298" i="3"/>
  <c r="J298" i="3" s="1"/>
  <c r="L298" i="3" s="1"/>
  <c r="S298" i="21" s="1"/>
  <c r="R298" i="21" s="1"/>
  <c r="D298" i="3"/>
  <c r="H297" i="3"/>
  <c r="J297" i="3" s="1"/>
  <c r="L297" i="3" s="1"/>
  <c r="D297" i="3"/>
  <c r="H296" i="3"/>
  <c r="J296" i="3" s="1"/>
  <c r="L296" i="3" s="1"/>
  <c r="D296" i="3"/>
  <c r="H295" i="3"/>
  <c r="J295" i="3" s="1"/>
  <c r="L295" i="3" s="1"/>
  <c r="S295" i="21" s="1"/>
  <c r="R295" i="21" s="1"/>
  <c r="D295" i="3"/>
  <c r="H294" i="3"/>
  <c r="J294" i="3" s="1"/>
  <c r="L294" i="3" s="1"/>
  <c r="D294" i="3"/>
  <c r="H293" i="3"/>
  <c r="J293" i="3" s="1"/>
  <c r="L293" i="3" s="1"/>
  <c r="D293" i="3"/>
  <c r="H292" i="3"/>
  <c r="J292" i="3" s="1"/>
  <c r="L292" i="3" s="1"/>
  <c r="S292" i="21" s="1"/>
  <c r="R292" i="21" s="1"/>
  <c r="D292" i="3"/>
  <c r="H291" i="3"/>
  <c r="J291" i="3" s="1"/>
  <c r="L291" i="3" s="1"/>
  <c r="D291" i="3"/>
  <c r="H290" i="3"/>
  <c r="J290" i="3" s="1"/>
  <c r="L290" i="3" s="1"/>
  <c r="S290" i="21" s="1"/>
  <c r="R290" i="21" s="1"/>
  <c r="D290" i="3"/>
  <c r="H289" i="3"/>
  <c r="J289" i="3" s="1"/>
  <c r="L289" i="3" s="1"/>
  <c r="D289" i="3"/>
  <c r="H288" i="3"/>
  <c r="J288" i="3" s="1"/>
  <c r="L288" i="3" s="1"/>
  <c r="D288" i="3"/>
  <c r="H287" i="3"/>
  <c r="J287" i="3" s="1"/>
  <c r="L287" i="3" s="1"/>
  <c r="S287" i="21" s="1"/>
  <c r="R287" i="21" s="1"/>
  <c r="D287" i="3"/>
  <c r="H286" i="3"/>
  <c r="J286" i="3" s="1"/>
  <c r="L286" i="3" s="1"/>
  <c r="S286" i="21" s="1"/>
  <c r="R286" i="21" s="1"/>
  <c r="D286" i="3"/>
  <c r="H285" i="3"/>
  <c r="J285" i="3" s="1"/>
  <c r="L285" i="3" s="1"/>
  <c r="S285" i="21" s="1"/>
  <c r="R285" i="21" s="1"/>
  <c r="D285" i="3"/>
  <c r="H284" i="3"/>
  <c r="J284" i="3" s="1"/>
  <c r="L284" i="3" s="1"/>
  <c r="S284" i="21" s="1"/>
  <c r="R284" i="21" s="1"/>
  <c r="D284" i="3"/>
  <c r="H283" i="3"/>
  <c r="J283" i="3" s="1"/>
  <c r="L283" i="3" s="1"/>
  <c r="D283" i="3"/>
  <c r="H282" i="3"/>
  <c r="J282" i="3" s="1"/>
  <c r="L282" i="3" s="1"/>
  <c r="S282" i="21" s="1"/>
  <c r="R282" i="21" s="1"/>
  <c r="D282" i="3"/>
  <c r="H281" i="3"/>
  <c r="J281" i="3" s="1"/>
  <c r="L281" i="3" s="1"/>
  <c r="D281" i="3"/>
  <c r="H280" i="3"/>
  <c r="J280" i="3" s="1"/>
  <c r="L280" i="3" s="1"/>
  <c r="D280" i="3"/>
  <c r="H279" i="3"/>
  <c r="J279" i="3" s="1"/>
  <c r="L279" i="3" s="1"/>
  <c r="S279" i="21" s="1"/>
  <c r="R279" i="21" s="1"/>
  <c r="D279" i="3"/>
  <c r="H278" i="3"/>
  <c r="J278" i="3" s="1"/>
  <c r="L278" i="3" s="1"/>
  <c r="S278" i="21" s="1"/>
  <c r="R278" i="21" s="1"/>
  <c r="D278" i="3"/>
  <c r="H277" i="3"/>
  <c r="J277" i="3" s="1"/>
  <c r="L277" i="3" s="1"/>
  <c r="D277" i="3"/>
  <c r="H276" i="3"/>
  <c r="J276" i="3" s="1"/>
  <c r="L276" i="3" s="1"/>
  <c r="S276" i="21" s="1"/>
  <c r="R276" i="21" s="1"/>
  <c r="D276" i="3"/>
  <c r="H275" i="3"/>
  <c r="J275" i="3" s="1"/>
  <c r="L275" i="3" s="1"/>
  <c r="D275" i="3"/>
  <c r="H274" i="3"/>
  <c r="J274" i="3" s="1"/>
  <c r="L274" i="3" s="1"/>
  <c r="S274" i="21" s="1"/>
  <c r="R274" i="21" s="1"/>
  <c r="D274" i="3"/>
  <c r="H273" i="3"/>
  <c r="J273" i="3" s="1"/>
  <c r="L273" i="3" s="1"/>
  <c r="D273" i="3"/>
  <c r="H272" i="3"/>
  <c r="J272" i="3" s="1"/>
  <c r="L272" i="3" s="1"/>
  <c r="D272" i="3"/>
  <c r="H271" i="3"/>
  <c r="J271" i="3" s="1"/>
  <c r="L271" i="3" s="1"/>
  <c r="S271" i="21" s="1"/>
  <c r="R271" i="21" s="1"/>
  <c r="D271" i="3"/>
  <c r="H270" i="3"/>
  <c r="J270" i="3" s="1"/>
  <c r="L270" i="3" s="1"/>
  <c r="S270" i="21" s="1"/>
  <c r="R270" i="21" s="1"/>
  <c r="D270" i="3"/>
  <c r="H269" i="3"/>
  <c r="J269" i="3" s="1"/>
  <c r="L269" i="3" s="1"/>
  <c r="D269" i="3"/>
  <c r="H268" i="3"/>
  <c r="J268" i="3" s="1"/>
  <c r="L268" i="3" s="1"/>
  <c r="S268" i="21" s="1"/>
  <c r="R268" i="21" s="1"/>
  <c r="D268" i="3"/>
  <c r="H267" i="3"/>
  <c r="J267" i="3" s="1"/>
  <c r="L267" i="3" s="1"/>
  <c r="S267" i="21" s="1"/>
  <c r="R267" i="21" s="1"/>
  <c r="D267" i="3"/>
  <c r="H266" i="3"/>
  <c r="J266" i="3" s="1"/>
  <c r="L266" i="3" s="1"/>
  <c r="S266" i="21" s="1"/>
  <c r="R266" i="21" s="1"/>
  <c r="D266" i="3"/>
  <c r="H265" i="3"/>
  <c r="J265" i="3" s="1"/>
  <c r="L265" i="3" s="1"/>
  <c r="D265" i="3"/>
  <c r="H264" i="3"/>
  <c r="J264" i="3" s="1"/>
  <c r="L264" i="3" s="1"/>
  <c r="D264" i="3"/>
  <c r="H263" i="3"/>
  <c r="J263" i="3" s="1"/>
  <c r="L263" i="3" s="1"/>
  <c r="S263" i="21" s="1"/>
  <c r="R263" i="21" s="1"/>
  <c r="D263" i="3"/>
  <c r="H262" i="3"/>
  <c r="J262" i="3" s="1"/>
  <c r="L262" i="3" s="1"/>
  <c r="S262" i="21" s="1"/>
  <c r="R262" i="21" s="1"/>
  <c r="D262" i="3"/>
  <c r="H261" i="3"/>
  <c r="J261" i="3" s="1"/>
  <c r="L261" i="3" s="1"/>
  <c r="D261" i="3"/>
  <c r="H260" i="3"/>
  <c r="J260" i="3" s="1"/>
  <c r="L260" i="3" s="1"/>
  <c r="S260" i="21" s="1"/>
  <c r="R260" i="21" s="1"/>
  <c r="D260" i="3"/>
  <c r="H259" i="3"/>
  <c r="J259" i="3" s="1"/>
  <c r="L259" i="3" s="1"/>
  <c r="S259" i="21" s="1"/>
  <c r="R259" i="21" s="1"/>
  <c r="D259" i="3"/>
  <c r="H258" i="3"/>
  <c r="J258" i="3" s="1"/>
  <c r="L258" i="3" s="1"/>
  <c r="S258" i="21" s="1"/>
  <c r="R258" i="21" s="1"/>
  <c r="D258" i="3"/>
  <c r="H257" i="3"/>
  <c r="J257" i="3" s="1"/>
  <c r="L257" i="3" s="1"/>
  <c r="D257" i="3"/>
  <c r="H256" i="3"/>
  <c r="J256" i="3" s="1"/>
  <c r="L256" i="3" s="1"/>
  <c r="D256" i="3"/>
  <c r="H255" i="3"/>
  <c r="J255" i="3" s="1"/>
  <c r="L255" i="3" s="1"/>
  <c r="S255" i="21" s="1"/>
  <c r="R255" i="21" s="1"/>
  <c r="D255" i="3"/>
  <c r="H254" i="3"/>
  <c r="J254" i="3" s="1"/>
  <c r="L254" i="3" s="1"/>
  <c r="S254" i="21" s="1"/>
  <c r="R254" i="21" s="1"/>
  <c r="D254" i="3"/>
  <c r="H253" i="3"/>
  <c r="J253" i="3" s="1"/>
  <c r="L253" i="3" s="1"/>
  <c r="D253" i="3"/>
  <c r="H252" i="3"/>
  <c r="J252" i="3" s="1"/>
  <c r="L252" i="3" s="1"/>
  <c r="D252" i="3"/>
  <c r="H251" i="3"/>
  <c r="J251" i="3" s="1"/>
  <c r="L251" i="3" s="1"/>
  <c r="S251" i="21" s="1"/>
  <c r="R251" i="21" s="1"/>
  <c r="D251" i="3"/>
  <c r="H250" i="3"/>
  <c r="J250" i="3" s="1"/>
  <c r="L250" i="3" s="1"/>
  <c r="S250" i="21" s="1"/>
  <c r="R250" i="21" s="1"/>
  <c r="D250" i="3"/>
  <c r="H249" i="3"/>
  <c r="J249" i="3" s="1"/>
  <c r="L249" i="3" s="1"/>
  <c r="D249" i="3"/>
  <c r="H248" i="3"/>
  <c r="J248" i="3" s="1"/>
  <c r="L248" i="3" s="1"/>
  <c r="D248" i="3"/>
  <c r="L247" i="3"/>
  <c r="S247" i="21" s="1"/>
  <c r="R247" i="21" s="1"/>
  <c r="H247" i="3"/>
  <c r="J247" i="3" s="1"/>
  <c r="D247" i="3"/>
  <c r="H246" i="3"/>
  <c r="J246" i="3" s="1"/>
  <c r="L246" i="3" s="1"/>
  <c r="S246" i="21" s="1"/>
  <c r="R246" i="21" s="1"/>
  <c r="D246" i="3"/>
  <c r="H245" i="3"/>
  <c r="J245" i="3" s="1"/>
  <c r="L245" i="3" s="1"/>
  <c r="D245" i="3"/>
  <c r="H244" i="3"/>
  <c r="J244" i="3" s="1"/>
  <c r="L244" i="3" s="1"/>
  <c r="D244" i="3"/>
  <c r="H243" i="3"/>
  <c r="J243" i="3" s="1"/>
  <c r="L243" i="3" s="1"/>
  <c r="S243" i="21" s="1"/>
  <c r="R243" i="21" s="1"/>
  <c r="D243" i="3"/>
  <c r="H242" i="3"/>
  <c r="J242" i="3" s="1"/>
  <c r="L242" i="3" s="1"/>
  <c r="S242" i="21" s="1"/>
  <c r="R242" i="21" s="1"/>
  <c r="D242" i="3"/>
  <c r="H241" i="3"/>
  <c r="J241" i="3" s="1"/>
  <c r="L241" i="3" s="1"/>
  <c r="D241" i="3"/>
  <c r="H240" i="3"/>
  <c r="J240" i="3" s="1"/>
  <c r="L240" i="3" s="1"/>
  <c r="D240" i="3"/>
  <c r="H239" i="3"/>
  <c r="J239" i="3" s="1"/>
  <c r="L239" i="3" s="1"/>
  <c r="D239" i="3"/>
  <c r="H238" i="3"/>
  <c r="J238" i="3" s="1"/>
  <c r="L238" i="3" s="1"/>
  <c r="S238" i="21" s="1"/>
  <c r="R238" i="21" s="1"/>
  <c r="D238" i="3"/>
  <c r="H237" i="3"/>
  <c r="J237" i="3" s="1"/>
  <c r="L237" i="3" s="1"/>
  <c r="D237" i="3"/>
  <c r="H236" i="3"/>
  <c r="J236" i="3" s="1"/>
  <c r="L236" i="3" s="1"/>
  <c r="D236" i="3"/>
  <c r="H235" i="3"/>
  <c r="J235" i="3" s="1"/>
  <c r="L235" i="3" s="1"/>
  <c r="S235" i="21" s="1"/>
  <c r="R235" i="21" s="1"/>
  <c r="D235" i="3"/>
  <c r="H234" i="3"/>
  <c r="J234" i="3" s="1"/>
  <c r="L234" i="3" s="1"/>
  <c r="S234" i="21" s="1"/>
  <c r="R234" i="21" s="1"/>
  <c r="D234" i="3"/>
  <c r="H233" i="3"/>
  <c r="J233" i="3" s="1"/>
  <c r="L233" i="3" s="1"/>
  <c r="D233" i="3"/>
  <c r="H232" i="3"/>
  <c r="J232" i="3" s="1"/>
  <c r="L232" i="3" s="1"/>
  <c r="D232" i="3"/>
  <c r="H231" i="3"/>
  <c r="J231" i="3" s="1"/>
  <c r="L231" i="3" s="1"/>
  <c r="D231" i="3"/>
  <c r="H230" i="3"/>
  <c r="J230" i="3" s="1"/>
  <c r="L230" i="3" s="1"/>
  <c r="S230" i="21" s="1"/>
  <c r="R230" i="21" s="1"/>
  <c r="D230" i="3"/>
  <c r="H229" i="3"/>
  <c r="J229" i="3" s="1"/>
  <c r="L229" i="3" s="1"/>
  <c r="D229" i="3"/>
  <c r="H228" i="3"/>
  <c r="J228" i="3" s="1"/>
  <c r="L228" i="3" s="1"/>
  <c r="S228" i="21" s="1"/>
  <c r="R228" i="21" s="1"/>
  <c r="D228" i="3"/>
  <c r="H227" i="3"/>
  <c r="J227" i="3" s="1"/>
  <c r="L227" i="3" s="1"/>
  <c r="D227" i="3"/>
  <c r="H226" i="3"/>
  <c r="J226" i="3" s="1"/>
  <c r="L226" i="3" s="1"/>
  <c r="S226" i="21" s="1"/>
  <c r="R226" i="21" s="1"/>
  <c r="D226" i="3"/>
  <c r="H225" i="3"/>
  <c r="J225" i="3" s="1"/>
  <c r="L225" i="3" s="1"/>
  <c r="D225" i="3"/>
  <c r="H224" i="3"/>
  <c r="J224" i="3" s="1"/>
  <c r="L224" i="3" s="1"/>
  <c r="S224" i="21" s="1"/>
  <c r="R224" i="21" s="1"/>
  <c r="D224" i="3"/>
  <c r="H223" i="3"/>
  <c r="J223" i="3" s="1"/>
  <c r="L223" i="3" s="1"/>
  <c r="D223" i="3"/>
  <c r="H222" i="3"/>
  <c r="J222" i="3" s="1"/>
  <c r="L222" i="3" s="1"/>
  <c r="S222" i="21" s="1"/>
  <c r="R222" i="21" s="1"/>
  <c r="D222" i="3"/>
  <c r="H221" i="3"/>
  <c r="J221" i="3" s="1"/>
  <c r="L221" i="3" s="1"/>
  <c r="D221" i="3"/>
  <c r="H220" i="3"/>
  <c r="J220" i="3" s="1"/>
  <c r="L220" i="3" s="1"/>
  <c r="D220" i="3"/>
  <c r="H219" i="3"/>
  <c r="J219" i="3" s="1"/>
  <c r="L219" i="3" s="1"/>
  <c r="S219" i="21" s="1"/>
  <c r="R219" i="21" s="1"/>
  <c r="D219" i="3"/>
  <c r="H218" i="3"/>
  <c r="J218" i="3" s="1"/>
  <c r="L218" i="3" s="1"/>
  <c r="S218" i="21" s="1"/>
  <c r="R218" i="21" s="1"/>
  <c r="D218" i="3"/>
  <c r="H217" i="3"/>
  <c r="J217" i="3" s="1"/>
  <c r="L217" i="3" s="1"/>
  <c r="D217" i="3"/>
  <c r="H216" i="3"/>
  <c r="J216" i="3" s="1"/>
  <c r="L216" i="3" s="1"/>
  <c r="D216" i="3"/>
  <c r="H215" i="3"/>
  <c r="J215" i="3" s="1"/>
  <c r="L215" i="3" s="1"/>
  <c r="D215" i="3"/>
  <c r="H214" i="3"/>
  <c r="J214" i="3" s="1"/>
  <c r="L214" i="3" s="1"/>
  <c r="D214" i="3"/>
  <c r="H213" i="3"/>
  <c r="J213" i="3" s="1"/>
  <c r="L213" i="3" s="1"/>
  <c r="D213" i="3"/>
  <c r="H212" i="3"/>
  <c r="J212" i="3" s="1"/>
  <c r="L212" i="3" s="1"/>
  <c r="S212" i="21" s="1"/>
  <c r="R212" i="21" s="1"/>
  <c r="D212" i="3"/>
  <c r="H211" i="3"/>
  <c r="J211" i="3" s="1"/>
  <c r="L211" i="3" s="1"/>
  <c r="D211" i="3"/>
  <c r="H210" i="3"/>
  <c r="J210" i="3" s="1"/>
  <c r="L210" i="3" s="1"/>
  <c r="S210" i="21" s="1"/>
  <c r="R210" i="21" s="1"/>
  <c r="D210" i="3"/>
  <c r="H209" i="3"/>
  <c r="J209" i="3" s="1"/>
  <c r="L209" i="3" s="1"/>
  <c r="D209" i="3"/>
  <c r="H208" i="3"/>
  <c r="J208" i="3" s="1"/>
  <c r="L208" i="3" s="1"/>
  <c r="D208" i="3"/>
  <c r="H207" i="3"/>
  <c r="J207" i="3" s="1"/>
  <c r="L207" i="3" s="1"/>
  <c r="D207" i="3"/>
  <c r="H206" i="3"/>
  <c r="J206" i="3" s="1"/>
  <c r="L206" i="3" s="1"/>
  <c r="D206" i="3"/>
  <c r="H205" i="3"/>
  <c r="J205" i="3" s="1"/>
  <c r="L205" i="3" s="1"/>
  <c r="S205" i="21" s="1"/>
  <c r="R205" i="21" s="1"/>
  <c r="D205" i="3"/>
  <c r="H204" i="3"/>
  <c r="J204" i="3" s="1"/>
  <c r="L204" i="3" s="1"/>
  <c r="S204" i="21" s="1"/>
  <c r="R204" i="21" s="1"/>
  <c r="D204" i="3"/>
  <c r="H203" i="3"/>
  <c r="J203" i="3" s="1"/>
  <c r="L203" i="3" s="1"/>
  <c r="S203" i="21" s="1"/>
  <c r="R203" i="21" s="1"/>
  <c r="D203" i="3"/>
  <c r="H202" i="3"/>
  <c r="J202" i="3" s="1"/>
  <c r="L202" i="3" s="1"/>
  <c r="S202" i="21" s="1"/>
  <c r="R202" i="21" s="1"/>
  <c r="D202" i="3"/>
  <c r="H201" i="3"/>
  <c r="J201" i="3" s="1"/>
  <c r="L201" i="3" s="1"/>
  <c r="D201" i="3"/>
  <c r="H200" i="3"/>
  <c r="J200" i="3" s="1"/>
  <c r="L200" i="3" s="1"/>
  <c r="D200" i="3"/>
  <c r="H199" i="3"/>
  <c r="J199" i="3" s="1"/>
  <c r="L199" i="3" s="1"/>
  <c r="D199" i="3"/>
  <c r="H198" i="3"/>
  <c r="J198" i="3" s="1"/>
  <c r="L198" i="3" s="1"/>
  <c r="D198" i="3"/>
  <c r="H197" i="3"/>
  <c r="J197" i="3" s="1"/>
  <c r="L197" i="3" s="1"/>
  <c r="D197" i="3"/>
  <c r="H196" i="3"/>
  <c r="J196" i="3" s="1"/>
  <c r="L196" i="3" s="1"/>
  <c r="S196" i="21" s="1"/>
  <c r="R196" i="21" s="1"/>
  <c r="D196" i="3"/>
  <c r="H195" i="3"/>
  <c r="J195" i="3" s="1"/>
  <c r="L195" i="3" s="1"/>
  <c r="S195" i="21" s="1"/>
  <c r="R195" i="21" s="1"/>
  <c r="D195" i="3"/>
  <c r="H194" i="3"/>
  <c r="J194" i="3" s="1"/>
  <c r="L194" i="3" s="1"/>
  <c r="S194" i="21" s="1"/>
  <c r="R194" i="21" s="1"/>
  <c r="D194" i="3"/>
  <c r="H193" i="3"/>
  <c r="J193" i="3" s="1"/>
  <c r="L193" i="3" s="1"/>
  <c r="D193" i="3"/>
  <c r="H192" i="3"/>
  <c r="J192" i="3" s="1"/>
  <c r="L192" i="3" s="1"/>
  <c r="D192" i="3"/>
  <c r="H191" i="3"/>
  <c r="J191" i="3" s="1"/>
  <c r="L191" i="3" s="1"/>
  <c r="D191" i="3"/>
  <c r="H190" i="3"/>
  <c r="J190" i="3" s="1"/>
  <c r="L190" i="3" s="1"/>
  <c r="D190" i="3"/>
  <c r="H189" i="3"/>
  <c r="J189" i="3" s="1"/>
  <c r="L189" i="3" s="1"/>
  <c r="D189" i="3"/>
  <c r="H188" i="3"/>
  <c r="J188" i="3" s="1"/>
  <c r="L188" i="3" s="1"/>
  <c r="S188" i="21" s="1"/>
  <c r="R188" i="21" s="1"/>
  <c r="D188" i="3"/>
  <c r="H187" i="3"/>
  <c r="J187" i="3" s="1"/>
  <c r="L187" i="3" s="1"/>
  <c r="S187" i="21" s="1"/>
  <c r="R187" i="21" s="1"/>
  <c r="D187" i="3"/>
  <c r="H186" i="3"/>
  <c r="J186" i="3" s="1"/>
  <c r="L186" i="3" s="1"/>
  <c r="S186" i="21" s="1"/>
  <c r="R186" i="21" s="1"/>
  <c r="D186" i="3"/>
  <c r="H185" i="3"/>
  <c r="J185" i="3" s="1"/>
  <c r="L185" i="3" s="1"/>
  <c r="D185" i="3"/>
  <c r="H184" i="3"/>
  <c r="J184" i="3" s="1"/>
  <c r="L184" i="3" s="1"/>
  <c r="S184" i="21" s="1"/>
  <c r="R184" i="21" s="1"/>
  <c r="D184" i="3"/>
  <c r="H183" i="3"/>
  <c r="J183" i="3" s="1"/>
  <c r="L183" i="3" s="1"/>
  <c r="D183" i="3"/>
  <c r="H182" i="3"/>
  <c r="J182" i="3" s="1"/>
  <c r="L182" i="3" s="1"/>
  <c r="S182" i="21" s="1"/>
  <c r="R182" i="21" s="1"/>
  <c r="D182" i="3"/>
  <c r="H181" i="3"/>
  <c r="J181" i="3" s="1"/>
  <c r="L181" i="3" s="1"/>
  <c r="D181" i="3"/>
  <c r="H180" i="3"/>
  <c r="J180" i="3" s="1"/>
  <c r="L180" i="3" s="1"/>
  <c r="D180" i="3"/>
  <c r="H179" i="3"/>
  <c r="J179" i="3" s="1"/>
  <c r="L179" i="3" s="1"/>
  <c r="S179" i="21" s="1"/>
  <c r="R179" i="21" s="1"/>
  <c r="D179" i="3"/>
  <c r="H178" i="3"/>
  <c r="J178" i="3" s="1"/>
  <c r="L178" i="3" s="1"/>
  <c r="S178" i="21" s="1"/>
  <c r="R178" i="21" s="1"/>
  <c r="D178" i="3"/>
  <c r="H177" i="3"/>
  <c r="J177" i="3" s="1"/>
  <c r="L177" i="3" s="1"/>
  <c r="D177" i="3"/>
  <c r="H176" i="3"/>
  <c r="J176" i="3" s="1"/>
  <c r="L176" i="3" s="1"/>
  <c r="D176" i="3"/>
  <c r="H175" i="3"/>
  <c r="J175" i="3" s="1"/>
  <c r="L175" i="3" s="1"/>
  <c r="D175" i="3"/>
  <c r="H174" i="3"/>
  <c r="J174" i="3" s="1"/>
  <c r="L174" i="3" s="1"/>
  <c r="S174" i="21" s="1"/>
  <c r="R174" i="21" s="1"/>
  <c r="D174" i="3"/>
  <c r="H173" i="3"/>
  <c r="J173" i="3" s="1"/>
  <c r="L173" i="3" s="1"/>
  <c r="D173" i="3"/>
  <c r="H172" i="3"/>
  <c r="J172" i="3" s="1"/>
  <c r="L172" i="3" s="1"/>
  <c r="S172" i="21" s="1"/>
  <c r="R172" i="21" s="1"/>
  <c r="D172" i="3"/>
  <c r="H171" i="3"/>
  <c r="J171" i="3" s="1"/>
  <c r="L171" i="3" s="1"/>
  <c r="D171" i="3"/>
  <c r="H170" i="3"/>
  <c r="J170" i="3" s="1"/>
  <c r="L170" i="3" s="1"/>
  <c r="S170" i="21" s="1"/>
  <c r="R170" i="21" s="1"/>
  <c r="D170" i="3"/>
  <c r="H169" i="3"/>
  <c r="J169" i="3" s="1"/>
  <c r="L169" i="3" s="1"/>
  <c r="D169" i="3"/>
  <c r="H168" i="3"/>
  <c r="J168" i="3" s="1"/>
  <c r="L168" i="3" s="1"/>
  <c r="D168" i="3"/>
  <c r="H167" i="3"/>
  <c r="J167" i="3" s="1"/>
  <c r="L167" i="3" s="1"/>
  <c r="D167" i="3"/>
  <c r="H166" i="3"/>
  <c r="J166" i="3" s="1"/>
  <c r="L166" i="3" s="1"/>
  <c r="S166" i="21" s="1"/>
  <c r="R166" i="21" s="1"/>
  <c r="D166" i="3"/>
  <c r="H165" i="3"/>
  <c r="J165" i="3" s="1"/>
  <c r="L165" i="3" s="1"/>
  <c r="S165" i="21" s="1"/>
  <c r="R165" i="21" s="1"/>
  <c r="D165" i="3"/>
  <c r="H164" i="3"/>
  <c r="J164" i="3" s="1"/>
  <c r="L164" i="3" s="1"/>
  <c r="S164" i="21" s="1"/>
  <c r="R164" i="21" s="1"/>
  <c r="D164" i="3"/>
  <c r="H163" i="3"/>
  <c r="J163" i="3" s="1"/>
  <c r="L163" i="3" s="1"/>
  <c r="D163" i="3"/>
  <c r="H162" i="3"/>
  <c r="J162" i="3" s="1"/>
  <c r="L162" i="3" s="1"/>
  <c r="S162" i="21" s="1"/>
  <c r="R162" i="21" s="1"/>
  <c r="D162" i="3"/>
  <c r="H161" i="3"/>
  <c r="J161" i="3" s="1"/>
  <c r="L161" i="3" s="1"/>
  <c r="D161" i="3"/>
  <c r="H160" i="3"/>
  <c r="J160" i="3" s="1"/>
  <c r="L160" i="3" s="1"/>
  <c r="S160" i="21" s="1"/>
  <c r="R160" i="21" s="1"/>
  <c r="D160" i="3"/>
  <c r="H159" i="3"/>
  <c r="J159" i="3" s="1"/>
  <c r="L159" i="3" s="1"/>
  <c r="D159" i="3"/>
  <c r="H158" i="3"/>
  <c r="J158" i="3" s="1"/>
  <c r="L158" i="3" s="1"/>
  <c r="S158" i="21" s="1"/>
  <c r="R158" i="21" s="1"/>
  <c r="D158" i="3"/>
  <c r="H157" i="3"/>
  <c r="J157" i="3" s="1"/>
  <c r="L157" i="3" s="1"/>
  <c r="S157" i="21" s="1"/>
  <c r="R157" i="21" s="1"/>
  <c r="D157" i="3"/>
  <c r="H156" i="3"/>
  <c r="J156" i="3" s="1"/>
  <c r="L156" i="3" s="1"/>
  <c r="S156" i="21" s="1"/>
  <c r="R156" i="21" s="1"/>
  <c r="D156" i="3"/>
  <c r="H155" i="3"/>
  <c r="J155" i="3" s="1"/>
  <c r="L155" i="3" s="1"/>
  <c r="S155" i="21" s="1"/>
  <c r="R155" i="21" s="1"/>
  <c r="D155" i="3"/>
  <c r="H154" i="3"/>
  <c r="J154" i="3" s="1"/>
  <c r="L154" i="3" s="1"/>
  <c r="S154" i="21" s="1"/>
  <c r="R154" i="21" s="1"/>
  <c r="D154" i="3"/>
  <c r="H153" i="3"/>
  <c r="J153" i="3" s="1"/>
  <c r="L153" i="3" s="1"/>
  <c r="D153" i="3"/>
  <c r="H152" i="3"/>
  <c r="J152" i="3" s="1"/>
  <c r="L152" i="3" s="1"/>
  <c r="S152" i="21" s="1"/>
  <c r="R152" i="21" s="1"/>
  <c r="D152" i="3"/>
  <c r="H151" i="3"/>
  <c r="J151" i="3" s="1"/>
  <c r="L151" i="3" s="1"/>
  <c r="D151" i="3"/>
  <c r="H150" i="3"/>
  <c r="J150" i="3" s="1"/>
  <c r="L150" i="3" s="1"/>
  <c r="S150" i="21" s="1"/>
  <c r="R150" i="21" s="1"/>
  <c r="D150" i="3"/>
  <c r="H149" i="3"/>
  <c r="J149" i="3" s="1"/>
  <c r="L149" i="3" s="1"/>
  <c r="S149" i="21" s="1"/>
  <c r="R149" i="21" s="1"/>
  <c r="D149" i="3"/>
  <c r="H148" i="3"/>
  <c r="J148" i="3" s="1"/>
  <c r="L148" i="3" s="1"/>
  <c r="D148" i="3"/>
  <c r="H147" i="3"/>
  <c r="J147" i="3" s="1"/>
  <c r="L147" i="3" s="1"/>
  <c r="S147" i="21" s="1"/>
  <c r="R147" i="21" s="1"/>
  <c r="D147" i="3"/>
  <c r="H146" i="3"/>
  <c r="J146" i="3" s="1"/>
  <c r="L146" i="3" s="1"/>
  <c r="S146" i="21" s="1"/>
  <c r="R146" i="21" s="1"/>
  <c r="D146" i="3"/>
  <c r="H145" i="3"/>
  <c r="J145" i="3" s="1"/>
  <c r="L145" i="3" s="1"/>
  <c r="D145" i="3"/>
  <c r="H144" i="3"/>
  <c r="J144" i="3" s="1"/>
  <c r="L144" i="3" s="1"/>
  <c r="S144" i="21" s="1"/>
  <c r="R144" i="21" s="1"/>
  <c r="D144" i="3"/>
  <c r="H143" i="3"/>
  <c r="J143" i="3" s="1"/>
  <c r="L143" i="3" s="1"/>
  <c r="D143" i="3"/>
  <c r="H142" i="3"/>
  <c r="J142" i="3" s="1"/>
  <c r="L142" i="3" s="1"/>
  <c r="D142" i="3"/>
  <c r="H141" i="3"/>
  <c r="J141" i="3" s="1"/>
  <c r="L141" i="3" s="1"/>
  <c r="D141" i="3"/>
  <c r="H140" i="3"/>
  <c r="J140" i="3" s="1"/>
  <c r="L140" i="3" s="1"/>
  <c r="S140" i="21" s="1"/>
  <c r="R140" i="21" s="1"/>
  <c r="D140" i="3"/>
  <c r="H139" i="3"/>
  <c r="J139" i="3" s="1"/>
  <c r="L139" i="3" s="1"/>
  <c r="D139" i="3"/>
  <c r="H138" i="3"/>
  <c r="J138" i="3" s="1"/>
  <c r="L138" i="3" s="1"/>
  <c r="D138" i="3"/>
  <c r="H137" i="3"/>
  <c r="J137" i="3" s="1"/>
  <c r="L137" i="3" s="1"/>
  <c r="D137" i="3"/>
  <c r="H136" i="3"/>
  <c r="J136" i="3" s="1"/>
  <c r="L136" i="3" s="1"/>
  <c r="S136" i="21" s="1"/>
  <c r="R136" i="21" s="1"/>
  <c r="D136" i="3"/>
  <c r="H135" i="3"/>
  <c r="J135" i="3" s="1"/>
  <c r="L135" i="3" s="1"/>
  <c r="D135" i="3"/>
  <c r="H134" i="3"/>
  <c r="J134" i="3" s="1"/>
  <c r="L134" i="3" s="1"/>
  <c r="D134" i="3"/>
  <c r="H133" i="3"/>
  <c r="J133" i="3" s="1"/>
  <c r="L133" i="3" s="1"/>
  <c r="S133" i="21" s="1"/>
  <c r="R133" i="21" s="1"/>
  <c r="D133" i="3"/>
  <c r="H132" i="3"/>
  <c r="J132" i="3" s="1"/>
  <c r="L132" i="3" s="1"/>
  <c r="D132" i="3"/>
  <c r="H131" i="3"/>
  <c r="J131" i="3" s="1"/>
  <c r="L131" i="3" s="1"/>
  <c r="D131" i="3"/>
  <c r="H130" i="3"/>
  <c r="J130" i="3" s="1"/>
  <c r="L130" i="3" s="1"/>
  <c r="S130" i="21" s="1"/>
  <c r="R130" i="21" s="1"/>
  <c r="D130" i="3"/>
  <c r="H129" i="3"/>
  <c r="J129" i="3" s="1"/>
  <c r="L129" i="3" s="1"/>
  <c r="D129" i="3"/>
  <c r="H128" i="3"/>
  <c r="J128" i="3" s="1"/>
  <c r="L128" i="3" s="1"/>
  <c r="S128" i="21" s="1"/>
  <c r="R128" i="21" s="1"/>
  <c r="D128" i="3"/>
  <c r="H127" i="3"/>
  <c r="J127" i="3" s="1"/>
  <c r="L127" i="3" s="1"/>
  <c r="D127" i="3"/>
  <c r="H126" i="3"/>
  <c r="J126" i="3" s="1"/>
  <c r="L126" i="3" s="1"/>
  <c r="D126" i="3"/>
  <c r="H125" i="3"/>
  <c r="J125" i="3" s="1"/>
  <c r="L125" i="3" s="1"/>
  <c r="S125" i="21" s="1"/>
  <c r="R125" i="21" s="1"/>
  <c r="D125" i="3"/>
  <c r="H124" i="3"/>
  <c r="J124" i="3" s="1"/>
  <c r="L124" i="3" s="1"/>
  <c r="D124" i="3"/>
  <c r="H123" i="3"/>
  <c r="J123" i="3" s="1"/>
  <c r="L123" i="3" s="1"/>
  <c r="D123" i="3"/>
  <c r="H122" i="3"/>
  <c r="J122" i="3" s="1"/>
  <c r="L122" i="3" s="1"/>
  <c r="S122" i="21" s="1"/>
  <c r="R122" i="21" s="1"/>
  <c r="D122" i="3"/>
  <c r="H121" i="3"/>
  <c r="J121" i="3" s="1"/>
  <c r="L121" i="3" s="1"/>
  <c r="D121" i="3"/>
  <c r="H120" i="3"/>
  <c r="J120" i="3" s="1"/>
  <c r="L120" i="3" s="1"/>
  <c r="D120" i="3"/>
  <c r="H119" i="3"/>
  <c r="J119" i="3" s="1"/>
  <c r="L119" i="3" s="1"/>
  <c r="D119" i="3"/>
  <c r="H118" i="3"/>
  <c r="J118" i="3" s="1"/>
  <c r="L118" i="3" s="1"/>
  <c r="D118" i="3"/>
  <c r="H117" i="3"/>
  <c r="J117" i="3" s="1"/>
  <c r="L117" i="3" s="1"/>
  <c r="S117" i="21" s="1"/>
  <c r="R117" i="21" s="1"/>
  <c r="D117" i="3"/>
  <c r="H116" i="3"/>
  <c r="J116" i="3" s="1"/>
  <c r="L116" i="3" s="1"/>
  <c r="D116" i="3"/>
  <c r="H115" i="3"/>
  <c r="J115" i="3" s="1"/>
  <c r="L115" i="3" s="1"/>
  <c r="S115" i="21" s="1"/>
  <c r="R115" i="21" s="1"/>
  <c r="D115" i="3"/>
  <c r="H114" i="3"/>
  <c r="J114" i="3" s="1"/>
  <c r="L114" i="3" s="1"/>
  <c r="S114" i="21" s="1"/>
  <c r="R114" i="21" s="1"/>
  <c r="D114" i="3"/>
  <c r="H113" i="3"/>
  <c r="J113" i="3" s="1"/>
  <c r="L113" i="3" s="1"/>
  <c r="D113" i="3"/>
  <c r="H112" i="3"/>
  <c r="J112" i="3" s="1"/>
  <c r="L112" i="3" s="1"/>
  <c r="D112" i="3"/>
  <c r="H111" i="3"/>
  <c r="J111" i="3" s="1"/>
  <c r="L111" i="3" s="1"/>
  <c r="D111" i="3"/>
  <c r="H110" i="3"/>
  <c r="J110" i="3" s="1"/>
  <c r="L110" i="3" s="1"/>
  <c r="S110" i="21" s="1"/>
  <c r="R110" i="21" s="1"/>
  <c r="D110" i="3"/>
  <c r="H109" i="3"/>
  <c r="J109" i="3" s="1"/>
  <c r="L109" i="3" s="1"/>
  <c r="S109" i="21" s="1"/>
  <c r="R109" i="21" s="1"/>
  <c r="D109" i="3"/>
  <c r="H108" i="3"/>
  <c r="J108" i="3" s="1"/>
  <c r="L108" i="3" s="1"/>
  <c r="S108" i="21" s="1"/>
  <c r="R108" i="21" s="1"/>
  <c r="D108" i="3"/>
  <c r="H107" i="3"/>
  <c r="J107" i="3" s="1"/>
  <c r="L107" i="3" s="1"/>
  <c r="D107" i="3"/>
  <c r="H106" i="3"/>
  <c r="J106" i="3" s="1"/>
  <c r="L106" i="3" s="1"/>
  <c r="S106" i="21" s="1"/>
  <c r="R106" i="21" s="1"/>
  <c r="D106" i="3"/>
  <c r="H105" i="3"/>
  <c r="J105" i="3" s="1"/>
  <c r="L105" i="3" s="1"/>
  <c r="D105" i="3"/>
  <c r="H104" i="3"/>
  <c r="J104" i="3" s="1"/>
  <c r="L104" i="3" s="1"/>
  <c r="S104" i="21" s="1"/>
  <c r="R104" i="21" s="1"/>
  <c r="D104" i="3"/>
  <c r="H103" i="3"/>
  <c r="J103" i="3" s="1"/>
  <c r="L103" i="3" s="1"/>
  <c r="D103" i="3"/>
  <c r="H102" i="3"/>
  <c r="J102" i="3" s="1"/>
  <c r="L102" i="3" s="1"/>
  <c r="D102" i="3"/>
  <c r="H101" i="3"/>
  <c r="J101" i="3" s="1"/>
  <c r="L101" i="3" s="1"/>
  <c r="S101" i="21" s="1"/>
  <c r="R101" i="21" s="1"/>
  <c r="D101" i="3"/>
  <c r="H100" i="3"/>
  <c r="J100" i="3" s="1"/>
  <c r="L100" i="3" s="1"/>
  <c r="S100" i="21" s="1"/>
  <c r="R100" i="21" s="1"/>
  <c r="D100" i="3"/>
  <c r="H99" i="3"/>
  <c r="J99" i="3" s="1"/>
  <c r="L99" i="3" s="1"/>
  <c r="D99" i="3"/>
  <c r="H98" i="3"/>
  <c r="J98" i="3" s="1"/>
  <c r="L98" i="3" s="1"/>
  <c r="D98" i="3"/>
  <c r="H97" i="3"/>
  <c r="J97" i="3" s="1"/>
  <c r="L97" i="3" s="1"/>
  <c r="D97" i="3"/>
  <c r="H96" i="3"/>
  <c r="J96" i="3" s="1"/>
  <c r="L96" i="3" s="1"/>
  <c r="D96" i="3"/>
  <c r="H95" i="3"/>
  <c r="J95" i="3" s="1"/>
  <c r="L95" i="3" s="1"/>
  <c r="S95" i="21" s="1"/>
  <c r="R95" i="21" s="1"/>
  <c r="D95" i="3"/>
  <c r="H94" i="3"/>
  <c r="J94" i="3" s="1"/>
  <c r="L94" i="3" s="1"/>
  <c r="D94" i="3"/>
  <c r="H93" i="3"/>
  <c r="J93" i="3" s="1"/>
  <c r="L93" i="3" s="1"/>
  <c r="S93" i="21" s="1"/>
  <c r="R93" i="21" s="1"/>
  <c r="D93" i="3"/>
  <c r="H92" i="3"/>
  <c r="J92" i="3" s="1"/>
  <c r="L92" i="3" s="1"/>
  <c r="S92" i="21" s="1"/>
  <c r="R92" i="21" s="1"/>
  <c r="D92" i="3"/>
  <c r="H91" i="3"/>
  <c r="J91" i="3" s="1"/>
  <c r="L91" i="3" s="1"/>
  <c r="S91" i="21" s="1"/>
  <c r="R91" i="21" s="1"/>
  <c r="D91" i="3"/>
  <c r="H90" i="3"/>
  <c r="J90" i="3" s="1"/>
  <c r="L90" i="3" s="1"/>
  <c r="D90" i="3"/>
  <c r="H89" i="3"/>
  <c r="J89" i="3" s="1"/>
  <c r="L89" i="3" s="1"/>
  <c r="D89" i="3"/>
  <c r="H88" i="3"/>
  <c r="J88" i="3" s="1"/>
  <c r="L88" i="3" s="1"/>
  <c r="S88" i="21" s="1"/>
  <c r="R88" i="21" s="1"/>
  <c r="D88" i="3"/>
  <c r="H87" i="3"/>
  <c r="J87" i="3" s="1"/>
  <c r="L87" i="3" s="1"/>
  <c r="D87" i="3"/>
  <c r="H86" i="3"/>
  <c r="J86" i="3" s="1"/>
  <c r="L86" i="3" s="1"/>
  <c r="S86" i="21" s="1"/>
  <c r="R86" i="21" s="1"/>
  <c r="D86" i="3"/>
  <c r="H85" i="3"/>
  <c r="J85" i="3" s="1"/>
  <c r="L85" i="3" s="1"/>
  <c r="S85" i="21" s="1"/>
  <c r="R85" i="21" s="1"/>
  <c r="D85" i="3"/>
  <c r="H84" i="3"/>
  <c r="J84" i="3" s="1"/>
  <c r="L84" i="3" s="1"/>
  <c r="D84" i="3"/>
  <c r="H83" i="3"/>
  <c r="J83" i="3" s="1"/>
  <c r="L83" i="3" s="1"/>
  <c r="D83" i="3"/>
  <c r="H82" i="3"/>
  <c r="J82" i="3" s="1"/>
  <c r="L82" i="3" s="1"/>
  <c r="D82" i="3"/>
  <c r="H81" i="3"/>
  <c r="J81" i="3" s="1"/>
  <c r="L81" i="3" s="1"/>
  <c r="D81" i="3"/>
  <c r="H80" i="3"/>
  <c r="J80" i="3" s="1"/>
  <c r="L80" i="3" s="1"/>
  <c r="S80" i="21" s="1"/>
  <c r="R80" i="21" s="1"/>
  <c r="D80" i="3"/>
  <c r="H79" i="3"/>
  <c r="J79" i="3" s="1"/>
  <c r="L79" i="3" s="1"/>
  <c r="S79" i="21" s="1"/>
  <c r="R79" i="21" s="1"/>
  <c r="D79" i="3"/>
  <c r="H78" i="3"/>
  <c r="J78" i="3" s="1"/>
  <c r="L78" i="3" s="1"/>
  <c r="S78" i="21" s="1"/>
  <c r="R78" i="21" s="1"/>
  <c r="D78" i="3"/>
  <c r="H77" i="3"/>
  <c r="J77" i="3" s="1"/>
  <c r="L77" i="3" s="1"/>
  <c r="D77" i="3"/>
  <c r="H76" i="3"/>
  <c r="J76" i="3" s="1"/>
  <c r="L76" i="3" s="1"/>
  <c r="S76" i="21" s="1"/>
  <c r="R76" i="21" s="1"/>
  <c r="D76" i="3"/>
  <c r="H75" i="3"/>
  <c r="J75" i="3" s="1"/>
  <c r="L75" i="3" s="1"/>
  <c r="S75" i="21" s="1"/>
  <c r="R75" i="21" s="1"/>
  <c r="D75" i="3"/>
  <c r="H74" i="3"/>
  <c r="J74" i="3" s="1"/>
  <c r="L74" i="3" s="1"/>
  <c r="S74" i="21" s="1"/>
  <c r="R74" i="21" s="1"/>
  <c r="D74" i="3"/>
  <c r="H73" i="3"/>
  <c r="J73" i="3" s="1"/>
  <c r="L73" i="3" s="1"/>
  <c r="D73" i="3"/>
  <c r="H72" i="3"/>
  <c r="J72" i="3" s="1"/>
  <c r="L72" i="3" s="1"/>
  <c r="S72" i="21" s="1"/>
  <c r="R72" i="21" s="1"/>
  <c r="D72" i="3"/>
  <c r="H71" i="3"/>
  <c r="J71" i="3" s="1"/>
  <c r="L71" i="3" s="1"/>
  <c r="S71" i="21" s="1"/>
  <c r="R71" i="21" s="1"/>
  <c r="D71" i="3"/>
  <c r="H70" i="3"/>
  <c r="J70" i="3" s="1"/>
  <c r="L70" i="3" s="1"/>
  <c r="S70" i="21" s="1"/>
  <c r="R70" i="21" s="1"/>
  <c r="D70" i="3"/>
  <c r="H69" i="3"/>
  <c r="J69" i="3" s="1"/>
  <c r="L69" i="3" s="1"/>
  <c r="D69" i="3"/>
  <c r="H68" i="3"/>
  <c r="J68" i="3" s="1"/>
  <c r="L68" i="3" s="1"/>
  <c r="D68" i="3"/>
  <c r="H67" i="3"/>
  <c r="J67" i="3" s="1"/>
  <c r="L67" i="3" s="1"/>
  <c r="S67" i="21" s="1"/>
  <c r="R67" i="21" s="1"/>
  <c r="D67" i="3"/>
  <c r="H66" i="3"/>
  <c r="J66" i="3" s="1"/>
  <c r="L66" i="3" s="1"/>
  <c r="S66" i="21" s="1"/>
  <c r="R66" i="21" s="1"/>
  <c r="D66" i="3"/>
  <c r="H65" i="3"/>
  <c r="J65" i="3" s="1"/>
  <c r="L65" i="3" s="1"/>
  <c r="D65" i="3"/>
  <c r="H64" i="3"/>
  <c r="J64" i="3" s="1"/>
  <c r="L64" i="3" s="1"/>
  <c r="S64" i="21" s="1"/>
  <c r="R64" i="21" s="1"/>
  <c r="D64" i="3"/>
  <c r="H63" i="3"/>
  <c r="J63" i="3" s="1"/>
  <c r="L63" i="3" s="1"/>
  <c r="S63" i="21" s="1"/>
  <c r="R63" i="21" s="1"/>
  <c r="D63" i="3"/>
  <c r="H62" i="3"/>
  <c r="J62" i="3" s="1"/>
  <c r="L62" i="3" s="1"/>
  <c r="S62" i="21" s="1"/>
  <c r="R62" i="21" s="1"/>
  <c r="D62" i="3"/>
  <c r="H61" i="3"/>
  <c r="J61" i="3" s="1"/>
  <c r="L61" i="3" s="1"/>
  <c r="D61" i="3"/>
  <c r="H60" i="3"/>
  <c r="J60" i="3" s="1"/>
  <c r="L60" i="3" s="1"/>
  <c r="S60" i="21" s="1"/>
  <c r="R60" i="21" s="1"/>
  <c r="D60" i="3"/>
  <c r="H59" i="3"/>
  <c r="J59" i="3" s="1"/>
  <c r="L59" i="3" s="1"/>
  <c r="S59" i="21" s="1"/>
  <c r="R59" i="21" s="1"/>
  <c r="D59" i="3"/>
  <c r="H58" i="3"/>
  <c r="J58" i="3" s="1"/>
  <c r="L58" i="3" s="1"/>
  <c r="S58" i="21" s="1"/>
  <c r="R58" i="21" s="1"/>
  <c r="D58" i="3"/>
  <c r="H57" i="3"/>
  <c r="J57" i="3" s="1"/>
  <c r="L57" i="3" s="1"/>
  <c r="D57" i="3"/>
  <c r="H56" i="3"/>
  <c r="J56" i="3" s="1"/>
  <c r="L56" i="3" s="1"/>
  <c r="S56" i="21" s="1"/>
  <c r="R56" i="21" s="1"/>
  <c r="D56" i="3"/>
  <c r="H55" i="3"/>
  <c r="J55" i="3" s="1"/>
  <c r="L55" i="3" s="1"/>
  <c r="S55" i="21" s="1"/>
  <c r="R55" i="21" s="1"/>
  <c r="D55" i="3"/>
  <c r="H54" i="3"/>
  <c r="J54" i="3" s="1"/>
  <c r="L54" i="3" s="1"/>
  <c r="S54" i="21" s="1"/>
  <c r="R54" i="21" s="1"/>
  <c r="D54" i="3"/>
  <c r="H53" i="3"/>
  <c r="J53" i="3" s="1"/>
  <c r="L53" i="3" s="1"/>
  <c r="D53" i="3"/>
  <c r="H52" i="3"/>
  <c r="J52" i="3" s="1"/>
  <c r="L52" i="3" s="1"/>
  <c r="S52" i="21" s="1"/>
  <c r="R52" i="21" s="1"/>
  <c r="D52" i="3"/>
  <c r="H51" i="3"/>
  <c r="J51" i="3" s="1"/>
  <c r="L51" i="3" s="1"/>
  <c r="S51" i="21" s="1"/>
  <c r="R51" i="21" s="1"/>
  <c r="D51" i="3"/>
  <c r="H50" i="3"/>
  <c r="J50" i="3" s="1"/>
  <c r="L50" i="3" s="1"/>
  <c r="S50" i="21" s="1"/>
  <c r="R50" i="21" s="1"/>
  <c r="D50" i="3"/>
  <c r="H49" i="3"/>
  <c r="J49" i="3" s="1"/>
  <c r="L49" i="3" s="1"/>
  <c r="D49" i="3"/>
  <c r="H48" i="3"/>
  <c r="J48" i="3" s="1"/>
  <c r="L48" i="3" s="1"/>
  <c r="S48" i="21" s="1"/>
  <c r="R48" i="21" s="1"/>
  <c r="D48" i="3"/>
  <c r="H47" i="3"/>
  <c r="J47" i="3" s="1"/>
  <c r="L47" i="3" s="1"/>
  <c r="S47" i="21" s="1"/>
  <c r="R47" i="21" s="1"/>
  <c r="D47" i="3"/>
  <c r="H46" i="3"/>
  <c r="J46" i="3" s="1"/>
  <c r="L46" i="3" s="1"/>
  <c r="S46" i="21" s="1"/>
  <c r="R46" i="21" s="1"/>
  <c r="D46" i="3"/>
  <c r="H45" i="3"/>
  <c r="J45" i="3" s="1"/>
  <c r="L45" i="3" s="1"/>
  <c r="D45" i="3"/>
  <c r="H44" i="3"/>
  <c r="J44" i="3" s="1"/>
  <c r="L44" i="3" s="1"/>
  <c r="S44" i="21" s="1"/>
  <c r="R44" i="21" s="1"/>
  <c r="D44" i="3"/>
  <c r="H43" i="3"/>
  <c r="J43" i="3" s="1"/>
  <c r="L43" i="3" s="1"/>
  <c r="S43" i="21" s="1"/>
  <c r="R43" i="21" s="1"/>
  <c r="D43" i="3"/>
  <c r="H42" i="3"/>
  <c r="J42" i="3" s="1"/>
  <c r="L42" i="3" s="1"/>
  <c r="S42" i="21" s="1"/>
  <c r="R42" i="21" s="1"/>
  <c r="D42" i="3"/>
  <c r="H41" i="3"/>
  <c r="J41" i="3" s="1"/>
  <c r="L41" i="3" s="1"/>
  <c r="D41" i="3"/>
  <c r="H40" i="3"/>
  <c r="J40" i="3" s="1"/>
  <c r="L40" i="3" s="1"/>
  <c r="S40" i="21" s="1"/>
  <c r="R40" i="21" s="1"/>
  <c r="D40" i="3"/>
  <c r="H39" i="3"/>
  <c r="J39" i="3" s="1"/>
  <c r="L39" i="3" s="1"/>
  <c r="S39" i="21" s="1"/>
  <c r="R39" i="21" s="1"/>
  <c r="D39" i="3"/>
  <c r="H38" i="3"/>
  <c r="J38" i="3" s="1"/>
  <c r="L38" i="3" s="1"/>
  <c r="S38" i="21" s="1"/>
  <c r="R38" i="21" s="1"/>
  <c r="D38" i="3"/>
  <c r="H37" i="3"/>
  <c r="J37" i="3" s="1"/>
  <c r="L37" i="3" s="1"/>
  <c r="D37" i="3"/>
  <c r="H36" i="3"/>
  <c r="J36" i="3" s="1"/>
  <c r="L36" i="3" s="1"/>
  <c r="D36" i="3"/>
  <c r="H35" i="3"/>
  <c r="J35" i="3" s="1"/>
  <c r="L35" i="3" s="1"/>
  <c r="S35" i="21" s="1"/>
  <c r="R35" i="21" s="1"/>
  <c r="D35" i="3"/>
  <c r="H34" i="3"/>
  <c r="J34" i="3" s="1"/>
  <c r="L34" i="3" s="1"/>
  <c r="S34" i="21" s="1"/>
  <c r="R34" i="21" s="1"/>
  <c r="D34" i="3"/>
  <c r="H33" i="3"/>
  <c r="J33" i="3" s="1"/>
  <c r="L33" i="3" s="1"/>
  <c r="D33" i="3"/>
  <c r="H32" i="3"/>
  <c r="J32" i="3" s="1"/>
  <c r="L32" i="3" s="1"/>
  <c r="S32" i="21" s="1"/>
  <c r="R32" i="21" s="1"/>
  <c r="D32" i="3"/>
  <c r="H31" i="3"/>
  <c r="J31" i="3" s="1"/>
  <c r="L31" i="3" s="1"/>
  <c r="S31" i="21" s="1"/>
  <c r="R31" i="21" s="1"/>
  <c r="D31" i="3"/>
  <c r="H30" i="3"/>
  <c r="J30" i="3" s="1"/>
  <c r="L30" i="3" s="1"/>
  <c r="S30" i="21" s="1"/>
  <c r="R30" i="21" s="1"/>
  <c r="D30" i="3"/>
  <c r="H29" i="3"/>
  <c r="J29" i="3" s="1"/>
  <c r="L29" i="3" s="1"/>
  <c r="D29" i="3"/>
  <c r="H28" i="3"/>
  <c r="J28" i="3" s="1"/>
  <c r="L28" i="3" s="1"/>
  <c r="S28" i="21" s="1"/>
  <c r="R28" i="21" s="1"/>
  <c r="D28" i="3"/>
  <c r="H27" i="3"/>
  <c r="J27" i="3" s="1"/>
  <c r="L27" i="3" s="1"/>
  <c r="S27" i="21" s="1"/>
  <c r="R27" i="21" s="1"/>
  <c r="D27" i="3"/>
  <c r="H26" i="3"/>
  <c r="J26" i="3" s="1"/>
  <c r="L26" i="3" s="1"/>
  <c r="S26" i="21" s="1"/>
  <c r="R26" i="21" s="1"/>
  <c r="D26" i="3"/>
  <c r="H25" i="3"/>
  <c r="J25" i="3" s="1"/>
  <c r="L25" i="3" s="1"/>
  <c r="D25" i="3"/>
  <c r="H24" i="3"/>
  <c r="J24" i="3" s="1"/>
  <c r="L24" i="3" s="1"/>
  <c r="S24" i="21" s="1"/>
  <c r="R24" i="21" s="1"/>
  <c r="D24" i="3"/>
  <c r="H23" i="3"/>
  <c r="J23" i="3" s="1"/>
  <c r="L23" i="3" s="1"/>
  <c r="S23" i="21" s="1"/>
  <c r="R23" i="21" s="1"/>
  <c r="D23" i="3"/>
  <c r="H22" i="3"/>
  <c r="J22" i="3" s="1"/>
  <c r="L22" i="3" s="1"/>
  <c r="S22" i="21" s="1"/>
  <c r="R22" i="21" s="1"/>
  <c r="D22" i="3"/>
  <c r="H21" i="3"/>
  <c r="J21" i="3" s="1"/>
  <c r="L21" i="3" s="1"/>
  <c r="S21" i="21" s="1"/>
  <c r="R21" i="21" s="1"/>
  <c r="D21" i="3"/>
  <c r="H20" i="3"/>
  <c r="J20" i="3" s="1"/>
  <c r="L20" i="3" s="1"/>
  <c r="D20" i="3"/>
  <c r="H19" i="3"/>
  <c r="J19" i="3" s="1"/>
  <c r="L19" i="3" s="1"/>
  <c r="S19" i="21" s="1"/>
  <c r="R19" i="21" s="1"/>
  <c r="D19" i="3"/>
  <c r="H18" i="3"/>
  <c r="J18" i="3" s="1"/>
  <c r="L18" i="3" s="1"/>
  <c r="S18" i="21" s="1"/>
  <c r="R18" i="21" s="1"/>
  <c r="D18" i="3"/>
  <c r="H17" i="3"/>
  <c r="J17" i="3" s="1"/>
  <c r="L17" i="3" s="1"/>
  <c r="D17" i="3"/>
  <c r="H16" i="3"/>
  <c r="J16" i="3" s="1"/>
  <c r="L16" i="3" s="1"/>
  <c r="S16" i="21" s="1"/>
  <c r="R16" i="21" s="1"/>
  <c r="D16" i="3"/>
  <c r="H15" i="3"/>
  <c r="J15" i="3" s="1"/>
  <c r="L15" i="3" s="1"/>
  <c r="D15" i="3"/>
  <c r="H14" i="3"/>
  <c r="J14" i="3" s="1"/>
  <c r="L14" i="3" s="1"/>
  <c r="S14" i="21" s="1"/>
  <c r="R14" i="21" s="1"/>
  <c r="D14" i="3"/>
  <c r="H13" i="3"/>
  <c r="J13" i="3" s="1"/>
  <c r="L13" i="3" s="1"/>
  <c r="S13" i="21" s="1"/>
  <c r="R13" i="21" s="1"/>
  <c r="D13" i="3"/>
  <c r="H12" i="3"/>
  <c r="J12" i="3" s="1"/>
  <c r="L12" i="3" s="1"/>
  <c r="S12" i="21" s="1"/>
  <c r="R12" i="21" s="1"/>
  <c r="D12" i="3"/>
  <c r="H11" i="3"/>
  <c r="J11" i="3" s="1"/>
  <c r="L11" i="3" s="1"/>
  <c r="S11" i="21" s="1"/>
  <c r="R11" i="21" s="1"/>
  <c r="D11" i="3"/>
  <c r="M10" i="3"/>
  <c r="I10" i="3"/>
  <c r="E10" i="3"/>
  <c r="C10" i="3"/>
  <c r="I12" i="16"/>
  <c r="J10" i="20"/>
  <c r="I10" i="20"/>
  <c r="D10" i="20"/>
  <c r="O20" i="3" l="1"/>
  <c r="S20" i="21"/>
  <c r="R20" i="21" s="1"/>
  <c r="N36" i="3"/>
  <c r="S36" i="21"/>
  <c r="R36" i="21" s="1"/>
  <c r="N120" i="3"/>
  <c r="S120" i="21"/>
  <c r="R120" i="21" s="1"/>
  <c r="O168" i="3"/>
  <c r="S168" i="21"/>
  <c r="R168" i="21" s="1"/>
  <c r="O176" i="3"/>
  <c r="S176" i="21"/>
  <c r="R176" i="21" s="1"/>
  <c r="N180" i="3"/>
  <c r="S180" i="21"/>
  <c r="R180" i="21" s="1"/>
  <c r="O192" i="3"/>
  <c r="S192" i="21"/>
  <c r="R192" i="21" s="1"/>
  <c r="O200" i="3"/>
  <c r="S200" i="21"/>
  <c r="R200" i="21" s="1"/>
  <c r="O220" i="3"/>
  <c r="S220" i="21"/>
  <c r="R220" i="21" s="1"/>
  <c r="O232" i="3"/>
  <c r="S232" i="21"/>
  <c r="R232" i="21" s="1"/>
  <c r="O236" i="3"/>
  <c r="S236" i="21"/>
  <c r="R236" i="21" s="1"/>
  <c r="O244" i="3"/>
  <c r="S244" i="21"/>
  <c r="R244" i="21" s="1"/>
  <c r="O280" i="3"/>
  <c r="S280" i="21"/>
  <c r="R280" i="21" s="1"/>
  <c r="O296" i="3"/>
  <c r="S296" i="21"/>
  <c r="R296" i="21" s="1"/>
  <c r="N53" i="3"/>
  <c r="S53" i="21"/>
  <c r="R53" i="21" s="1"/>
  <c r="O61" i="3"/>
  <c r="S61" i="21"/>
  <c r="R61" i="21" s="1"/>
  <c r="O69" i="3"/>
  <c r="S69" i="21"/>
  <c r="R69" i="21" s="1"/>
  <c r="O77" i="3"/>
  <c r="S77" i="21"/>
  <c r="R77" i="21" s="1"/>
  <c r="O97" i="3"/>
  <c r="S97" i="21"/>
  <c r="R97" i="21" s="1"/>
  <c r="N141" i="3"/>
  <c r="S141" i="21"/>
  <c r="R141" i="21" s="1"/>
  <c r="N173" i="3"/>
  <c r="S173" i="21"/>
  <c r="R173" i="21" s="1"/>
  <c r="N177" i="3"/>
  <c r="S177" i="21"/>
  <c r="R177" i="21" s="1"/>
  <c r="N181" i="3"/>
  <c r="S181" i="21"/>
  <c r="R181" i="21" s="1"/>
  <c r="N185" i="3"/>
  <c r="S185" i="21"/>
  <c r="R185" i="21" s="1"/>
  <c r="O189" i="3"/>
  <c r="S189" i="21"/>
  <c r="R189" i="21" s="1"/>
  <c r="O197" i="3"/>
  <c r="S197" i="21"/>
  <c r="R197" i="21" s="1"/>
  <c r="N201" i="3"/>
  <c r="S201" i="21"/>
  <c r="R201" i="21" s="1"/>
  <c r="N213" i="3"/>
  <c r="S213" i="21"/>
  <c r="R213" i="21" s="1"/>
  <c r="O221" i="3"/>
  <c r="S221" i="21"/>
  <c r="R221" i="21" s="1"/>
  <c r="N225" i="3"/>
  <c r="S225" i="21"/>
  <c r="R225" i="21" s="1"/>
  <c r="N229" i="3"/>
  <c r="S229" i="21"/>
  <c r="R229" i="21" s="1"/>
  <c r="N233" i="3"/>
  <c r="S233" i="21"/>
  <c r="R233" i="21" s="1"/>
  <c r="N237" i="3"/>
  <c r="S237" i="21"/>
  <c r="R237" i="21" s="1"/>
  <c r="N241" i="3"/>
  <c r="S241" i="21"/>
  <c r="R241" i="21" s="1"/>
  <c r="N245" i="3"/>
  <c r="S245" i="21"/>
  <c r="R245" i="21" s="1"/>
  <c r="O84" i="3"/>
  <c r="S84" i="21"/>
  <c r="R84" i="21" s="1"/>
  <c r="O96" i="3"/>
  <c r="S96" i="21"/>
  <c r="R96" i="21" s="1"/>
  <c r="N112" i="3"/>
  <c r="S112" i="21"/>
  <c r="R112" i="21" s="1"/>
  <c r="O116" i="3"/>
  <c r="S116" i="21"/>
  <c r="R116" i="21" s="1"/>
  <c r="O124" i="3"/>
  <c r="S124" i="21"/>
  <c r="R124" i="21" s="1"/>
  <c r="O132" i="3"/>
  <c r="S132" i="21"/>
  <c r="R132" i="21" s="1"/>
  <c r="N148" i="3"/>
  <c r="S148" i="21"/>
  <c r="R148" i="21" s="1"/>
  <c r="O208" i="3"/>
  <c r="S208" i="21"/>
  <c r="R208" i="21" s="1"/>
  <c r="O216" i="3"/>
  <c r="S216" i="21"/>
  <c r="R216" i="21" s="1"/>
  <c r="O240" i="3"/>
  <c r="S240" i="21"/>
  <c r="R240" i="21" s="1"/>
  <c r="O248" i="3"/>
  <c r="S248" i="21"/>
  <c r="R248" i="21" s="1"/>
  <c r="O252" i="3"/>
  <c r="S252" i="21"/>
  <c r="R252" i="21" s="1"/>
  <c r="O256" i="3"/>
  <c r="S256" i="21"/>
  <c r="R256" i="21" s="1"/>
  <c r="O264" i="3"/>
  <c r="S264" i="21"/>
  <c r="R264" i="21" s="1"/>
  <c r="O272" i="3"/>
  <c r="S272" i="21"/>
  <c r="R272" i="21" s="1"/>
  <c r="O288" i="3"/>
  <c r="S288" i="21"/>
  <c r="R288" i="21" s="1"/>
  <c r="O29" i="3"/>
  <c r="S29" i="21"/>
  <c r="R29" i="21" s="1"/>
  <c r="O37" i="3"/>
  <c r="S37" i="21"/>
  <c r="R37" i="21" s="1"/>
  <c r="O45" i="3"/>
  <c r="S45" i="21"/>
  <c r="R45" i="21" s="1"/>
  <c r="O89" i="3"/>
  <c r="S89" i="21"/>
  <c r="R89" i="21" s="1"/>
  <c r="N253" i="3"/>
  <c r="S253" i="21"/>
  <c r="R253" i="21" s="1"/>
  <c r="N257" i="3"/>
  <c r="S257" i="21"/>
  <c r="R257" i="21" s="1"/>
  <c r="N261" i="3"/>
  <c r="S261" i="21"/>
  <c r="R261" i="21" s="1"/>
  <c r="N269" i="3"/>
  <c r="S269" i="21"/>
  <c r="R269" i="21" s="1"/>
  <c r="N277" i="3"/>
  <c r="S277" i="21"/>
  <c r="R277" i="21" s="1"/>
  <c r="N281" i="3"/>
  <c r="S281" i="21"/>
  <c r="R281" i="21" s="1"/>
  <c r="N293" i="3"/>
  <c r="S293" i="21"/>
  <c r="R293" i="21" s="1"/>
  <c r="N301" i="3"/>
  <c r="S301" i="21"/>
  <c r="R301" i="21" s="1"/>
  <c r="O134" i="3"/>
  <c r="S134" i="21"/>
  <c r="R134" i="21" s="1"/>
  <c r="N198" i="3"/>
  <c r="S198" i="21"/>
  <c r="R198" i="21" s="1"/>
  <c r="N206" i="3"/>
  <c r="S206" i="21"/>
  <c r="R206" i="21" s="1"/>
  <c r="N214" i="3"/>
  <c r="S214" i="21"/>
  <c r="R214" i="21" s="1"/>
  <c r="O275" i="3"/>
  <c r="S275" i="21"/>
  <c r="R275" i="21" s="1"/>
  <c r="O283" i="3"/>
  <c r="S283" i="21"/>
  <c r="R283" i="21" s="1"/>
  <c r="N98" i="3"/>
  <c r="S98" i="21"/>
  <c r="R98" i="21" s="1"/>
  <c r="O118" i="3"/>
  <c r="S118" i="21"/>
  <c r="R118" i="21" s="1"/>
  <c r="O126" i="3"/>
  <c r="S126" i="21"/>
  <c r="R126" i="21" s="1"/>
  <c r="O138" i="3"/>
  <c r="S138" i="21"/>
  <c r="R138" i="21" s="1"/>
  <c r="O142" i="3"/>
  <c r="S142" i="21"/>
  <c r="R142" i="21" s="1"/>
  <c r="N190" i="3"/>
  <c r="S190" i="21"/>
  <c r="R190" i="21" s="1"/>
  <c r="O291" i="3"/>
  <c r="S291" i="21"/>
  <c r="R291" i="21" s="1"/>
  <c r="N68" i="3"/>
  <c r="S68" i="21"/>
  <c r="R68" i="21" s="1"/>
  <c r="N82" i="3"/>
  <c r="S82" i="21"/>
  <c r="R82" i="21" s="1"/>
  <c r="N90" i="3"/>
  <c r="S90" i="21"/>
  <c r="R90" i="21" s="1"/>
  <c r="O94" i="3"/>
  <c r="S94" i="21"/>
  <c r="R94" i="21" s="1"/>
  <c r="O102" i="3"/>
  <c r="S102" i="21"/>
  <c r="R102" i="21" s="1"/>
  <c r="N15" i="3"/>
  <c r="S15" i="21"/>
  <c r="R15" i="21" s="1"/>
  <c r="N83" i="3"/>
  <c r="S83" i="21"/>
  <c r="R83" i="21" s="1"/>
  <c r="O87" i="3"/>
  <c r="S87" i="21"/>
  <c r="R87" i="21" s="1"/>
  <c r="O99" i="3"/>
  <c r="S99" i="21"/>
  <c r="R99" i="21" s="1"/>
  <c r="O103" i="3"/>
  <c r="S103" i="21"/>
  <c r="R103" i="21" s="1"/>
  <c r="N107" i="3"/>
  <c r="S107" i="21"/>
  <c r="R107" i="21" s="1"/>
  <c r="O111" i="3"/>
  <c r="S111" i="21"/>
  <c r="R111" i="21" s="1"/>
  <c r="O119" i="3"/>
  <c r="S119" i="21"/>
  <c r="R119" i="21" s="1"/>
  <c r="O123" i="3"/>
  <c r="S123" i="21"/>
  <c r="R123" i="21" s="1"/>
  <c r="O127" i="3"/>
  <c r="S127" i="21"/>
  <c r="R127" i="21" s="1"/>
  <c r="O131" i="3"/>
  <c r="S131" i="21"/>
  <c r="R131" i="21" s="1"/>
  <c r="N135" i="3"/>
  <c r="S135" i="21"/>
  <c r="R135" i="21" s="1"/>
  <c r="O139" i="3"/>
  <c r="S139" i="21"/>
  <c r="R139" i="21" s="1"/>
  <c r="N143" i="3"/>
  <c r="S143" i="21"/>
  <c r="R143" i="21" s="1"/>
  <c r="N163" i="3"/>
  <c r="S163" i="21"/>
  <c r="R163" i="21" s="1"/>
  <c r="O171" i="3"/>
  <c r="S171" i="21"/>
  <c r="R171" i="21" s="1"/>
  <c r="O211" i="3"/>
  <c r="S211" i="21"/>
  <c r="R211" i="21" s="1"/>
  <c r="O227" i="3"/>
  <c r="S227" i="21"/>
  <c r="R227" i="21" s="1"/>
  <c r="O277" i="3"/>
  <c r="N189" i="3"/>
  <c r="N244" i="3"/>
  <c r="N28" i="3"/>
  <c r="O28" i="3"/>
  <c r="O115" i="3"/>
  <c r="N115" i="3"/>
  <c r="O154" i="3"/>
  <c r="N154" i="3"/>
  <c r="N174" i="3"/>
  <c r="O174" i="3"/>
  <c r="N204" i="3"/>
  <c r="O204" i="3"/>
  <c r="N268" i="3"/>
  <c r="O268" i="3"/>
  <c r="O44" i="3"/>
  <c r="N44" i="3"/>
  <c r="O52" i="3"/>
  <c r="N52" i="3"/>
  <c r="N182" i="3"/>
  <c r="O182" i="3"/>
  <c r="O276" i="3"/>
  <c r="N276" i="3"/>
  <c r="O60" i="3"/>
  <c r="N60" i="3"/>
  <c r="O155" i="3"/>
  <c r="N155" i="3"/>
  <c r="O187" i="3"/>
  <c r="N187" i="3"/>
  <c r="O284" i="3"/>
  <c r="N284" i="3"/>
  <c r="O299" i="3"/>
  <c r="N299" i="3"/>
  <c r="O76" i="3"/>
  <c r="N76" i="3"/>
  <c r="O156" i="3"/>
  <c r="N156" i="3"/>
  <c r="O164" i="3"/>
  <c r="N164" i="3"/>
  <c r="O110" i="3"/>
  <c r="N110" i="3"/>
  <c r="N125" i="3"/>
  <c r="O125" i="3"/>
  <c r="N133" i="3"/>
  <c r="O133" i="3"/>
  <c r="O292" i="3"/>
  <c r="N292" i="3"/>
  <c r="O300" i="3"/>
  <c r="N300" i="3"/>
  <c r="N92" i="3"/>
  <c r="O92" i="3"/>
  <c r="N149" i="3"/>
  <c r="O149" i="3"/>
  <c r="N157" i="3"/>
  <c r="O157" i="3"/>
  <c r="N165" i="3"/>
  <c r="O165" i="3"/>
  <c r="O195" i="3"/>
  <c r="N195" i="3"/>
  <c r="N222" i="3"/>
  <c r="O222" i="3"/>
  <c r="O267" i="3"/>
  <c r="N267" i="3"/>
  <c r="O122" i="3"/>
  <c r="N122" i="3"/>
  <c r="O130" i="3"/>
  <c r="N130" i="3"/>
  <c r="N249" i="3"/>
  <c r="O249" i="3"/>
  <c r="O260" i="3"/>
  <c r="N260" i="3"/>
  <c r="N116" i="3"/>
  <c r="N216" i="3"/>
  <c r="O237" i="3"/>
  <c r="N240" i="3"/>
  <c r="O214" i="3"/>
  <c r="O180" i="3"/>
  <c r="N197" i="3"/>
  <c r="N248" i="3"/>
  <c r="O269" i="3"/>
  <c r="N37" i="3"/>
  <c r="N45" i="3"/>
  <c r="N192" i="3"/>
  <c r="N272" i="3"/>
  <c r="N296" i="3"/>
  <c r="N288" i="3"/>
  <c r="N119" i="3"/>
  <c r="O148" i="3"/>
  <c r="D10" i="3"/>
  <c r="N77" i="3"/>
  <c r="N176" i="3"/>
  <c r="O213" i="3"/>
  <c r="N256" i="3"/>
  <c r="N232" i="3"/>
  <c r="N29" i="3"/>
  <c r="N94" i="3"/>
  <c r="N99" i="3"/>
  <c r="N111" i="3"/>
  <c r="N134" i="3"/>
  <c r="O181" i="3"/>
  <c r="H10" i="3"/>
  <c r="J10" i="3" s="1"/>
  <c r="L10" i="3" s="1"/>
  <c r="N84" i="3"/>
  <c r="O135" i="3"/>
  <c r="O173" i="3"/>
  <c r="O257" i="3"/>
  <c r="N61" i="3"/>
  <c r="N168" i="3"/>
  <c r="N252" i="3"/>
  <c r="N200" i="3"/>
  <c r="N208" i="3"/>
  <c r="N236" i="3"/>
  <c r="N41" i="3"/>
  <c r="O41" i="3"/>
  <c r="N58" i="3"/>
  <c r="O58" i="3"/>
  <c r="O86" i="3"/>
  <c r="N86" i="3"/>
  <c r="O172" i="3"/>
  <c r="N172" i="3"/>
  <c r="N21" i="3"/>
  <c r="O21" i="3"/>
  <c r="N38" i="3"/>
  <c r="O38" i="3"/>
  <c r="N109" i="3"/>
  <c r="O109" i="3"/>
  <c r="O145" i="3"/>
  <c r="N145" i="3"/>
  <c r="O239" i="3"/>
  <c r="N239" i="3"/>
  <c r="N30" i="3"/>
  <c r="O30" i="3"/>
  <c r="O55" i="3"/>
  <c r="N55" i="3"/>
  <c r="O78" i="3"/>
  <c r="N78" i="3"/>
  <c r="O95" i="3"/>
  <c r="N95" i="3"/>
  <c r="O106" i="3"/>
  <c r="N106" i="3"/>
  <c r="O196" i="3"/>
  <c r="N196" i="3"/>
  <c r="O19" i="3"/>
  <c r="N19" i="3"/>
  <c r="N22" i="3"/>
  <c r="O22" i="3"/>
  <c r="N42" i="3"/>
  <c r="O42" i="3"/>
  <c r="N50" i="3"/>
  <c r="O50" i="3"/>
  <c r="O59" i="3"/>
  <c r="N59" i="3"/>
  <c r="O64" i="3"/>
  <c r="N64" i="3"/>
  <c r="O67" i="3"/>
  <c r="N67" i="3"/>
  <c r="N70" i="3"/>
  <c r="O70" i="3"/>
  <c r="O160" i="3"/>
  <c r="N160" i="3"/>
  <c r="O24" i="3"/>
  <c r="N24" i="3"/>
  <c r="N66" i="3"/>
  <c r="O66" i="3"/>
  <c r="N18" i="3"/>
  <c r="O18" i="3"/>
  <c r="O12" i="3"/>
  <c r="N12" i="3"/>
  <c r="O25" i="3"/>
  <c r="N25" i="3"/>
  <c r="N73" i="3"/>
  <c r="O73" i="3"/>
  <c r="O100" i="3"/>
  <c r="N100" i="3"/>
  <c r="O13" i="3"/>
  <c r="N13" i="3"/>
  <c r="N26" i="3"/>
  <c r="O26" i="3"/>
  <c r="N34" i="3"/>
  <c r="O34" i="3"/>
  <c r="O39" i="3"/>
  <c r="N39" i="3"/>
  <c r="O47" i="3"/>
  <c r="N47" i="3"/>
  <c r="O56" i="3"/>
  <c r="N56" i="3"/>
  <c r="N74" i="3"/>
  <c r="O74" i="3"/>
  <c r="O79" i="3"/>
  <c r="N79" i="3"/>
  <c r="N265" i="3"/>
  <c r="O265" i="3"/>
  <c r="O16" i="3"/>
  <c r="N16" i="3"/>
  <c r="O31" i="3"/>
  <c r="N31" i="3"/>
  <c r="N65" i="3"/>
  <c r="O65" i="3"/>
  <c r="N85" i="3"/>
  <c r="O85" i="3"/>
  <c r="O91" i="3"/>
  <c r="N91" i="3"/>
  <c r="N101" i="3"/>
  <c r="O101" i="3"/>
  <c r="O104" i="3"/>
  <c r="N104" i="3"/>
  <c r="N289" i="3"/>
  <c r="O289" i="3"/>
  <c r="O11" i="3"/>
  <c r="N11" i="3"/>
  <c r="O49" i="3"/>
  <c r="N49" i="3"/>
  <c r="O72" i="3"/>
  <c r="N72" i="3"/>
  <c r="O33" i="3"/>
  <c r="N33" i="3"/>
  <c r="N46" i="3"/>
  <c r="O46" i="3"/>
  <c r="O63" i="3"/>
  <c r="N63" i="3"/>
  <c r="O81" i="3"/>
  <c r="N81" i="3"/>
  <c r="O162" i="3"/>
  <c r="N162" i="3"/>
  <c r="O23" i="3"/>
  <c r="N23" i="3"/>
  <c r="O40" i="3"/>
  <c r="N40" i="3"/>
  <c r="O43" i="3"/>
  <c r="N43" i="3"/>
  <c r="O48" i="3"/>
  <c r="N48" i="3"/>
  <c r="O51" i="3"/>
  <c r="N51" i="3"/>
  <c r="O57" i="3"/>
  <c r="N57" i="3"/>
  <c r="N62" i="3"/>
  <c r="O62" i="3"/>
  <c r="O71" i="3"/>
  <c r="N71" i="3"/>
  <c r="O80" i="3"/>
  <c r="N80" i="3"/>
  <c r="N14" i="3"/>
  <c r="O14" i="3"/>
  <c r="O17" i="3"/>
  <c r="N17" i="3"/>
  <c r="O27" i="3"/>
  <c r="N27" i="3"/>
  <c r="O32" i="3"/>
  <c r="N32" i="3"/>
  <c r="O35" i="3"/>
  <c r="N35" i="3"/>
  <c r="N54" i="3"/>
  <c r="O54" i="3"/>
  <c r="O75" i="3"/>
  <c r="N75" i="3"/>
  <c r="O105" i="3"/>
  <c r="N105" i="3"/>
  <c r="O15" i="3"/>
  <c r="N117" i="3"/>
  <c r="O117" i="3"/>
  <c r="O36" i="3"/>
  <c r="O53" i="3"/>
  <c r="O68" i="3"/>
  <c r="O88" i="3"/>
  <c r="N88" i="3"/>
  <c r="O90" i="3"/>
  <c r="O107" i="3"/>
  <c r="O167" i="3"/>
  <c r="N167" i="3"/>
  <c r="N217" i="3"/>
  <c r="O217" i="3"/>
  <c r="O295" i="3"/>
  <c r="N295" i="3"/>
  <c r="N128" i="3"/>
  <c r="O128" i="3"/>
  <c r="O147" i="3"/>
  <c r="N147" i="3"/>
  <c r="O170" i="3"/>
  <c r="N170" i="3"/>
  <c r="O202" i="3"/>
  <c r="N202" i="3"/>
  <c r="O210" i="3"/>
  <c r="N210" i="3"/>
  <c r="O282" i="3"/>
  <c r="N282" i="3"/>
  <c r="O274" i="3"/>
  <c r="N274" i="3"/>
  <c r="N97" i="3"/>
  <c r="N123" i="3"/>
  <c r="N131" i="3"/>
  <c r="O153" i="3"/>
  <c r="N153" i="3"/>
  <c r="O82" i="3"/>
  <c r="O113" i="3"/>
  <c r="N113" i="3"/>
  <c r="O150" i="3"/>
  <c r="N150" i="3"/>
  <c r="O241" i="3"/>
  <c r="O262" i="3"/>
  <c r="N262" i="3"/>
  <c r="N20" i="3"/>
  <c r="O83" i="3"/>
  <c r="N96" i="3"/>
  <c r="O108" i="3"/>
  <c r="N108" i="3"/>
  <c r="O114" i="3"/>
  <c r="N114" i="3"/>
  <c r="N118" i="3"/>
  <c r="O120" i="3"/>
  <c r="O136" i="3"/>
  <c r="N136" i="3"/>
  <c r="O140" i="3"/>
  <c r="N140" i="3"/>
  <c r="O163" i="3"/>
  <c r="N220" i="3"/>
  <c r="N227" i="3"/>
  <c r="O279" i="3"/>
  <c r="N279" i="3"/>
  <c r="O129" i="3"/>
  <c r="N129" i="3"/>
  <c r="O255" i="3"/>
  <c r="N255" i="3"/>
  <c r="O146" i="3"/>
  <c r="N146" i="3"/>
  <c r="O141" i="3"/>
  <c r="O212" i="3"/>
  <c r="N212" i="3"/>
  <c r="O243" i="3"/>
  <c r="N243" i="3"/>
  <c r="O253" i="3"/>
  <c r="N69" i="3"/>
  <c r="N87" i="3"/>
  <c r="O112" i="3"/>
  <c r="O161" i="3"/>
  <c r="N161" i="3"/>
  <c r="O194" i="3"/>
  <c r="N194" i="3"/>
  <c r="O205" i="3"/>
  <c r="N205" i="3"/>
  <c r="O215" i="3"/>
  <c r="N215" i="3"/>
  <c r="N93" i="3"/>
  <c r="O93" i="3"/>
  <c r="N89" i="3"/>
  <c r="O98" i="3"/>
  <c r="N102" i="3"/>
  <c r="O121" i="3"/>
  <c r="N121" i="3"/>
  <c r="N126" i="3"/>
  <c r="N138" i="3"/>
  <c r="O143" i="3"/>
  <c r="O152" i="3"/>
  <c r="N152" i="3"/>
  <c r="O298" i="3"/>
  <c r="N298" i="3"/>
  <c r="O158" i="3"/>
  <c r="N158" i="3"/>
  <c r="O188" i="3"/>
  <c r="N188" i="3"/>
  <c r="O203" i="3"/>
  <c r="N203" i="3"/>
  <c r="O228" i="3"/>
  <c r="N228" i="3"/>
  <c r="O251" i="3"/>
  <c r="N251" i="3"/>
  <c r="O287" i="3"/>
  <c r="N287" i="3"/>
  <c r="O137" i="3"/>
  <c r="N137" i="3"/>
  <c r="O144" i="3"/>
  <c r="N144" i="3"/>
  <c r="O151" i="3"/>
  <c r="N151" i="3"/>
  <c r="O179" i="3"/>
  <c r="N179" i="3"/>
  <c r="O186" i="3"/>
  <c r="N186" i="3"/>
  <c r="N193" i="3"/>
  <c r="O193" i="3"/>
  <c r="O226" i="3"/>
  <c r="N226" i="3"/>
  <c r="O247" i="3"/>
  <c r="N247" i="3"/>
  <c r="O263" i="3"/>
  <c r="N263" i="3"/>
  <c r="O266" i="3"/>
  <c r="N266" i="3"/>
  <c r="N103" i="3"/>
  <c r="N124" i="3"/>
  <c r="N127" i="3"/>
  <c r="N132" i="3"/>
  <c r="N139" i="3"/>
  <c r="N142" i="3"/>
  <c r="O166" i="3"/>
  <c r="N166" i="3"/>
  <c r="N169" i="3"/>
  <c r="O169" i="3"/>
  <c r="O177" i="3"/>
  <c r="O199" i="3"/>
  <c r="N199" i="3"/>
  <c r="O201" i="3"/>
  <c r="O206" i="3"/>
  <c r="O219" i="3"/>
  <c r="N219" i="3"/>
  <c r="O233" i="3"/>
  <c r="O235" i="3"/>
  <c r="N235" i="3"/>
  <c r="O281" i="3"/>
  <c r="N283" i="3"/>
  <c r="N285" i="3"/>
  <c r="O285" i="3"/>
  <c r="O159" i="3"/>
  <c r="N159" i="3"/>
  <c r="O175" i="3"/>
  <c r="N175" i="3"/>
  <c r="O184" i="3"/>
  <c r="N184" i="3"/>
  <c r="N209" i="3"/>
  <c r="O209" i="3"/>
  <c r="O224" i="3"/>
  <c r="N224" i="3"/>
  <c r="O229" i="3"/>
  <c r="O231" i="3"/>
  <c r="N231" i="3"/>
  <c r="O245" i="3"/>
  <c r="O259" i="3"/>
  <c r="N259" i="3"/>
  <c r="O270" i="3"/>
  <c r="N270" i="3"/>
  <c r="N273" i="3"/>
  <c r="O273" i="3"/>
  <c r="O294" i="3"/>
  <c r="N294" i="3"/>
  <c r="N297" i="3"/>
  <c r="O297" i="3"/>
  <c r="O303" i="3"/>
  <c r="N303" i="3"/>
  <c r="O302" i="3"/>
  <c r="N302" i="3"/>
  <c r="O191" i="3"/>
  <c r="N191" i="3"/>
  <c r="O198" i="3"/>
  <c r="N221" i="3"/>
  <c r="O261" i="3"/>
  <c r="O278" i="3"/>
  <c r="N278" i="3"/>
  <c r="N280" i="3"/>
  <c r="N291" i="3"/>
  <c r="O207" i="3"/>
  <c r="N207" i="3"/>
  <c r="O230" i="3"/>
  <c r="N230" i="3"/>
  <c r="O234" i="3"/>
  <c r="N234" i="3"/>
  <c r="O242" i="3"/>
  <c r="N242" i="3"/>
  <c r="O250" i="3"/>
  <c r="N250" i="3"/>
  <c r="O258" i="3"/>
  <c r="N258" i="3"/>
  <c r="O293" i="3"/>
  <c r="O178" i="3"/>
  <c r="N178" i="3"/>
  <c r="O218" i="3"/>
  <c r="N218" i="3"/>
  <c r="O238" i="3"/>
  <c r="N238" i="3"/>
  <c r="O246" i="3"/>
  <c r="N246" i="3"/>
  <c r="O254" i="3"/>
  <c r="N254" i="3"/>
  <c r="O271" i="3"/>
  <c r="N271" i="3"/>
  <c r="O290" i="3"/>
  <c r="N290" i="3"/>
  <c r="N171" i="3"/>
  <c r="O183" i="3"/>
  <c r="N183" i="3"/>
  <c r="O185" i="3"/>
  <c r="O190" i="3"/>
  <c r="N211" i="3"/>
  <c r="O223" i="3"/>
  <c r="N223" i="3"/>
  <c r="O225" i="3"/>
  <c r="N264" i="3"/>
  <c r="N275" i="3"/>
  <c r="O286" i="3"/>
  <c r="N286" i="3"/>
  <c r="O301" i="3"/>
  <c r="O10" i="3" l="1"/>
  <c r="S10" i="21"/>
  <c r="R10" i="21" s="1"/>
  <c r="P285" i="3"/>
  <c r="P189" i="3"/>
  <c r="P250" i="3"/>
  <c r="P102" i="3"/>
  <c r="P255" i="3"/>
  <c r="P131" i="3"/>
  <c r="P73" i="3"/>
  <c r="P38" i="3"/>
  <c r="P77" i="3"/>
  <c r="P174" i="3"/>
  <c r="P211" i="3"/>
  <c r="P218" i="3"/>
  <c r="P263" i="3"/>
  <c r="P137" i="3"/>
  <c r="P152" i="3"/>
  <c r="P243" i="3"/>
  <c r="P140" i="3"/>
  <c r="P123" i="3"/>
  <c r="P105" i="3"/>
  <c r="P51" i="3"/>
  <c r="P91" i="3"/>
  <c r="P25" i="3"/>
  <c r="P216" i="3"/>
  <c r="P110" i="3"/>
  <c r="P44" i="3"/>
  <c r="P213" i="3"/>
  <c r="P141" i="3"/>
  <c r="P129" i="3"/>
  <c r="P22" i="3"/>
  <c r="P165" i="3"/>
  <c r="P267" i="3"/>
  <c r="P193" i="3"/>
  <c r="P61" i="3"/>
  <c r="P178" i="3"/>
  <c r="P302" i="3"/>
  <c r="P247" i="3"/>
  <c r="P287" i="3"/>
  <c r="P161" i="3"/>
  <c r="P136" i="3"/>
  <c r="P113" i="3"/>
  <c r="P75" i="3"/>
  <c r="P48" i="3"/>
  <c r="P162" i="3"/>
  <c r="P13" i="3"/>
  <c r="P12" i="3"/>
  <c r="P19" i="3"/>
  <c r="P172" i="3"/>
  <c r="P29" i="3"/>
  <c r="P260" i="3"/>
  <c r="P292" i="3"/>
  <c r="P284" i="3"/>
  <c r="P115" i="3"/>
  <c r="P90" i="3"/>
  <c r="P214" i="3"/>
  <c r="P245" i="3"/>
  <c r="P229" i="3"/>
  <c r="P201" i="3"/>
  <c r="P181" i="3"/>
  <c r="P53" i="3"/>
  <c r="P183" i="3"/>
  <c r="P234" i="3"/>
  <c r="P273" i="3"/>
  <c r="P138" i="3"/>
  <c r="P93" i="3"/>
  <c r="P279" i="3"/>
  <c r="P217" i="3"/>
  <c r="P289" i="3"/>
  <c r="P85" i="3"/>
  <c r="P265" i="3"/>
  <c r="P84" i="3"/>
  <c r="P232" i="3"/>
  <c r="P288" i="3"/>
  <c r="P197" i="3"/>
  <c r="P157" i="3"/>
  <c r="P268" i="3"/>
  <c r="P297" i="3"/>
  <c r="P74" i="3"/>
  <c r="P66" i="3"/>
  <c r="P42" i="3"/>
  <c r="P58" i="3"/>
  <c r="P111" i="3"/>
  <c r="P45" i="3"/>
  <c r="P92" i="3"/>
  <c r="P191" i="3"/>
  <c r="P194" i="3"/>
  <c r="P286" i="3"/>
  <c r="P46" i="3"/>
  <c r="P21" i="3"/>
  <c r="P132" i="3"/>
  <c r="P96" i="3"/>
  <c r="P170" i="3"/>
  <c r="P27" i="3"/>
  <c r="P33" i="3"/>
  <c r="P160" i="3"/>
  <c r="P78" i="3"/>
  <c r="P236" i="3"/>
  <c r="P119" i="3"/>
  <c r="P276" i="3"/>
  <c r="P107" i="3"/>
  <c r="P190" i="3"/>
  <c r="P301" i="3"/>
  <c r="P120" i="3"/>
  <c r="P159" i="3"/>
  <c r="P251" i="3"/>
  <c r="P20" i="3"/>
  <c r="P147" i="3"/>
  <c r="P17" i="3"/>
  <c r="P81" i="3"/>
  <c r="P72" i="3"/>
  <c r="P104" i="3"/>
  <c r="P79" i="3"/>
  <c r="P39" i="3"/>
  <c r="P100" i="3"/>
  <c r="P196" i="3"/>
  <c r="P55" i="3"/>
  <c r="P86" i="3"/>
  <c r="P200" i="3"/>
  <c r="P256" i="3"/>
  <c r="P296" i="3"/>
  <c r="P156" i="3"/>
  <c r="P187" i="3"/>
  <c r="P15" i="3"/>
  <c r="P82" i="3"/>
  <c r="P98" i="3"/>
  <c r="P206" i="3"/>
  <c r="P293" i="3"/>
  <c r="P261" i="3"/>
  <c r="P148" i="3"/>
  <c r="P112" i="3"/>
  <c r="P241" i="3"/>
  <c r="P225" i="3"/>
  <c r="P177" i="3"/>
  <c r="P180" i="3"/>
  <c r="P36" i="3"/>
  <c r="P128" i="3"/>
  <c r="P14" i="3"/>
  <c r="P34" i="3"/>
  <c r="P30" i="3"/>
  <c r="P125" i="3"/>
  <c r="P184" i="3"/>
  <c r="P108" i="3"/>
  <c r="P202" i="3"/>
  <c r="P88" i="3"/>
  <c r="P80" i="3"/>
  <c r="P23" i="3"/>
  <c r="P11" i="3"/>
  <c r="P16" i="3"/>
  <c r="P24" i="3"/>
  <c r="P95" i="3"/>
  <c r="P239" i="3"/>
  <c r="P99" i="3"/>
  <c r="P37" i="3"/>
  <c r="P300" i="3"/>
  <c r="P60" i="3"/>
  <c r="P154" i="3"/>
  <c r="P163" i="3"/>
  <c r="P277" i="3"/>
  <c r="P291" i="3"/>
  <c r="P231" i="3"/>
  <c r="P199" i="3"/>
  <c r="P139" i="3"/>
  <c r="P89" i="3"/>
  <c r="P26" i="3"/>
  <c r="P41" i="3"/>
  <c r="P94" i="3"/>
  <c r="P116" i="3"/>
  <c r="P280" i="3"/>
  <c r="P175" i="3"/>
  <c r="P179" i="3"/>
  <c r="P212" i="3"/>
  <c r="P208" i="3"/>
  <c r="P264" i="3"/>
  <c r="P246" i="3"/>
  <c r="P303" i="3"/>
  <c r="P270" i="3"/>
  <c r="P224" i="3"/>
  <c r="P124" i="3"/>
  <c r="P226" i="3"/>
  <c r="P151" i="3"/>
  <c r="P158" i="3"/>
  <c r="P126" i="3"/>
  <c r="P215" i="3"/>
  <c r="P282" i="3"/>
  <c r="P167" i="3"/>
  <c r="P43" i="3"/>
  <c r="P171" i="3"/>
  <c r="P258" i="3"/>
  <c r="P230" i="3"/>
  <c r="P219" i="3"/>
  <c r="P169" i="3"/>
  <c r="P103" i="3"/>
  <c r="P121" i="3"/>
  <c r="P87" i="3"/>
  <c r="P146" i="3"/>
  <c r="P227" i="3"/>
  <c r="P118" i="3"/>
  <c r="P262" i="3"/>
  <c r="P153" i="3"/>
  <c r="P54" i="3"/>
  <c r="P62" i="3"/>
  <c r="P65" i="3"/>
  <c r="P18" i="3"/>
  <c r="P70" i="3"/>
  <c r="P50" i="3"/>
  <c r="P109" i="3"/>
  <c r="P252" i="3"/>
  <c r="P272" i="3"/>
  <c r="P249" i="3"/>
  <c r="P222" i="3"/>
  <c r="P149" i="3"/>
  <c r="P133" i="3"/>
  <c r="P182" i="3"/>
  <c r="P204" i="3"/>
  <c r="P28" i="3"/>
  <c r="P207" i="3"/>
  <c r="P209" i="3"/>
  <c r="P101" i="3"/>
  <c r="P271" i="3"/>
  <c r="P294" i="3"/>
  <c r="P283" i="3"/>
  <c r="P142" i="3"/>
  <c r="P186" i="3"/>
  <c r="P203" i="3"/>
  <c r="P150" i="3"/>
  <c r="P295" i="3"/>
  <c r="P32" i="3"/>
  <c r="P56" i="3"/>
  <c r="P64" i="3"/>
  <c r="P122" i="3"/>
  <c r="P299" i="3"/>
  <c r="P253" i="3"/>
  <c r="P233" i="3"/>
  <c r="P185" i="3"/>
  <c r="P242" i="3"/>
  <c r="P97" i="3"/>
  <c r="P254" i="3"/>
  <c r="P235" i="3"/>
  <c r="P188" i="3"/>
  <c r="P274" i="3"/>
  <c r="P71" i="3"/>
  <c r="P47" i="3"/>
  <c r="P59" i="3"/>
  <c r="P145" i="3"/>
  <c r="P248" i="3"/>
  <c r="P164" i="3"/>
  <c r="P143" i="3"/>
  <c r="P83" i="3"/>
  <c r="P269" i="3"/>
  <c r="P275" i="3"/>
  <c r="P278" i="3"/>
  <c r="P127" i="3"/>
  <c r="P223" i="3"/>
  <c r="P290" i="3"/>
  <c r="P238" i="3"/>
  <c r="P221" i="3"/>
  <c r="P259" i="3"/>
  <c r="P166" i="3"/>
  <c r="P266" i="3"/>
  <c r="P144" i="3"/>
  <c r="P228" i="3"/>
  <c r="P298" i="3"/>
  <c r="P205" i="3"/>
  <c r="P69" i="3"/>
  <c r="P220" i="3"/>
  <c r="P114" i="3"/>
  <c r="P210" i="3"/>
  <c r="P117" i="3"/>
  <c r="P35" i="3"/>
  <c r="P57" i="3"/>
  <c r="P40" i="3"/>
  <c r="P63" i="3"/>
  <c r="P49" i="3"/>
  <c r="P31" i="3"/>
  <c r="P67" i="3"/>
  <c r="P106" i="3"/>
  <c r="P168" i="3"/>
  <c r="P134" i="3"/>
  <c r="P176" i="3"/>
  <c r="P192" i="3"/>
  <c r="P240" i="3"/>
  <c r="P130" i="3"/>
  <c r="P195" i="3"/>
  <c r="P76" i="3"/>
  <c r="P155" i="3"/>
  <c r="P52" i="3"/>
  <c r="P244" i="3"/>
  <c r="P135" i="3"/>
  <c r="P68" i="3"/>
  <c r="P198" i="3"/>
  <c r="P281" i="3"/>
  <c r="P257" i="3"/>
  <c r="P237" i="3"/>
  <c r="P173" i="3"/>
  <c r="N10" i="3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12" i="16"/>
  <c r="V11" i="16"/>
  <c r="U12" i="16"/>
  <c r="S11" i="16"/>
  <c r="Q11" i="16"/>
  <c r="G11" i="16"/>
  <c r="P10" i="3" l="1"/>
  <c r="Z11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AI58" i="3" l="1"/>
  <c r="AI135" i="3"/>
  <c r="AI222" i="3"/>
  <c r="AI149" i="3"/>
  <c r="AI131" i="3"/>
  <c r="AI185" i="3"/>
  <c r="T149" i="3" l="1"/>
  <c r="U149" i="3" s="1"/>
  <c r="T131" i="3"/>
  <c r="U131" i="3" s="1"/>
  <c r="AJ222" i="3"/>
  <c r="V222" i="3" s="1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1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304" i="16"/>
  <c r="AD12" i="16"/>
  <c r="I11" i="16"/>
  <c r="AG10" i="15"/>
  <c r="J11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7" i="16" l="1"/>
  <c r="AE147" i="16" s="1"/>
  <c r="AB147" i="16"/>
  <c r="U147" i="16"/>
  <c r="I147" i="16"/>
  <c r="AC139" i="16"/>
  <c r="AE139" i="16" s="1"/>
  <c r="AB139" i="16"/>
  <c r="U139" i="16"/>
  <c r="I139" i="16"/>
  <c r="AC188" i="16"/>
  <c r="AE188" i="16" s="1"/>
  <c r="AB188" i="16"/>
  <c r="U188" i="16"/>
  <c r="I188" i="16"/>
  <c r="AC119" i="16"/>
  <c r="AE119" i="16" s="1"/>
  <c r="AB119" i="16"/>
  <c r="U119" i="16"/>
  <c r="I119" i="16"/>
  <c r="AC28" i="16"/>
  <c r="AE28" i="16" s="1"/>
  <c r="AB28" i="16"/>
  <c r="U28" i="16"/>
  <c r="I28" i="16"/>
  <c r="AC239" i="16"/>
  <c r="AE239" i="16" s="1"/>
  <c r="AB239" i="16"/>
  <c r="U239" i="16"/>
  <c r="I239" i="16"/>
  <c r="AC29" i="16"/>
  <c r="AE29" i="16" s="1"/>
  <c r="AB29" i="16"/>
  <c r="U29" i="16"/>
  <c r="I29" i="16"/>
  <c r="AC102" i="16"/>
  <c r="AE102" i="16" s="1"/>
  <c r="AB102" i="16"/>
  <c r="U102" i="16"/>
  <c r="I102" i="16"/>
  <c r="AC156" i="16"/>
  <c r="AE156" i="16" s="1"/>
  <c r="AB156" i="16"/>
  <c r="U156" i="16"/>
  <c r="I156" i="16"/>
  <c r="AC226" i="16"/>
  <c r="AE226" i="16" s="1"/>
  <c r="AB226" i="16"/>
  <c r="U226" i="16"/>
  <c r="I226" i="16"/>
  <c r="AC281" i="16"/>
  <c r="AE281" i="16" s="1"/>
  <c r="AB281" i="16"/>
  <c r="U281" i="16"/>
  <c r="I281" i="16"/>
  <c r="AC122" i="16"/>
  <c r="AE122" i="16" s="1"/>
  <c r="AB122" i="16"/>
  <c r="U122" i="16"/>
  <c r="I122" i="16"/>
  <c r="AC81" i="16"/>
  <c r="AE81" i="16" s="1"/>
  <c r="AB81" i="16"/>
  <c r="U81" i="16"/>
  <c r="I81" i="16"/>
  <c r="AC85" i="16"/>
  <c r="AE85" i="16" s="1"/>
  <c r="AB85" i="16"/>
  <c r="U85" i="16"/>
  <c r="I85" i="16"/>
  <c r="AC79" i="16"/>
  <c r="AE79" i="16" s="1"/>
  <c r="AB79" i="16"/>
  <c r="U79" i="16"/>
  <c r="I79" i="16"/>
  <c r="AC242" i="16"/>
  <c r="AE242" i="16" s="1"/>
  <c r="AB242" i="16"/>
  <c r="U242" i="16"/>
  <c r="I242" i="16"/>
  <c r="AC179" i="16"/>
  <c r="AE179" i="16" s="1"/>
  <c r="AB179" i="16"/>
  <c r="U179" i="16"/>
  <c r="I179" i="16"/>
  <c r="AC19" i="16"/>
  <c r="AE19" i="16" s="1"/>
  <c r="AB19" i="16"/>
  <c r="U19" i="16"/>
  <c r="I19" i="16"/>
  <c r="AC266" i="16"/>
  <c r="AE266" i="16" s="1"/>
  <c r="AB266" i="16"/>
  <c r="U266" i="16"/>
  <c r="I266" i="16"/>
  <c r="AC222" i="16"/>
  <c r="AE222" i="16" s="1"/>
  <c r="AB222" i="16"/>
  <c r="U222" i="16"/>
  <c r="I222" i="16"/>
  <c r="AC161" i="16"/>
  <c r="AE161" i="16" s="1"/>
  <c r="AB161" i="16"/>
  <c r="U161" i="16"/>
  <c r="I161" i="16"/>
  <c r="AC97" i="16"/>
  <c r="AE97" i="16" s="1"/>
  <c r="AB97" i="16"/>
  <c r="U97" i="16"/>
  <c r="I97" i="16"/>
  <c r="AC190" i="16"/>
  <c r="AE190" i="16" s="1"/>
  <c r="AB190" i="16"/>
  <c r="U190" i="16"/>
  <c r="I190" i="16"/>
  <c r="AC211" i="16"/>
  <c r="AE211" i="16" s="1"/>
  <c r="AB211" i="16"/>
  <c r="U211" i="16"/>
  <c r="I211" i="16"/>
  <c r="AC69" i="16"/>
  <c r="AE69" i="16" s="1"/>
  <c r="AB69" i="16"/>
  <c r="U69" i="16"/>
  <c r="I69" i="16"/>
  <c r="AC263" i="16"/>
  <c r="AE263" i="16" s="1"/>
  <c r="AB263" i="16"/>
  <c r="U263" i="16"/>
  <c r="I263" i="16"/>
  <c r="AC166" i="16"/>
  <c r="AE166" i="16" s="1"/>
  <c r="AB166" i="16"/>
  <c r="U166" i="16"/>
  <c r="I166" i="16"/>
  <c r="AC66" i="16"/>
  <c r="AE66" i="16" s="1"/>
  <c r="AB66" i="16"/>
  <c r="U66" i="16"/>
  <c r="I66" i="16"/>
  <c r="AC96" i="16"/>
  <c r="AE96" i="16" s="1"/>
  <c r="AB96" i="16"/>
  <c r="U96" i="16"/>
  <c r="I96" i="16"/>
  <c r="AC158" i="16"/>
  <c r="AE158" i="16" s="1"/>
  <c r="AB158" i="16"/>
  <c r="U158" i="16"/>
  <c r="I158" i="16"/>
  <c r="AC204" i="16"/>
  <c r="AE204" i="16" s="1"/>
  <c r="AB204" i="16"/>
  <c r="U204" i="16"/>
  <c r="I204" i="16"/>
  <c r="AC20" i="16"/>
  <c r="AE20" i="16" s="1"/>
  <c r="AB20" i="16"/>
  <c r="U20" i="16"/>
  <c r="I20" i="16"/>
  <c r="AC57" i="16"/>
  <c r="AE57" i="16" s="1"/>
  <c r="AB57" i="16"/>
  <c r="U57" i="16"/>
  <c r="I57" i="16"/>
  <c r="AC289" i="16"/>
  <c r="AE289" i="16" s="1"/>
  <c r="AB289" i="16"/>
  <c r="U289" i="16"/>
  <c r="I289" i="16"/>
  <c r="AC249" i="16"/>
  <c r="AE249" i="16" s="1"/>
  <c r="AB249" i="16"/>
  <c r="U249" i="16"/>
  <c r="I249" i="16"/>
  <c r="AC231" i="16"/>
  <c r="AE231" i="16" s="1"/>
  <c r="AB231" i="16"/>
  <c r="U231" i="16"/>
  <c r="I231" i="16"/>
  <c r="AC212" i="16"/>
  <c r="AE212" i="16" s="1"/>
  <c r="AB212" i="16"/>
  <c r="U212" i="16"/>
  <c r="I212" i="16"/>
  <c r="AC154" i="16"/>
  <c r="AE154" i="16" s="1"/>
  <c r="AB154" i="16"/>
  <c r="U154" i="16"/>
  <c r="I154" i="16"/>
  <c r="AC199" i="16"/>
  <c r="AE199" i="16" s="1"/>
  <c r="AB199" i="16"/>
  <c r="U199" i="16"/>
  <c r="I199" i="16"/>
  <c r="AC148" i="16"/>
  <c r="AE148" i="16" s="1"/>
  <c r="AB148" i="16"/>
  <c r="U148" i="16"/>
  <c r="I148" i="16"/>
  <c r="AC108" i="16"/>
  <c r="AE108" i="16" s="1"/>
  <c r="AB108" i="16"/>
  <c r="U108" i="16"/>
  <c r="I108" i="16"/>
  <c r="AC90" i="16"/>
  <c r="AE90" i="16" s="1"/>
  <c r="AB90" i="16"/>
  <c r="U90" i="16"/>
  <c r="I90" i="16"/>
  <c r="AC40" i="16"/>
  <c r="AE40" i="16" s="1"/>
  <c r="AB40" i="16"/>
  <c r="U40" i="16"/>
  <c r="I40" i="16"/>
  <c r="AC44" i="16"/>
  <c r="AE44" i="16" s="1"/>
  <c r="AB44" i="16"/>
  <c r="U44" i="16"/>
  <c r="I44" i="16"/>
  <c r="AC207" i="16"/>
  <c r="AE207" i="16" s="1"/>
  <c r="AB207" i="16"/>
  <c r="U207" i="16"/>
  <c r="I207" i="16"/>
  <c r="AC115" i="16"/>
  <c r="AE115" i="16" s="1"/>
  <c r="AB115" i="16"/>
  <c r="U115" i="16"/>
  <c r="I115" i="16"/>
  <c r="AC43" i="16"/>
  <c r="AE43" i="16" s="1"/>
  <c r="AB43" i="16"/>
  <c r="U43" i="16"/>
  <c r="I43" i="16"/>
  <c r="AC109" i="16"/>
  <c r="AE109" i="16" s="1"/>
  <c r="AB109" i="16"/>
  <c r="U109" i="16"/>
  <c r="I109" i="16"/>
  <c r="AC288" i="16"/>
  <c r="AE288" i="16" s="1"/>
  <c r="AB288" i="16"/>
  <c r="U288" i="16"/>
  <c r="I288" i="16"/>
  <c r="AC302" i="16"/>
  <c r="AE302" i="16" s="1"/>
  <c r="AB302" i="16"/>
  <c r="U302" i="16"/>
  <c r="I302" i="16"/>
  <c r="AC84" i="16"/>
  <c r="AE84" i="16" s="1"/>
  <c r="AB84" i="16"/>
  <c r="U84" i="16"/>
  <c r="I84" i="16"/>
  <c r="AC162" i="16"/>
  <c r="AE162" i="16" s="1"/>
  <c r="AB162" i="16"/>
  <c r="U162" i="16"/>
  <c r="I162" i="16"/>
  <c r="AC24" i="16"/>
  <c r="AE24" i="16" s="1"/>
  <c r="AB24" i="16"/>
  <c r="U24" i="16"/>
  <c r="I24" i="16"/>
  <c r="AC253" i="16"/>
  <c r="AE253" i="16" s="1"/>
  <c r="AB253" i="16"/>
  <c r="U253" i="16"/>
  <c r="I253" i="16"/>
  <c r="AC206" i="16"/>
  <c r="AE206" i="16" s="1"/>
  <c r="AB206" i="16"/>
  <c r="U206" i="16"/>
  <c r="I206" i="16"/>
  <c r="AC275" i="16"/>
  <c r="AE275" i="16" s="1"/>
  <c r="AB275" i="16"/>
  <c r="U275" i="16"/>
  <c r="I275" i="16"/>
  <c r="AC271" i="16"/>
  <c r="AE271" i="16" s="1"/>
  <c r="AB271" i="16"/>
  <c r="U271" i="16"/>
  <c r="I271" i="16"/>
  <c r="AC13" i="16"/>
  <c r="AE13" i="16" s="1"/>
  <c r="AB13" i="16"/>
  <c r="U13" i="16"/>
  <c r="I13" i="16"/>
  <c r="AC124" i="16"/>
  <c r="AE124" i="16" s="1"/>
  <c r="AB124" i="16"/>
  <c r="U124" i="16"/>
  <c r="I124" i="16"/>
  <c r="AC133" i="16"/>
  <c r="AE133" i="16" s="1"/>
  <c r="AB133" i="16"/>
  <c r="U133" i="16"/>
  <c r="I133" i="16"/>
  <c r="AC106" i="16"/>
  <c r="AE106" i="16" s="1"/>
  <c r="AB106" i="16"/>
  <c r="U106" i="16"/>
  <c r="I106" i="16"/>
  <c r="AC280" i="16"/>
  <c r="AE280" i="16" s="1"/>
  <c r="AB280" i="16"/>
  <c r="U280" i="16"/>
  <c r="I280" i="16"/>
  <c r="AC34" i="16"/>
  <c r="AE34" i="16" s="1"/>
  <c r="AB34" i="16"/>
  <c r="U34" i="16"/>
  <c r="I34" i="16"/>
  <c r="AC258" i="16"/>
  <c r="AE258" i="16" s="1"/>
  <c r="AB258" i="16"/>
  <c r="U258" i="16"/>
  <c r="I258" i="16"/>
  <c r="AC224" i="16"/>
  <c r="AE224" i="16" s="1"/>
  <c r="AB224" i="16"/>
  <c r="U224" i="16"/>
  <c r="I224" i="16"/>
  <c r="AC189" i="16"/>
  <c r="AE189" i="16" s="1"/>
  <c r="AB189" i="16"/>
  <c r="U189" i="16"/>
  <c r="I189" i="16"/>
  <c r="AC295" i="16"/>
  <c r="AE295" i="16" s="1"/>
  <c r="AB295" i="16"/>
  <c r="U295" i="16"/>
  <c r="I295" i="16"/>
  <c r="AC205" i="16"/>
  <c r="AE205" i="16" s="1"/>
  <c r="AB205" i="16"/>
  <c r="U205" i="16"/>
  <c r="I205" i="16"/>
  <c r="AC73" i="16"/>
  <c r="AE73" i="16" s="1"/>
  <c r="AB73" i="16"/>
  <c r="U73" i="16"/>
  <c r="I73" i="16"/>
  <c r="AC183" i="16"/>
  <c r="AE183" i="16" s="1"/>
  <c r="AB183" i="16"/>
  <c r="U183" i="16"/>
  <c r="I183" i="16"/>
  <c r="AC131" i="16"/>
  <c r="AE131" i="16" s="1"/>
  <c r="AB131" i="16"/>
  <c r="U131" i="16"/>
  <c r="I131" i="16"/>
  <c r="AC267" i="16"/>
  <c r="AE267" i="16" s="1"/>
  <c r="AB267" i="16"/>
  <c r="U267" i="16"/>
  <c r="I267" i="16"/>
  <c r="AC245" i="16"/>
  <c r="AE245" i="16" s="1"/>
  <c r="AB245" i="16"/>
  <c r="U245" i="16"/>
  <c r="I245" i="16"/>
  <c r="AC136" i="16"/>
  <c r="AE136" i="16" s="1"/>
  <c r="AB136" i="16"/>
  <c r="U136" i="16"/>
  <c r="I136" i="16"/>
  <c r="AC270" i="16"/>
  <c r="AE270" i="16" s="1"/>
  <c r="AB270" i="16"/>
  <c r="U270" i="16"/>
  <c r="I270" i="16"/>
  <c r="AC236" i="16"/>
  <c r="AE236" i="16" s="1"/>
  <c r="AB236" i="16"/>
  <c r="U236" i="16"/>
  <c r="I236" i="16"/>
  <c r="AC291" i="16"/>
  <c r="AE291" i="16" s="1"/>
  <c r="AB291" i="16"/>
  <c r="U291" i="16"/>
  <c r="I291" i="16"/>
  <c r="AC221" i="16"/>
  <c r="AE221" i="16" s="1"/>
  <c r="AB221" i="16"/>
  <c r="U221" i="16"/>
  <c r="I221" i="16"/>
  <c r="AC157" i="16"/>
  <c r="AE157" i="16" s="1"/>
  <c r="AB157" i="16"/>
  <c r="U157" i="16"/>
  <c r="I157" i="16"/>
  <c r="AC296" i="16"/>
  <c r="AE296" i="16" s="1"/>
  <c r="AB296" i="16"/>
  <c r="U296" i="16"/>
  <c r="I296" i="16"/>
  <c r="AC209" i="16"/>
  <c r="AE209" i="16" s="1"/>
  <c r="AB209" i="16"/>
  <c r="U209" i="16"/>
  <c r="I209" i="16"/>
  <c r="AC202" i="16"/>
  <c r="AE202" i="16" s="1"/>
  <c r="AB202" i="16"/>
  <c r="U202" i="16"/>
  <c r="I202" i="16"/>
  <c r="AC37" i="16"/>
  <c r="AE37" i="16" s="1"/>
  <c r="AB37" i="16"/>
  <c r="U37" i="16"/>
  <c r="I37" i="16"/>
  <c r="AC223" i="16"/>
  <c r="AE223" i="16" s="1"/>
  <c r="AB223" i="16"/>
  <c r="U223" i="16"/>
  <c r="I223" i="16"/>
  <c r="AC185" i="16"/>
  <c r="AE185" i="16" s="1"/>
  <c r="AB185" i="16"/>
  <c r="U185" i="16"/>
  <c r="I185" i="16"/>
  <c r="AC237" i="16"/>
  <c r="AE237" i="16" s="1"/>
  <c r="AB237" i="16"/>
  <c r="U237" i="16"/>
  <c r="I237" i="16"/>
  <c r="AC274" i="16"/>
  <c r="AE274" i="16" s="1"/>
  <c r="AB274" i="16"/>
  <c r="U274" i="16"/>
  <c r="I274" i="16"/>
  <c r="AC218" i="16"/>
  <c r="AE218" i="16" s="1"/>
  <c r="AB218" i="16"/>
  <c r="U218" i="16"/>
  <c r="I218" i="16"/>
  <c r="AC234" i="16"/>
  <c r="AE234" i="16" s="1"/>
  <c r="AB234" i="16"/>
  <c r="U234" i="16"/>
  <c r="I234" i="16"/>
  <c r="AC292" i="16"/>
  <c r="AE292" i="16" s="1"/>
  <c r="AB292" i="16"/>
  <c r="U292" i="16"/>
  <c r="I292" i="16"/>
  <c r="AC117" i="16"/>
  <c r="AE117" i="16" s="1"/>
  <c r="AB117" i="16"/>
  <c r="U117" i="16"/>
  <c r="I117" i="16"/>
  <c r="AC256" i="16"/>
  <c r="AE256" i="16" s="1"/>
  <c r="AB256" i="16"/>
  <c r="U256" i="16"/>
  <c r="I256" i="16"/>
  <c r="AC282" i="16"/>
  <c r="AE282" i="16" s="1"/>
  <c r="AB282" i="16"/>
  <c r="U282" i="16"/>
  <c r="I282" i="16"/>
  <c r="AC219" i="16"/>
  <c r="AE219" i="16" s="1"/>
  <c r="AB219" i="16"/>
  <c r="U219" i="16"/>
  <c r="I219" i="16"/>
  <c r="AC191" i="16"/>
  <c r="AE191" i="16" s="1"/>
  <c r="AB191" i="16"/>
  <c r="U191" i="16"/>
  <c r="I191" i="16"/>
  <c r="AC83" i="16"/>
  <c r="AE83" i="16" s="1"/>
  <c r="AB83" i="16"/>
  <c r="U83" i="16"/>
  <c r="I83" i="16"/>
  <c r="AC251" i="16"/>
  <c r="AE251" i="16" s="1"/>
  <c r="AB251" i="16"/>
  <c r="U251" i="16"/>
  <c r="I251" i="16"/>
  <c r="AC196" i="16"/>
  <c r="AE196" i="16" s="1"/>
  <c r="AB196" i="16"/>
  <c r="U196" i="16"/>
  <c r="I196" i="16"/>
  <c r="AC299" i="16"/>
  <c r="AE299" i="16" s="1"/>
  <c r="AB299" i="16"/>
  <c r="U299" i="16"/>
  <c r="I299" i="16"/>
  <c r="AC262" i="16"/>
  <c r="AE262" i="16" s="1"/>
  <c r="AB262" i="16"/>
  <c r="U262" i="16"/>
  <c r="I262" i="16"/>
  <c r="AC17" i="16"/>
  <c r="AE17" i="16" s="1"/>
  <c r="AB17" i="16"/>
  <c r="U17" i="16"/>
  <c r="I17" i="16"/>
  <c r="AC105" i="16"/>
  <c r="AE105" i="16" s="1"/>
  <c r="AB105" i="16"/>
  <c r="U105" i="16"/>
  <c r="I105" i="16"/>
  <c r="AC198" i="16"/>
  <c r="AE198" i="16" s="1"/>
  <c r="AB198" i="16"/>
  <c r="U198" i="16"/>
  <c r="I198" i="16"/>
  <c r="AC229" i="16"/>
  <c r="AE229" i="16" s="1"/>
  <c r="AB229" i="16"/>
  <c r="U229" i="16"/>
  <c r="I229" i="16"/>
  <c r="AC193" i="16"/>
  <c r="AE193" i="16" s="1"/>
  <c r="AB193" i="16"/>
  <c r="U193" i="16"/>
  <c r="I193" i="16"/>
  <c r="AC269" i="16"/>
  <c r="AE269" i="16" s="1"/>
  <c r="AB269" i="16"/>
  <c r="U269" i="16"/>
  <c r="I269" i="16"/>
  <c r="AC64" i="16"/>
  <c r="AE64" i="16" s="1"/>
  <c r="AB64" i="16"/>
  <c r="U64" i="16"/>
  <c r="I64" i="16"/>
  <c r="AC123" i="16"/>
  <c r="AE123" i="16" s="1"/>
  <c r="AB123" i="16"/>
  <c r="U123" i="16"/>
  <c r="I123" i="16"/>
  <c r="AC89" i="16"/>
  <c r="AE89" i="16" s="1"/>
  <c r="AB89" i="16"/>
  <c r="U89" i="16"/>
  <c r="I89" i="16"/>
  <c r="AC65" i="16"/>
  <c r="AE65" i="16" s="1"/>
  <c r="AB65" i="16"/>
  <c r="U65" i="16"/>
  <c r="I65" i="16"/>
  <c r="AC58" i="16"/>
  <c r="AE58" i="16" s="1"/>
  <c r="AB58" i="16"/>
  <c r="U58" i="16"/>
  <c r="I58" i="16"/>
  <c r="AC150" i="16"/>
  <c r="AE150" i="16" s="1"/>
  <c r="AB150" i="16"/>
  <c r="U150" i="16"/>
  <c r="I150" i="16"/>
  <c r="AC186" i="16"/>
  <c r="AE186" i="16" s="1"/>
  <c r="AB186" i="16"/>
  <c r="U186" i="16"/>
  <c r="I186" i="16"/>
  <c r="AC54" i="16"/>
  <c r="AE54" i="16" s="1"/>
  <c r="AB54" i="16"/>
  <c r="U54" i="16"/>
  <c r="I54" i="16"/>
  <c r="AC290" i="16"/>
  <c r="AE290" i="16" s="1"/>
  <c r="AB290" i="16"/>
  <c r="U290" i="16"/>
  <c r="I290" i="16"/>
  <c r="AC63" i="16"/>
  <c r="AE63" i="16" s="1"/>
  <c r="AB63" i="16"/>
  <c r="U63" i="16"/>
  <c r="I63" i="16"/>
  <c r="AC261" i="16"/>
  <c r="AE261" i="16" s="1"/>
  <c r="AB261" i="16"/>
  <c r="U261" i="16"/>
  <c r="I261" i="16"/>
  <c r="AC279" i="16"/>
  <c r="AE279" i="16" s="1"/>
  <c r="AB279" i="16"/>
  <c r="U279" i="16"/>
  <c r="I279" i="16"/>
  <c r="AC31" i="16"/>
  <c r="AE31" i="16" s="1"/>
  <c r="AB31" i="16"/>
  <c r="U31" i="16"/>
  <c r="I31" i="16"/>
  <c r="AC174" i="16"/>
  <c r="AE174" i="16" s="1"/>
  <c r="AB174" i="16"/>
  <c r="U174" i="16"/>
  <c r="I174" i="16"/>
  <c r="AC241" i="16"/>
  <c r="AE241" i="16" s="1"/>
  <c r="AB241" i="16"/>
  <c r="U241" i="16"/>
  <c r="I241" i="16"/>
  <c r="AC16" i="16"/>
  <c r="AE16" i="16" s="1"/>
  <c r="AB16" i="16"/>
  <c r="U16" i="16"/>
  <c r="I16" i="16"/>
  <c r="AC210" i="16"/>
  <c r="AE210" i="16" s="1"/>
  <c r="AB210" i="16"/>
  <c r="U210" i="16"/>
  <c r="I210" i="16"/>
  <c r="AC228" i="16"/>
  <c r="AE228" i="16" s="1"/>
  <c r="AB228" i="16"/>
  <c r="U228" i="16"/>
  <c r="I228" i="16"/>
  <c r="AC268" i="16"/>
  <c r="AE268" i="16" s="1"/>
  <c r="AB268" i="16"/>
  <c r="U268" i="16"/>
  <c r="I268" i="16"/>
  <c r="AC243" i="16"/>
  <c r="AE243" i="16" s="1"/>
  <c r="AB243" i="16"/>
  <c r="U243" i="16"/>
  <c r="I243" i="16"/>
  <c r="AC62" i="16"/>
  <c r="AE62" i="16" s="1"/>
  <c r="AB62" i="16"/>
  <c r="U62" i="16"/>
  <c r="I62" i="16"/>
  <c r="AC201" i="16"/>
  <c r="AE201" i="16" s="1"/>
  <c r="AB201" i="16"/>
  <c r="U201" i="16"/>
  <c r="I201" i="16"/>
  <c r="AC260" i="16"/>
  <c r="AE260" i="16" s="1"/>
  <c r="AB260" i="16"/>
  <c r="U260" i="16"/>
  <c r="I260" i="16"/>
  <c r="AC171" i="16"/>
  <c r="AE171" i="16" s="1"/>
  <c r="AB171" i="16"/>
  <c r="U171" i="16"/>
  <c r="I171" i="16"/>
  <c r="AC208" i="16"/>
  <c r="AE208" i="16" s="1"/>
  <c r="AB208" i="16"/>
  <c r="U208" i="16"/>
  <c r="I208" i="16"/>
  <c r="AC77" i="16"/>
  <c r="AE77" i="16" s="1"/>
  <c r="AB77" i="16"/>
  <c r="U77" i="16"/>
  <c r="I77" i="16"/>
  <c r="AC80" i="16"/>
  <c r="AE80" i="16" s="1"/>
  <c r="AB80" i="16"/>
  <c r="U80" i="16"/>
  <c r="I80" i="16"/>
  <c r="AC56" i="16"/>
  <c r="AE56" i="16" s="1"/>
  <c r="AB56" i="16"/>
  <c r="U56" i="16"/>
  <c r="I56" i="16"/>
  <c r="AC303" i="16"/>
  <c r="AE303" i="16" s="1"/>
  <c r="AB303" i="16"/>
  <c r="U303" i="16"/>
  <c r="I303" i="16"/>
  <c r="AC153" i="16"/>
  <c r="AE153" i="16" s="1"/>
  <c r="AB153" i="16"/>
  <c r="U153" i="16"/>
  <c r="I153" i="16"/>
  <c r="AC168" i="16"/>
  <c r="AE168" i="16" s="1"/>
  <c r="AB168" i="16"/>
  <c r="U168" i="16"/>
  <c r="I168" i="16"/>
  <c r="AC149" i="16"/>
  <c r="AE149" i="16" s="1"/>
  <c r="AB149" i="16"/>
  <c r="U149" i="16"/>
  <c r="I149" i="16"/>
  <c r="AC67" i="16"/>
  <c r="AE67" i="16" s="1"/>
  <c r="AB67" i="16"/>
  <c r="U67" i="16"/>
  <c r="I67" i="16"/>
  <c r="AC264" i="16"/>
  <c r="AE264" i="16" s="1"/>
  <c r="AB264" i="16"/>
  <c r="U264" i="16"/>
  <c r="I264" i="16"/>
  <c r="AC294" i="16"/>
  <c r="AE294" i="16" s="1"/>
  <c r="AB294" i="16"/>
  <c r="U294" i="16"/>
  <c r="I294" i="16"/>
  <c r="AC247" i="16"/>
  <c r="AE247" i="16" s="1"/>
  <c r="AB247" i="16"/>
  <c r="U247" i="16"/>
  <c r="I247" i="16"/>
  <c r="AC187" i="16"/>
  <c r="AE187" i="16" s="1"/>
  <c r="AB187" i="16"/>
  <c r="U187" i="16"/>
  <c r="I187" i="16"/>
  <c r="AC112" i="16"/>
  <c r="AE112" i="16" s="1"/>
  <c r="AB112" i="16"/>
  <c r="U112" i="16"/>
  <c r="I112" i="16"/>
  <c r="AC298" i="16"/>
  <c r="AE298" i="16" s="1"/>
  <c r="AB298" i="16"/>
  <c r="U298" i="16"/>
  <c r="I298" i="16"/>
  <c r="AC213" i="16"/>
  <c r="AE213" i="16" s="1"/>
  <c r="AB213" i="16"/>
  <c r="U213" i="16"/>
  <c r="I213" i="16"/>
  <c r="AC297" i="16"/>
  <c r="AE297" i="16" s="1"/>
  <c r="AB297" i="16"/>
  <c r="U297" i="16"/>
  <c r="I297" i="16"/>
  <c r="AC113" i="16"/>
  <c r="AE113" i="16" s="1"/>
  <c r="AB113" i="16"/>
  <c r="U113" i="16"/>
  <c r="I113" i="16"/>
  <c r="AC257" i="16"/>
  <c r="AE257" i="16" s="1"/>
  <c r="AB257" i="16"/>
  <c r="U257" i="16"/>
  <c r="I257" i="16"/>
  <c r="AC230" i="16"/>
  <c r="AE230" i="16" s="1"/>
  <c r="AB230" i="16"/>
  <c r="U230" i="16"/>
  <c r="I230" i="16"/>
  <c r="AC121" i="16"/>
  <c r="AE121" i="16" s="1"/>
  <c r="AB121" i="16"/>
  <c r="U121" i="16"/>
  <c r="I121" i="16"/>
  <c r="AC51" i="16"/>
  <c r="AE51" i="16" s="1"/>
  <c r="AB51" i="16"/>
  <c r="U51" i="16"/>
  <c r="I51" i="16"/>
  <c r="AC126" i="16"/>
  <c r="AE126" i="16" s="1"/>
  <c r="AB126" i="16"/>
  <c r="U126" i="16"/>
  <c r="I126" i="16"/>
  <c r="AC277" i="16"/>
  <c r="AE277" i="16" s="1"/>
  <c r="AB277" i="16"/>
  <c r="U277" i="16"/>
  <c r="I277" i="16"/>
  <c r="AC27" i="16"/>
  <c r="AE27" i="16" s="1"/>
  <c r="AB27" i="16"/>
  <c r="U27" i="16"/>
  <c r="I27" i="16"/>
  <c r="AC100" i="16"/>
  <c r="AE100" i="16" s="1"/>
  <c r="AB100" i="16"/>
  <c r="U100" i="16"/>
  <c r="I100" i="16"/>
  <c r="AC26" i="16"/>
  <c r="AE26" i="16" s="1"/>
  <c r="AB26" i="16"/>
  <c r="U26" i="16"/>
  <c r="I26" i="16"/>
  <c r="AC33" i="16"/>
  <c r="AE33" i="16" s="1"/>
  <c r="AB33" i="16"/>
  <c r="U33" i="16"/>
  <c r="I33" i="16"/>
  <c r="AC255" i="16"/>
  <c r="AE255" i="16" s="1"/>
  <c r="AB255" i="16"/>
  <c r="U255" i="16"/>
  <c r="I255" i="16"/>
  <c r="AC52" i="16"/>
  <c r="AE52" i="16" s="1"/>
  <c r="AB52" i="16"/>
  <c r="U52" i="16"/>
  <c r="I52" i="16"/>
  <c r="AC103" i="16"/>
  <c r="AE103" i="16" s="1"/>
  <c r="AB103" i="16"/>
  <c r="U103" i="16"/>
  <c r="I103" i="16"/>
  <c r="AC125" i="16"/>
  <c r="AE125" i="16" s="1"/>
  <c r="AB125" i="16"/>
  <c r="U125" i="16"/>
  <c r="I125" i="16"/>
  <c r="AC181" i="16"/>
  <c r="AE181" i="16" s="1"/>
  <c r="AB181" i="16"/>
  <c r="U181" i="16"/>
  <c r="I181" i="16"/>
  <c r="AC55" i="16"/>
  <c r="AE55" i="16" s="1"/>
  <c r="AB55" i="16"/>
  <c r="U55" i="16"/>
  <c r="I55" i="16"/>
  <c r="AC254" i="16"/>
  <c r="AE254" i="16" s="1"/>
  <c r="AB254" i="16"/>
  <c r="U254" i="16"/>
  <c r="I254" i="16"/>
  <c r="AC283" i="16"/>
  <c r="AE283" i="16" s="1"/>
  <c r="AB283" i="16"/>
  <c r="U283" i="16"/>
  <c r="I283" i="16"/>
  <c r="AC165" i="16"/>
  <c r="AE165" i="16" s="1"/>
  <c r="AB165" i="16"/>
  <c r="U165" i="16"/>
  <c r="I165" i="16"/>
  <c r="AC101" i="16"/>
  <c r="AE101" i="16" s="1"/>
  <c r="AB101" i="16"/>
  <c r="U101" i="16"/>
  <c r="I101" i="16"/>
  <c r="AC203" i="16"/>
  <c r="AE203" i="16" s="1"/>
  <c r="AB203" i="16"/>
  <c r="U203" i="16"/>
  <c r="I203" i="16"/>
  <c r="AC145" i="16"/>
  <c r="AE145" i="16" s="1"/>
  <c r="AB145" i="16"/>
  <c r="U145" i="16"/>
  <c r="I145" i="16"/>
  <c r="AC114" i="16"/>
  <c r="AE114" i="16" s="1"/>
  <c r="AB114" i="16"/>
  <c r="U114" i="16"/>
  <c r="I114" i="16"/>
  <c r="AC92" i="16"/>
  <c r="AE92" i="16" s="1"/>
  <c r="AB92" i="16"/>
  <c r="U92" i="16"/>
  <c r="I92" i="16"/>
  <c r="AC128" i="16"/>
  <c r="AE128" i="16" s="1"/>
  <c r="AB128" i="16"/>
  <c r="U128" i="16"/>
  <c r="I128" i="16"/>
  <c r="AC32" i="16"/>
  <c r="AE32" i="16" s="1"/>
  <c r="AB32" i="16"/>
  <c r="U32" i="16"/>
  <c r="I32" i="16"/>
  <c r="AC15" i="16"/>
  <c r="AE15" i="16" s="1"/>
  <c r="AB15" i="16"/>
  <c r="U15" i="16"/>
  <c r="I15" i="16"/>
  <c r="AC36" i="16"/>
  <c r="AE36" i="16" s="1"/>
  <c r="AB36" i="16"/>
  <c r="U36" i="16"/>
  <c r="I36" i="16"/>
  <c r="AC248" i="16"/>
  <c r="AE248" i="16" s="1"/>
  <c r="AB248" i="16"/>
  <c r="U248" i="16"/>
  <c r="I248" i="16"/>
  <c r="AC214" i="16"/>
  <c r="AE214" i="16" s="1"/>
  <c r="AB214" i="16"/>
  <c r="U214" i="16"/>
  <c r="I214" i="16"/>
  <c r="AC129" i="16"/>
  <c r="AE129" i="16" s="1"/>
  <c r="AB129" i="16"/>
  <c r="U129" i="16"/>
  <c r="I129" i="16"/>
  <c r="AC250" i="16"/>
  <c r="AE250" i="16" s="1"/>
  <c r="AB250" i="16"/>
  <c r="U250" i="16"/>
  <c r="I250" i="16"/>
  <c r="AC82" i="16"/>
  <c r="AE82" i="16" s="1"/>
  <c r="AB82" i="16"/>
  <c r="U82" i="16"/>
  <c r="I82" i="16"/>
  <c r="AC160" i="16"/>
  <c r="AE160" i="16" s="1"/>
  <c r="AB160" i="16"/>
  <c r="U160" i="16"/>
  <c r="I160" i="16"/>
  <c r="AC180" i="16"/>
  <c r="AE180" i="16" s="1"/>
  <c r="AB180" i="16"/>
  <c r="U180" i="16"/>
  <c r="I180" i="16"/>
  <c r="AC233" i="16"/>
  <c r="AE233" i="16" s="1"/>
  <c r="AB233" i="16"/>
  <c r="U233" i="16"/>
  <c r="I233" i="16"/>
  <c r="AC130" i="16"/>
  <c r="AE130" i="16" s="1"/>
  <c r="AB130" i="16"/>
  <c r="U130" i="16"/>
  <c r="I130" i="16"/>
  <c r="AC138" i="16"/>
  <c r="AE138" i="16" s="1"/>
  <c r="AB138" i="16"/>
  <c r="U138" i="16"/>
  <c r="I138" i="16"/>
  <c r="AC12" i="16"/>
  <c r="AE12" i="16" s="1"/>
  <c r="AB12" i="16"/>
  <c r="AC23" i="16"/>
  <c r="AE23" i="16" s="1"/>
  <c r="AB23" i="16"/>
  <c r="U23" i="16"/>
  <c r="I23" i="16"/>
  <c r="AC175" i="16"/>
  <c r="AE175" i="16" s="1"/>
  <c r="AB175" i="16"/>
  <c r="U175" i="16"/>
  <c r="I175" i="16"/>
  <c r="AC95" i="16"/>
  <c r="AE95" i="16" s="1"/>
  <c r="AB95" i="16"/>
  <c r="U95" i="16"/>
  <c r="I95" i="16"/>
  <c r="AC35" i="16"/>
  <c r="AE35" i="16" s="1"/>
  <c r="AB35" i="16"/>
  <c r="U35" i="16"/>
  <c r="I35" i="16"/>
  <c r="AC169" i="16"/>
  <c r="AE169" i="16" s="1"/>
  <c r="AB169" i="16"/>
  <c r="U169" i="16"/>
  <c r="I169" i="16"/>
  <c r="AC177" i="16"/>
  <c r="AE177" i="16" s="1"/>
  <c r="AB177" i="16"/>
  <c r="U177" i="16"/>
  <c r="I177" i="16"/>
  <c r="AC155" i="16"/>
  <c r="AE155" i="16" s="1"/>
  <c r="AB155" i="16"/>
  <c r="U155" i="16"/>
  <c r="I155" i="16"/>
  <c r="AC99" i="16"/>
  <c r="AE99" i="16" s="1"/>
  <c r="AB99" i="16"/>
  <c r="U99" i="16"/>
  <c r="I99" i="16"/>
  <c r="AC42" i="16"/>
  <c r="AE42" i="16" s="1"/>
  <c r="AB42" i="16"/>
  <c r="U42" i="16"/>
  <c r="I42" i="16"/>
  <c r="AC49" i="16"/>
  <c r="AE49" i="16" s="1"/>
  <c r="AB49" i="16"/>
  <c r="U49" i="16"/>
  <c r="I49" i="16"/>
  <c r="AC46" i="16"/>
  <c r="AE46" i="16" s="1"/>
  <c r="AB46" i="16"/>
  <c r="U46" i="16"/>
  <c r="I46" i="16"/>
  <c r="AC142" i="16"/>
  <c r="AE142" i="16" s="1"/>
  <c r="AB142" i="16"/>
  <c r="U142" i="16"/>
  <c r="I142" i="16"/>
  <c r="AC88" i="16"/>
  <c r="AE88" i="16" s="1"/>
  <c r="AB88" i="16"/>
  <c r="U88" i="16"/>
  <c r="I88" i="16"/>
  <c r="AC252" i="16"/>
  <c r="AE252" i="16" s="1"/>
  <c r="AB252" i="16"/>
  <c r="U252" i="16"/>
  <c r="I252" i="16"/>
  <c r="AC140" i="16"/>
  <c r="AE140" i="16" s="1"/>
  <c r="AB140" i="16"/>
  <c r="U140" i="16"/>
  <c r="I140" i="16"/>
  <c r="AC172" i="16"/>
  <c r="AE172" i="16" s="1"/>
  <c r="AB172" i="16"/>
  <c r="U172" i="16"/>
  <c r="I172" i="16"/>
  <c r="AC164" i="16"/>
  <c r="AE164" i="16" s="1"/>
  <c r="AB164" i="16"/>
  <c r="U164" i="16"/>
  <c r="I164" i="16"/>
  <c r="AC14" i="16"/>
  <c r="AE14" i="16" s="1"/>
  <c r="AB14" i="16"/>
  <c r="U14" i="16"/>
  <c r="I14" i="16"/>
  <c r="AC184" i="16"/>
  <c r="AE184" i="16" s="1"/>
  <c r="AB184" i="16"/>
  <c r="U184" i="16"/>
  <c r="I184" i="16"/>
  <c r="AC195" i="16"/>
  <c r="AE195" i="16" s="1"/>
  <c r="AB195" i="16"/>
  <c r="U195" i="16"/>
  <c r="I195" i="16"/>
  <c r="AC22" i="16"/>
  <c r="AE22" i="16" s="1"/>
  <c r="AB22" i="16"/>
  <c r="U22" i="16"/>
  <c r="I22" i="16"/>
  <c r="AC143" i="16"/>
  <c r="AE143" i="16" s="1"/>
  <c r="AB143" i="16"/>
  <c r="U143" i="16"/>
  <c r="I143" i="16"/>
  <c r="AC75" i="16"/>
  <c r="AE75" i="16" s="1"/>
  <c r="AB75" i="16"/>
  <c r="U75" i="16"/>
  <c r="I75" i="16"/>
  <c r="AC53" i="16"/>
  <c r="AE53" i="16" s="1"/>
  <c r="AB53" i="16"/>
  <c r="U53" i="16"/>
  <c r="I53" i="16"/>
  <c r="AC78" i="16"/>
  <c r="AE78" i="16" s="1"/>
  <c r="AB78" i="16"/>
  <c r="U78" i="16"/>
  <c r="I78" i="16"/>
  <c r="AC278" i="16"/>
  <c r="AE278" i="16" s="1"/>
  <c r="AB278" i="16"/>
  <c r="U278" i="16"/>
  <c r="I278" i="16"/>
  <c r="AC86" i="16"/>
  <c r="AE86" i="16" s="1"/>
  <c r="AB86" i="16"/>
  <c r="U86" i="16"/>
  <c r="I86" i="16"/>
  <c r="AC134" i="16"/>
  <c r="AE134" i="16" s="1"/>
  <c r="AB134" i="16"/>
  <c r="U134" i="16"/>
  <c r="I134" i="16"/>
  <c r="AC146" i="16"/>
  <c r="AE146" i="16" s="1"/>
  <c r="AB146" i="16"/>
  <c r="U146" i="16"/>
  <c r="I146" i="16"/>
  <c r="AC152" i="16"/>
  <c r="AE152" i="16" s="1"/>
  <c r="AB152" i="16"/>
  <c r="U152" i="16"/>
  <c r="I152" i="16"/>
  <c r="AC284" i="16"/>
  <c r="AE284" i="16" s="1"/>
  <c r="AB284" i="16"/>
  <c r="U284" i="16"/>
  <c r="I284" i="16"/>
  <c r="AC87" i="16"/>
  <c r="AE87" i="16" s="1"/>
  <c r="AB87" i="16"/>
  <c r="U87" i="16"/>
  <c r="I87" i="16"/>
  <c r="AC120" i="16"/>
  <c r="AE120" i="16" s="1"/>
  <c r="AB120" i="16"/>
  <c r="U120" i="16"/>
  <c r="I120" i="16"/>
  <c r="AC107" i="16"/>
  <c r="AE107" i="16" s="1"/>
  <c r="AB107" i="16"/>
  <c r="U107" i="16"/>
  <c r="I107" i="16"/>
  <c r="AC300" i="16"/>
  <c r="AE300" i="16" s="1"/>
  <c r="AB300" i="16"/>
  <c r="U300" i="16"/>
  <c r="I300" i="16"/>
  <c r="AC144" i="16"/>
  <c r="AE144" i="16" s="1"/>
  <c r="AB144" i="16"/>
  <c r="U144" i="16"/>
  <c r="I144" i="16"/>
  <c r="AC178" i="16"/>
  <c r="AE178" i="16" s="1"/>
  <c r="AB178" i="16"/>
  <c r="U178" i="16"/>
  <c r="I178" i="16"/>
  <c r="AC60" i="16"/>
  <c r="AE60" i="16" s="1"/>
  <c r="AB60" i="16"/>
  <c r="U60" i="16"/>
  <c r="I60" i="16"/>
  <c r="AC25" i="16"/>
  <c r="AE25" i="16" s="1"/>
  <c r="AB25" i="16"/>
  <c r="U25" i="16"/>
  <c r="I25" i="16"/>
  <c r="AC18" i="16"/>
  <c r="AE18" i="16" s="1"/>
  <c r="AB18" i="16"/>
  <c r="U18" i="16"/>
  <c r="I18" i="16"/>
  <c r="AC192" i="16"/>
  <c r="AE192" i="16" s="1"/>
  <c r="AB192" i="16"/>
  <c r="U192" i="16"/>
  <c r="I192" i="16"/>
  <c r="AC304" i="16"/>
  <c r="AE304" i="16" s="1"/>
  <c r="AB304" i="16"/>
  <c r="U304" i="16"/>
  <c r="I304" i="16"/>
  <c r="AC48" i="16"/>
  <c r="AE48" i="16" s="1"/>
  <c r="AB48" i="16"/>
  <c r="U48" i="16"/>
  <c r="I48" i="16"/>
  <c r="AC135" i="16"/>
  <c r="AE135" i="16" s="1"/>
  <c r="AB135" i="16"/>
  <c r="U135" i="16"/>
  <c r="I135" i="16"/>
  <c r="AC194" i="16"/>
  <c r="AE194" i="16" s="1"/>
  <c r="AB194" i="16"/>
  <c r="U194" i="16"/>
  <c r="I194" i="16"/>
  <c r="AC93" i="16"/>
  <c r="AE93" i="16" s="1"/>
  <c r="AB93" i="16"/>
  <c r="U93" i="16"/>
  <c r="I93" i="16"/>
  <c r="AC70" i="16"/>
  <c r="AE70" i="16" s="1"/>
  <c r="AB70" i="16"/>
  <c r="U70" i="16"/>
  <c r="I70" i="16"/>
  <c r="AC91" i="16"/>
  <c r="AE91" i="16" s="1"/>
  <c r="AB91" i="16"/>
  <c r="U91" i="16"/>
  <c r="I91" i="16"/>
  <c r="AC30" i="16"/>
  <c r="AE30" i="16" s="1"/>
  <c r="AB30" i="16"/>
  <c r="U30" i="16"/>
  <c r="I30" i="16"/>
  <c r="AC163" i="16"/>
  <c r="AE163" i="16" s="1"/>
  <c r="AB163" i="16"/>
  <c r="U163" i="16"/>
  <c r="I163" i="16"/>
  <c r="AC287" i="16"/>
  <c r="AE287" i="16" s="1"/>
  <c r="AB287" i="16"/>
  <c r="U287" i="16"/>
  <c r="I287" i="16"/>
  <c r="AC170" i="16"/>
  <c r="AE170" i="16" s="1"/>
  <c r="AB170" i="16"/>
  <c r="U170" i="16"/>
  <c r="I170" i="16"/>
  <c r="AC118" i="16"/>
  <c r="AE118" i="16" s="1"/>
  <c r="AB118" i="16"/>
  <c r="U118" i="16"/>
  <c r="I118" i="16"/>
  <c r="AC197" i="16"/>
  <c r="AE197" i="16" s="1"/>
  <c r="AB197" i="16"/>
  <c r="U197" i="16"/>
  <c r="I197" i="16"/>
  <c r="AC141" i="16"/>
  <c r="AE141" i="16" s="1"/>
  <c r="AB141" i="16"/>
  <c r="U141" i="16"/>
  <c r="I141" i="16"/>
  <c r="AC286" i="16"/>
  <c r="AE286" i="16" s="1"/>
  <c r="AB286" i="16"/>
  <c r="U286" i="16"/>
  <c r="I286" i="16"/>
  <c r="AC50" i="16"/>
  <c r="AE50" i="16" s="1"/>
  <c r="AB50" i="16"/>
  <c r="U50" i="16"/>
  <c r="I50" i="16"/>
  <c r="AC167" i="16"/>
  <c r="AE167" i="16" s="1"/>
  <c r="AB167" i="16"/>
  <c r="U167" i="16"/>
  <c r="I167" i="16"/>
  <c r="AC272" i="16"/>
  <c r="AE272" i="16" s="1"/>
  <c r="AB272" i="16"/>
  <c r="U272" i="16"/>
  <c r="I272" i="16"/>
  <c r="AC244" i="16"/>
  <c r="AE244" i="16" s="1"/>
  <c r="AB244" i="16"/>
  <c r="U244" i="16"/>
  <c r="I244" i="16"/>
  <c r="AC246" i="16"/>
  <c r="AE246" i="16" s="1"/>
  <c r="AB246" i="16"/>
  <c r="U246" i="16"/>
  <c r="I246" i="16"/>
  <c r="AC41" i="16"/>
  <c r="AE41" i="16" s="1"/>
  <c r="AB41" i="16"/>
  <c r="U41" i="16"/>
  <c r="I41" i="16"/>
  <c r="AC259" i="16"/>
  <c r="AE259" i="16" s="1"/>
  <c r="AB259" i="16"/>
  <c r="U259" i="16"/>
  <c r="I259" i="16"/>
  <c r="AC216" i="16"/>
  <c r="AE216" i="16" s="1"/>
  <c r="AB216" i="16"/>
  <c r="U216" i="16"/>
  <c r="I216" i="16"/>
  <c r="AC137" i="16"/>
  <c r="AE137" i="16" s="1"/>
  <c r="AB137" i="16"/>
  <c r="U137" i="16"/>
  <c r="I137" i="16"/>
  <c r="AC217" i="16"/>
  <c r="AE217" i="16" s="1"/>
  <c r="AB217" i="16"/>
  <c r="U217" i="16"/>
  <c r="I217" i="16"/>
  <c r="AC59" i="16"/>
  <c r="AE59" i="16" s="1"/>
  <c r="AB59" i="16"/>
  <c r="U59" i="16"/>
  <c r="I59" i="16"/>
  <c r="AC232" i="16"/>
  <c r="AE232" i="16" s="1"/>
  <c r="AB232" i="16"/>
  <c r="U232" i="16"/>
  <c r="I232" i="16"/>
  <c r="AC225" i="16"/>
  <c r="AE225" i="16" s="1"/>
  <c r="AB225" i="16"/>
  <c r="U225" i="16"/>
  <c r="I225" i="16"/>
  <c r="AC293" i="16"/>
  <c r="AE293" i="16" s="1"/>
  <c r="AB293" i="16"/>
  <c r="U293" i="16"/>
  <c r="I293" i="16"/>
  <c r="AC238" i="16"/>
  <c r="AE238" i="16" s="1"/>
  <c r="AB238" i="16"/>
  <c r="U238" i="16"/>
  <c r="I238" i="16"/>
  <c r="AC76" i="16"/>
  <c r="AE76" i="16" s="1"/>
  <c r="AB76" i="16"/>
  <c r="U76" i="16"/>
  <c r="I76" i="16"/>
  <c r="AC301" i="16"/>
  <c r="AE301" i="16" s="1"/>
  <c r="AB301" i="16"/>
  <c r="U301" i="16"/>
  <c r="I301" i="16"/>
  <c r="AC173" i="16"/>
  <c r="AE173" i="16" s="1"/>
  <c r="AB173" i="16"/>
  <c r="U173" i="16"/>
  <c r="I173" i="16"/>
  <c r="AC72" i="16"/>
  <c r="AE72" i="16" s="1"/>
  <c r="AB72" i="16"/>
  <c r="U72" i="16"/>
  <c r="I72" i="16"/>
  <c r="AC74" i="16"/>
  <c r="AE74" i="16" s="1"/>
  <c r="AB74" i="16"/>
  <c r="U74" i="16"/>
  <c r="I74" i="16"/>
  <c r="AC94" i="16"/>
  <c r="AE94" i="16" s="1"/>
  <c r="AB94" i="16"/>
  <c r="U94" i="16"/>
  <c r="I94" i="16"/>
  <c r="AC220" i="16"/>
  <c r="AE220" i="16" s="1"/>
  <c r="AB220" i="16"/>
  <c r="U220" i="16"/>
  <c r="I220" i="16"/>
  <c r="AC276" i="16"/>
  <c r="AE276" i="16" s="1"/>
  <c r="AB276" i="16"/>
  <c r="U276" i="16"/>
  <c r="I276" i="16"/>
  <c r="AC98" i="16"/>
  <c r="AE98" i="16" s="1"/>
  <c r="AB98" i="16"/>
  <c r="U98" i="16"/>
  <c r="I98" i="16"/>
  <c r="AC176" i="16"/>
  <c r="AE176" i="16" s="1"/>
  <c r="AB176" i="16"/>
  <c r="U176" i="16"/>
  <c r="I176" i="16"/>
  <c r="AC71" i="16"/>
  <c r="AE71" i="16" s="1"/>
  <c r="AB71" i="16"/>
  <c r="U71" i="16"/>
  <c r="I71" i="16"/>
  <c r="AC151" i="16"/>
  <c r="AE151" i="16" s="1"/>
  <c r="AB151" i="16"/>
  <c r="U151" i="16"/>
  <c r="I151" i="16"/>
  <c r="AC45" i="16"/>
  <c r="AE45" i="16" s="1"/>
  <c r="AB45" i="16"/>
  <c r="U45" i="16"/>
  <c r="I45" i="16"/>
  <c r="AC104" i="16"/>
  <c r="AE104" i="16" s="1"/>
  <c r="AB104" i="16"/>
  <c r="U104" i="16"/>
  <c r="I104" i="16"/>
  <c r="AC110" i="16"/>
  <c r="AE110" i="16" s="1"/>
  <c r="AB110" i="16"/>
  <c r="U110" i="16"/>
  <c r="I110" i="16"/>
  <c r="AC235" i="16"/>
  <c r="AE235" i="16" s="1"/>
  <c r="AB235" i="16"/>
  <c r="U235" i="16"/>
  <c r="I235" i="16"/>
  <c r="AC215" i="16"/>
  <c r="AE215" i="16" s="1"/>
  <c r="AB215" i="16"/>
  <c r="U215" i="16"/>
  <c r="I215" i="16"/>
  <c r="AC159" i="16"/>
  <c r="AE159" i="16" s="1"/>
  <c r="AB159" i="16"/>
  <c r="U159" i="16"/>
  <c r="I159" i="16"/>
  <c r="AC227" i="16"/>
  <c r="AE227" i="16" s="1"/>
  <c r="AB227" i="16"/>
  <c r="U227" i="16"/>
  <c r="I227" i="16"/>
  <c r="AC240" i="16"/>
  <c r="AE240" i="16" s="1"/>
  <c r="AB240" i="16"/>
  <c r="U240" i="16"/>
  <c r="I240" i="16"/>
  <c r="AC285" i="16"/>
  <c r="AE285" i="16" s="1"/>
  <c r="AB285" i="16"/>
  <c r="U285" i="16"/>
  <c r="I285" i="16"/>
  <c r="AC47" i="16"/>
  <c r="AE47" i="16" s="1"/>
  <c r="AB47" i="16"/>
  <c r="U47" i="16"/>
  <c r="I47" i="16"/>
  <c r="AC132" i="16"/>
  <c r="AE132" i="16" s="1"/>
  <c r="AB132" i="16"/>
  <c r="U132" i="16"/>
  <c r="I132" i="16"/>
  <c r="AC61" i="16"/>
  <c r="AE61" i="16" s="1"/>
  <c r="AB61" i="16"/>
  <c r="U61" i="16"/>
  <c r="I61" i="16"/>
  <c r="AC111" i="16"/>
  <c r="AE111" i="16" s="1"/>
  <c r="AB111" i="16"/>
  <c r="U111" i="16"/>
  <c r="I111" i="16"/>
  <c r="AC200" i="16"/>
  <c r="AE200" i="16" s="1"/>
  <c r="AB200" i="16"/>
  <c r="U200" i="16"/>
  <c r="I200" i="16"/>
  <c r="AC127" i="16"/>
  <c r="AE127" i="16" s="1"/>
  <c r="AB127" i="16"/>
  <c r="U127" i="16"/>
  <c r="I127" i="16"/>
  <c r="AC116" i="16"/>
  <c r="AE116" i="16" s="1"/>
  <c r="AB116" i="16"/>
  <c r="U116" i="16"/>
  <c r="I116" i="16"/>
  <c r="AC68" i="16"/>
  <c r="AE68" i="16" s="1"/>
  <c r="AB68" i="16"/>
  <c r="U68" i="16"/>
  <c r="I68" i="16"/>
  <c r="AC273" i="16"/>
  <c r="AE273" i="16" s="1"/>
  <c r="AB273" i="16"/>
  <c r="U273" i="16"/>
  <c r="I273" i="16"/>
  <c r="AC182" i="16"/>
  <c r="AE182" i="16" s="1"/>
  <c r="AB182" i="16"/>
  <c r="U182" i="16"/>
  <c r="I182" i="16"/>
  <c r="AC39" i="16"/>
  <c r="AE39" i="16" s="1"/>
  <c r="AB39" i="16"/>
  <c r="U39" i="16"/>
  <c r="I39" i="16"/>
  <c r="AC265" i="16"/>
  <c r="AE265" i="16" s="1"/>
  <c r="AB265" i="16"/>
  <c r="U265" i="16"/>
  <c r="I265" i="16"/>
  <c r="AC21" i="16"/>
  <c r="AE21" i="16" s="1"/>
  <c r="AB21" i="16"/>
  <c r="U21" i="16"/>
  <c r="I21" i="16"/>
  <c r="AC38" i="16"/>
  <c r="AE38" i="16" s="1"/>
  <c r="AB38" i="16"/>
  <c r="U38" i="16"/>
  <c r="I38" i="16"/>
  <c r="AC11" i="16"/>
  <c r="AE11" i="16" s="1"/>
  <c r="AB11" i="16"/>
  <c r="U11" i="16"/>
  <c r="J234" i="16" l="1"/>
  <c r="J207" i="16"/>
  <c r="J238" i="16"/>
  <c r="J209" i="16"/>
  <c r="J18" i="16"/>
  <c r="J144" i="16"/>
  <c r="J87" i="16"/>
  <c r="J134" i="16"/>
  <c r="J53" i="16"/>
  <c r="J195" i="16"/>
  <c r="J172" i="16"/>
  <c r="J142" i="16"/>
  <c r="J99" i="16"/>
  <c r="J35" i="16"/>
  <c r="J12" i="16"/>
  <c r="J180" i="16"/>
  <c r="J129" i="16"/>
  <c r="J15" i="16"/>
  <c r="J255" i="16"/>
  <c r="J27" i="16"/>
  <c r="J297" i="16"/>
  <c r="J187" i="16"/>
  <c r="J67" i="16"/>
  <c r="J303" i="16"/>
  <c r="J208" i="16"/>
  <c r="J62" i="16"/>
  <c r="J121" i="16"/>
  <c r="J185" i="16"/>
  <c r="J203" i="16"/>
  <c r="J254" i="16"/>
  <c r="J103" i="16"/>
  <c r="J126" i="16"/>
  <c r="J257" i="16"/>
  <c r="J298" i="16"/>
  <c r="J294" i="16"/>
  <c r="J168" i="16"/>
  <c r="J80" i="16"/>
  <c r="J43" i="16"/>
  <c r="J143" i="16"/>
  <c r="J14" i="16"/>
  <c r="J252" i="16"/>
  <c r="J49" i="16"/>
  <c r="J177" i="16"/>
  <c r="J175" i="16"/>
  <c r="J130" i="16"/>
  <c r="J82" i="16"/>
  <c r="J248" i="16"/>
  <c r="J128" i="16"/>
  <c r="J26" i="16"/>
  <c r="J260" i="16"/>
  <c r="J268" i="16"/>
  <c r="J16" i="16"/>
  <c r="J118" i="16"/>
  <c r="J30" i="16"/>
  <c r="J63" i="16"/>
  <c r="J191" i="16"/>
  <c r="J117" i="16"/>
  <c r="J274" i="16"/>
  <c r="J37" i="16"/>
  <c r="J157" i="16"/>
  <c r="J166" i="16"/>
  <c r="J190" i="16"/>
  <c r="J266" i="16"/>
  <c r="J79" i="16"/>
  <c r="J281" i="16"/>
  <c r="J29" i="16"/>
  <c r="J229" i="16"/>
  <c r="J259" i="16"/>
  <c r="J137" i="16"/>
  <c r="J64" i="16"/>
  <c r="J263" i="16"/>
  <c r="J97" i="16"/>
  <c r="J19" i="16"/>
  <c r="J85" i="16"/>
  <c r="J226" i="16"/>
  <c r="J239" i="16"/>
  <c r="J139" i="16"/>
  <c r="J150" i="16"/>
  <c r="J188" i="16"/>
  <c r="J45" i="16"/>
  <c r="J200" i="16"/>
  <c r="J47" i="16"/>
  <c r="J141" i="16"/>
  <c r="J114" i="16"/>
  <c r="J165" i="16"/>
  <c r="J181" i="16"/>
  <c r="J235" i="16"/>
  <c r="J174" i="16"/>
  <c r="J58" i="16"/>
  <c r="J196" i="16"/>
  <c r="J237" i="16"/>
  <c r="J202" i="16"/>
  <c r="J304" i="16"/>
  <c r="J206" i="16"/>
  <c r="J84" i="16"/>
  <c r="J40" i="16"/>
  <c r="J199" i="16"/>
  <c r="J249" i="16"/>
  <c r="J204" i="16"/>
  <c r="J176" i="16"/>
  <c r="J262" i="16"/>
  <c r="J83" i="16"/>
  <c r="J256" i="16"/>
  <c r="J218" i="16"/>
  <c r="J223" i="16"/>
  <c r="J39" i="16"/>
  <c r="J94" i="16"/>
  <c r="J271" i="16"/>
  <c r="J74" i="16"/>
  <c r="J290" i="16"/>
  <c r="J251" i="16"/>
  <c r="J267" i="16"/>
  <c r="J205" i="16"/>
  <c r="J258" i="16"/>
  <c r="J133" i="16"/>
  <c r="J275" i="16"/>
  <c r="J162" i="16"/>
  <c r="J44" i="16"/>
  <c r="J148" i="16"/>
  <c r="J231" i="16"/>
  <c r="J245" i="16"/>
  <c r="J212" i="16"/>
  <c r="J96" i="16"/>
  <c r="J123" i="16"/>
  <c r="J299" i="16"/>
  <c r="J221" i="16"/>
  <c r="J183" i="16"/>
  <c r="J302" i="16"/>
  <c r="J115" i="16"/>
  <c r="J289" i="16"/>
  <c r="J68" i="16"/>
  <c r="J285" i="16"/>
  <c r="J246" i="16"/>
  <c r="J95" i="16"/>
  <c r="J138" i="16"/>
  <c r="J160" i="16"/>
  <c r="J214" i="16"/>
  <c r="J32" i="16"/>
  <c r="J145" i="16"/>
  <c r="J283" i="16"/>
  <c r="J125" i="16"/>
  <c r="J277" i="16"/>
  <c r="J230" i="16"/>
  <c r="J213" i="16"/>
  <c r="J247" i="16"/>
  <c r="J149" i="16"/>
  <c r="J56" i="16"/>
  <c r="J270" i="16"/>
  <c r="J131" i="16"/>
  <c r="J295" i="16"/>
  <c r="J124" i="16"/>
  <c r="J61" i="16"/>
  <c r="J225" i="16"/>
  <c r="J194" i="16"/>
  <c r="J193" i="16"/>
  <c r="J280" i="16"/>
  <c r="J20" i="16"/>
  <c r="J23" i="16"/>
  <c r="J233" i="16"/>
  <c r="J250" i="16"/>
  <c r="J36" i="16"/>
  <c r="J92" i="16"/>
  <c r="J101" i="16"/>
  <c r="J55" i="16"/>
  <c r="J52" i="16"/>
  <c r="J100" i="16"/>
  <c r="J51" i="16"/>
  <c r="J113" i="16"/>
  <c r="J112" i="16"/>
  <c r="J264" i="16"/>
  <c r="J153" i="16"/>
  <c r="J77" i="16"/>
  <c r="J201" i="16"/>
  <c r="J228" i="16"/>
  <c r="J54" i="16"/>
  <c r="J269" i="16"/>
  <c r="J219" i="16"/>
  <c r="J236" i="16"/>
  <c r="J34" i="16"/>
  <c r="J13" i="16"/>
  <c r="J253" i="16"/>
  <c r="J108" i="16"/>
  <c r="J211" i="16"/>
  <c r="J222" i="16"/>
  <c r="J242" i="16"/>
  <c r="J122" i="16"/>
  <c r="J102" i="16"/>
  <c r="J119" i="16"/>
  <c r="J273" i="16"/>
  <c r="J288" i="16"/>
  <c r="J66" i="16"/>
  <c r="J241" i="16"/>
  <c r="J292" i="16"/>
  <c r="J291" i="16"/>
  <c r="J57" i="16"/>
  <c r="J276" i="16"/>
  <c r="J186" i="16"/>
  <c r="J17" i="16"/>
  <c r="J90" i="16"/>
  <c r="J154" i="16"/>
  <c r="J261" i="16"/>
  <c r="J89" i="16"/>
  <c r="J105" i="16"/>
  <c r="J73" i="16"/>
  <c r="J158" i="16"/>
  <c r="J296" i="16"/>
  <c r="J189" i="16"/>
  <c r="J50" i="16"/>
  <c r="J33" i="16"/>
  <c r="J171" i="16"/>
  <c r="J243" i="16"/>
  <c r="J279" i="16"/>
  <c r="J65" i="16"/>
  <c r="J224" i="16"/>
  <c r="J106" i="16"/>
  <c r="J104" i="16"/>
  <c r="J21" i="16"/>
  <c r="J159" i="16"/>
  <c r="J301" i="16"/>
  <c r="J210" i="16"/>
  <c r="J31" i="16"/>
  <c r="J198" i="16"/>
  <c r="J282" i="16"/>
  <c r="J136" i="16"/>
  <c r="J24" i="16"/>
  <c r="J109" i="16"/>
  <c r="J182" i="16"/>
  <c r="J132" i="16"/>
  <c r="J110" i="16"/>
  <c r="J220" i="16"/>
  <c r="J293" i="16"/>
  <c r="J41" i="16"/>
  <c r="J197" i="16"/>
  <c r="J93" i="16"/>
  <c r="J70" i="16"/>
  <c r="J192" i="16"/>
  <c r="J178" i="16"/>
  <c r="J120" i="16"/>
  <c r="J146" i="16"/>
  <c r="J78" i="16"/>
  <c r="J22" i="16"/>
  <c r="J164" i="16"/>
  <c r="J88" i="16"/>
  <c r="J42" i="16"/>
  <c r="J169" i="16"/>
  <c r="J265" i="16"/>
  <c r="J111" i="16"/>
  <c r="J215" i="16"/>
  <c r="J98" i="16"/>
  <c r="J76" i="16"/>
  <c r="J216" i="16"/>
  <c r="J286" i="16"/>
  <c r="J91" i="16"/>
  <c r="J69" i="16"/>
  <c r="J161" i="16"/>
  <c r="J179" i="16"/>
  <c r="J81" i="16"/>
  <c r="J156" i="16"/>
  <c r="J28" i="16"/>
  <c r="J147" i="16"/>
  <c r="J127" i="16"/>
  <c r="J227" i="16"/>
  <c r="J71" i="16"/>
  <c r="J173" i="16"/>
  <c r="J217" i="16"/>
  <c r="J167" i="16"/>
  <c r="J163" i="16"/>
  <c r="J38" i="16"/>
  <c r="J116" i="16"/>
  <c r="J240" i="16"/>
  <c r="J151" i="16"/>
  <c r="J72" i="16"/>
  <c r="J59" i="16"/>
  <c r="J272" i="16"/>
  <c r="J287" i="16"/>
  <c r="J25" i="16"/>
  <c r="J300" i="16"/>
  <c r="J284" i="16"/>
  <c r="J86" i="16"/>
  <c r="J75" i="16"/>
  <c r="J184" i="16"/>
  <c r="J140" i="16"/>
  <c r="J46" i="16"/>
  <c r="J155" i="16"/>
  <c r="J232" i="16"/>
  <c r="J244" i="16"/>
  <c r="J170" i="16"/>
  <c r="J48" i="16"/>
  <c r="J60" i="16"/>
  <c r="J107" i="16"/>
  <c r="J152" i="16"/>
  <c r="J278" i="16"/>
  <c r="J135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F10" i="3"/>
  <c r="AI296" i="3" l="1"/>
  <c r="T296" i="3" s="1"/>
  <c r="U296" i="3" s="1"/>
  <c r="AI248" i="3"/>
  <c r="AI215" i="3"/>
  <c r="AI166" i="3"/>
  <c r="AI91" i="3"/>
  <c r="AI34" i="3"/>
  <c r="T34" i="3" s="1"/>
  <c r="U34" i="3" s="1"/>
  <c r="AI303" i="3"/>
  <c r="T303" i="3" s="1"/>
  <c r="U303" i="3" s="1"/>
  <c r="AI255" i="3"/>
  <c r="T255" i="3" s="1"/>
  <c r="U255" i="3" s="1"/>
  <c r="AI206" i="3"/>
  <c r="AI148" i="3"/>
  <c r="AI122" i="3"/>
  <c r="AJ122" i="3" s="1"/>
  <c r="AI74" i="3"/>
  <c r="AJ74" i="3" s="1"/>
  <c r="AI57" i="3"/>
  <c r="AI302" i="3"/>
  <c r="T302" i="3" s="1"/>
  <c r="U302" i="3" s="1"/>
  <c r="AI294" i="3"/>
  <c r="AI286" i="3"/>
  <c r="AI278" i="3"/>
  <c r="T278" i="3" s="1"/>
  <c r="U278" i="3" s="1"/>
  <c r="AI270" i="3"/>
  <c r="T270" i="3" s="1"/>
  <c r="U270" i="3" s="1"/>
  <c r="AI262" i="3"/>
  <c r="AI254" i="3"/>
  <c r="AI246" i="3"/>
  <c r="T246" i="3" s="1"/>
  <c r="U246" i="3" s="1"/>
  <c r="AI238" i="3"/>
  <c r="T238" i="3" s="1"/>
  <c r="U238" i="3" s="1"/>
  <c r="AI230" i="3"/>
  <c r="AI221" i="3"/>
  <c r="AI213" i="3"/>
  <c r="T213" i="3" s="1"/>
  <c r="U213" i="3" s="1"/>
  <c r="AI205" i="3"/>
  <c r="AI197" i="3"/>
  <c r="AI189" i="3"/>
  <c r="AI180" i="3"/>
  <c r="AI172" i="3"/>
  <c r="T172" i="3" s="1"/>
  <c r="U172" i="3" s="1"/>
  <c r="AI164" i="3"/>
  <c r="AI156" i="3"/>
  <c r="AI147" i="3"/>
  <c r="T147" i="3" s="1"/>
  <c r="U147" i="3" s="1"/>
  <c r="AI139" i="3"/>
  <c r="T139" i="3" s="1"/>
  <c r="U139" i="3" s="1"/>
  <c r="AI129" i="3"/>
  <c r="T129" i="3" s="1"/>
  <c r="U129" i="3" s="1"/>
  <c r="AI121" i="3"/>
  <c r="T121" i="3" s="1"/>
  <c r="U121" i="3" s="1"/>
  <c r="AI113" i="3"/>
  <c r="AI105" i="3"/>
  <c r="T105" i="3" s="1"/>
  <c r="U105" i="3" s="1"/>
  <c r="AI97" i="3"/>
  <c r="AI89" i="3"/>
  <c r="AI81" i="3"/>
  <c r="T81" i="3" s="1"/>
  <c r="U81" i="3" s="1"/>
  <c r="AI73" i="3"/>
  <c r="AI65" i="3"/>
  <c r="AI56" i="3"/>
  <c r="AI48" i="3"/>
  <c r="T48" i="3" s="1"/>
  <c r="U48" i="3" s="1"/>
  <c r="AI40" i="3"/>
  <c r="T40" i="3" s="1"/>
  <c r="U40" i="3" s="1"/>
  <c r="AI32" i="3"/>
  <c r="AI24" i="3"/>
  <c r="T24" i="3" s="1"/>
  <c r="U24" i="3" s="1"/>
  <c r="AI16" i="3"/>
  <c r="T16" i="3" s="1"/>
  <c r="U16" i="3" s="1"/>
  <c r="AI280" i="3"/>
  <c r="AI224" i="3"/>
  <c r="AI174" i="3"/>
  <c r="AI141" i="3"/>
  <c r="T141" i="3" s="1"/>
  <c r="U141" i="3" s="1"/>
  <c r="AI115" i="3"/>
  <c r="AI75" i="3"/>
  <c r="T75" i="3" s="1"/>
  <c r="U75" i="3" s="1"/>
  <c r="AI59" i="3"/>
  <c r="T59" i="3" s="1"/>
  <c r="U59" i="3" s="1"/>
  <c r="AI295" i="3"/>
  <c r="T295" i="3" s="1"/>
  <c r="U295" i="3" s="1"/>
  <c r="AI247" i="3"/>
  <c r="T247" i="3" s="1"/>
  <c r="U247" i="3" s="1"/>
  <c r="AI190" i="3"/>
  <c r="T190" i="3" s="1"/>
  <c r="U190" i="3" s="1"/>
  <c r="AI130" i="3"/>
  <c r="T130" i="3" s="1"/>
  <c r="U130" i="3" s="1"/>
  <c r="AI82" i="3"/>
  <c r="AJ82" i="3" s="1"/>
  <c r="V82" i="3" s="1"/>
  <c r="AI17" i="3"/>
  <c r="T17" i="3" s="1"/>
  <c r="U17" i="3" s="1"/>
  <c r="AI301" i="3"/>
  <c r="T301" i="3" s="1"/>
  <c r="U301" i="3" s="1"/>
  <c r="AI293" i="3"/>
  <c r="AI285" i="3"/>
  <c r="T285" i="3" s="1"/>
  <c r="U285" i="3" s="1"/>
  <c r="AI277" i="3"/>
  <c r="AI269" i="3"/>
  <c r="T269" i="3" s="1"/>
  <c r="U269" i="3" s="1"/>
  <c r="AI261" i="3"/>
  <c r="AI253" i="3"/>
  <c r="T253" i="3" s="1"/>
  <c r="U253" i="3" s="1"/>
  <c r="AI245" i="3"/>
  <c r="T245" i="3" s="1"/>
  <c r="U245" i="3" s="1"/>
  <c r="AI237" i="3"/>
  <c r="T237" i="3" s="1"/>
  <c r="U237" i="3" s="1"/>
  <c r="AI229" i="3"/>
  <c r="AI220" i="3"/>
  <c r="T220" i="3" s="1"/>
  <c r="U220" i="3" s="1"/>
  <c r="AI212" i="3"/>
  <c r="AI204" i="3"/>
  <c r="AI196" i="3"/>
  <c r="AI188" i="3"/>
  <c r="T188" i="3" s="1"/>
  <c r="U188" i="3" s="1"/>
  <c r="AI179" i="3"/>
  <c r="T179" i="3" s="1"/>
  <c r="U179" i="3" s="1"/>
  <c r="AI171" i="3"/>
  <c r="AI163" i="3"/>
  <c r="AI155" i="3"/>
  <c r="T155" i="3" s="1"/>
  <c r="U155" i="3" s="1"/>
  <c r="AI146" i="3"/>
  <c r="AJ146" i="3" s="1"/>
  <c r="AI138" i="3"/>
  <c r="AJ138" i="3" s="1"/>
  <c r="AI128" i="3"/>
  <c r="AI120" i="3"/>
  <c r="AI112" i="3"/>
  <c r="T112" i="3" s="1"/>
  <c r="U112" i="3" s="1"/>
  <c r="AI104" i="3"/>
  <c r="AI96" i="3"/>
  <c r="AI88" i="3"/>
  <c r="T88" i="3" s="1"/>
  <c r="U88" i="3" s="1"/>
  <c r="AI80" i="3"/>
  <c r="AI72" i="3"/>
  <c r="T72" i="3" s="1"/>
  <c r="U72" i="3" s="1"/>
  <c r="AI64" i="3"/>
  <c r="AI55" i="3"/>
  <c r="T55" i="3" s="1"/>
  <c r="U55" i="3" s="1"/>
  <c r="AI47" i="3"/>
  <c r="T47" i="3" s="1"/>
  <c r="U47" i="3" s="1"/>
  <c r="AI39" i="3"/>
  <c r="AI31" i="3"/>
  <c r="T31" i="3" s="1"/>
  <c r="U31" i="3" s="1"/>
  <c r="AI23" i="3"/>
  <c r="T23" i="3" s="1"/>
  <c r="U23" i="3" s="1"/>
  <c r="AI15" i="3"/>
  <c r="AG10" i="3"/>
  <c r="AI288" i="3"/>
  <c r="AI240" i="3"/>
  <c r="AI191" i="3"/>
  <c r="AI132" i="3"/>
  <c r="AI50" i="3"/>
  <c r="AI279" i="3"/>
  <c r="AI223" i="3"/>
  <c r="T223" i="3" s="1"/>
  <c r="U223" i="3" s="1"/>
  <c r="AI173" i="3"/>
  <c r="T173" i="3" s="1"/>
  <c r="U173" i="3" s="1"/>
  <c r="AI106" i="3"/>
  <c r="AI33" i="3"/>
  <c r="T33" i="3" s="1"/>
  <c r="U33" i="3" s="1"/>
  <c r="AI300" i="3"/>
  <c r="T300" i="3" s="1"/>
  <c r="U300" i="3" s="1"/>
  <c r="AI292" i="3"/>
  <c r="AI284" i="3"/>
  <c r="T284" i="3" s="1"/>
  <c r="U284" i="3" s="1"/>
  <c r="AI276" i="3"/>
  <c r="T276" i="3" s="1"/>
  <c r="U276" i="3" s="1"/>
  <c r="AI268" i="3"/>
  <c r="AI260" i="3"/>
  <c r="T260" i="3" s="1"/>
  <c r="U260" i="3" s="1"/>
  <c r="AI252" i="3"/>
  <c r="AI244" i="3"/>
  <c r="AI236" i="3"/>
  <c r="AI228" i="3"/>
  <c r="T228" i="3" s="1"/>
  <c r="U228" i="3" s="1"/>
  <c r="AI219" i="3"/>
  <c r="T219" i="3" s="1"/>
  <c r="U219" i="3" s="1"/>
  <c r="AI211" i="3"/>
  <c r="T211" i="3" s="1"/>
  <c r="U211" i="3" s="1"/>
  <c r="AI203" i="3"/>
  <c r="AI195" i="3"/>
  <c r="AI187" i="3"/>
  <c r="AI178" i="3"/>
  <c r="AJ178" i="3" s="1"/>
  <c r="AI170" i="3"/>
  <c r="AJ170" i="3" s="1"/>
  <c r="AI162" i="3"/>
  <c r="AJ162" i="3" s="1"/>
  <c r="AI154" i="3"/>
  <c r="AJ154" i="3" s="1"/>
  <c r="AI145" i="3"/>
  <c r="T145" i="3" s="1"/>
  <c r="U145" i="3" s="1"/>
  <c r="AI137" i="3"/>
  <c r="T137" i="3" s="1"/>
  <c r="U137" i="3" s="1"/>
  <c r="AI127" i="3"/>
  <c r="T127" i="3" s="1"/>
  <c r="U127" i="3" s="1"/>
  <c r="AI119" i="3"/>
  <c r="AI111" i="3"/>
  <c r="T111" i="3" s="1"/>
  <c r="U111" i="3" s="1"/>
  <c r="AI103" i="3"/>
  <c r="T103" i="3" s="1"/>
  <c r="U103" i="3" s="1"/>
  <c r="AI95" i="3"/>
  <c r="T95" i="3" s="1"/>
  <c r="U95" i="3" s="1"/>
  <c r="AI87" i="3"/>
  <c r="T87" i="3" s="1"/>
  <c r="U87" i="3" s="1"/>
  <c r="AI79" i="3"/>
  <c r="T79" i="3" s="1"/>
  <c r="U79" i="3" s="1"/>
  <c r="AI71" i="3"/>
  <c r="AI63" i="3"/>
  <c r="AI54" i="3"/>
  <c r="AI46" i="3"/>
  <c r="AI38" i="3"/>
  <c r="T38" i="3" s="1"/>
  <c r="U38" i="3" s="1"/>
  <c r="AI30" i="3"/>
  <c r="T30" i="3" s="1"/>
  <c r="U30" i="3" s="1"/>
  <c r="AI22" i="3"/>
  <c r="T22" i="3" s="1"/>
  <c r="U22" i="3" s="1"/>
  <c r="AI14" i="3"/>
  <c r="T14" i="3" s="1"/>
  <c r="U14" i="3" s="1"/>
  <c r="AI256" i="3"/>
  <c r="AI207" i="3"/>
  <c r="AI158" i="3"/>
  <c r="AI99" i="3"/>
  <c r="T99" i="3" s="1"/>
  <c r="U99" i="3" s="1"/>
  <c r="AI18" i="3"/>
  <c r="AJ18" i="3" s="1"/>
  <c r="AI263" i="3"/>
  <c r="AI214" i="3"/>
  <c r="T214" i="3" s="1"/>
  <c r="U214" i="3" s="1"/>
  <c r="AI165" i="3"/>
  <c r="T165" i="3" s="1"/>
  <c r="U165" i="3" s="1"/>
  <c r="AI98" i="3"/>
  <c r="T98" i="3" s="1"/>
  <c r="U98" i="3" s="1"/>
  <c r="AI41" i="3"/>
  <c r="T41" i="3" s="1"/>
  <c r="U41" i="3" s="1"/>
  <c r="AI299" i="3"/>
  <c r="AI291" i="3"/>
  <c r="AI283" i="3"/>
  <c r="AI275" i="3"/>
  <c r="T275" i="3" s="1"/>
  <c r="U275" i="3" s="1"/>
  <c r="AI267" i="3"/>
  <c r="AI259" i="3"/>
  <c r="T259" i="3" s="1"/>
  <c r="U259" i="3" s="1"/>
  <c r="AI251" i="3"/>
  <c r="AI243" i="3"/>
  <c r="T243" i="3" s="1"/>
  <c r="U243" i="3" s="1"/>
  <c r="AI235" i="3"/>
  <c r="AI227" i="3"/>
  <c r="AI218" i="3"/>
  <c r="AJ218" i="3" s="1"/>
  <c r="AI210" i="3"/>
  <c r="AJ210" i="3" s="1"/>
  <c r="AI202" i="3"/>
  <c r="AI194" i="3"/>
  <c r="T194" i="3" s="1"/>
  <c r="U194" i="3" s="1"/>
  <c r="AI186" i="3"/>
  <c r="T186" i="3" s="1"/>
  <c r="U186" i="3" s="1"/>
  <c r="AI177" i="3"/>
  <c r="T177" i="3" s="1"/>
  <c r="U177" i="3" s="1"/>
  <c r="AI169" i="3"/>
  <c r="T169" i="3" s="1"/>
  <c r="U169" i="3" s="1"/>
  <c r="AI161" i="3"/>
  <c r="T161" i="3" s="1"/>
  <c r="U161" i="3" s="1"/>
  <c r="AI153" i="3"/>
  <c r="T153" i="3" s="1"/>
  <c r="U153" i="3" s="1"/>
  <c r="AI144" i="3"/>
  <c r="T144" i="3" s="1"/>
  <c r="U144" i="3" s="1"/>
  <c r="AI136" i="3"/>
  <c r="AI126" i="3"/>
  <c r="T126" i="3" s="1"/>
  <c r="U126" i="3" s="1"/>
  <c r="AI118" i="3"/>
  <c r="AI110" i="3"/>
  <c r="T110" i="3" s="1"/>
  <c r="U110" i="3" s="1"/>
  <c r="AI102" i="3"/>
  <c r="AI94" i="3"/>
  <c r="T94" i="3" s="1"/>
  <c r="U94" i="3" s="1"/>
  <c r="AI86" i="3"/>
  <c r="T86" i="3" s="1"/>
  <c r="U86" i="3" s="1"/>
  <c r="AI78" i="3"/>
  <c r="T78" i="3" s="1"/>
  <c r="U78" i="3" s="1"/>
  <c r="AI70" i="3"/>
  <c r="T70" i="3" s="1"/>
  <c r="U70" i="3" s="1"/>
  <c r="AI62" i="3"/>
  <c r="AI53" i="3"/>
  <c r="AI45" i="3"/>
  <c r="AI37" i="3"/>
  <c r="AI29" i="3"/>
  <c r="AI21" i="3"/>
  <c r="T21" i="3" s="1"/>
  <c r="U21" i="3" s="1"/>
  <c r="AI13" i="3"/>
  <c r="T13" i="3" s="1"/>
  <c r="U13" i="3" s="1"/>
  <c r="AI272" i="3"/>
  <c r="T272" i="3" s="1"/>
  <c r="U272" i="3" s="1"/>
  <c r="AI232" i="3"/>
  <c r="T232" i="3" s="1"/>
  <c r="U232" i="3" s="1"/>
  <c r="AI182" i="3"/>
  <c r="AI123" i="3"/>
  <c r="AI83" i="3"/>
  <c r="AI26" i="3"/>
  <c r="AJ26" i="3" s="1"/>
  <c r="AI287" i="3"/>
  <c r="AI231" i="3"/>
  <c r="T231" i="3" s="1"/>
  <c r="U231" i="3" s="1"/>
  <c r="AI181" i="3"/>
  <c r="AI140" i="3"/>
  <c r="T140" i="3" s="1"/>
  <c r="U140" i="3" s="1"/>
  <c r="AI90" i="3"/>
  <c r="AJ90" i="3" s="1"/>
  <c r="AI49" i="3"/>
  <c r="AI298" i="3"/>
  <c r="AI290" i="3"/>
  <c r="AJ290" i="3" s="1"/>
  <c r="AI282" i="3"/>
  <c r="AJ282" i="3" s="1"/>
  <c r="AI274" i="3"/>
  <c r="AJ274" i="3" s="1"/>
  <c r="AI266" i="3"/>
  <c r="AI258" i="3"/>
  <c r="T258" i="3" s="1"/>
  <c r="U258" i="3" s="1"/>
  <c r="AI250" i="3"/>
  <c r="AJ250" i="3" s="1"/>
  <c r="AI242" i="3"/>
  <c r="AJ242" i="3" s="1"/>
  <c r="AI234" i="3"/>
  <c r="AJ234" i="3" s="1"/>
  <c r="AI226" i="3"/>
  <c r="AJ226" i="3" s="1"/>
  <c r="AI217" i="3"/>
  <c r="AI209" i="3"/>
  <c r="AI201" i="3"/>
  <c r="T201" i="3" s="1"/>
  <c r="U201" i="3" s="1"/>
  <c r="AI193" i="3"/>
  <c r="T193" i="3" s="1"/>
  <c r="U193" i="3" s="1"/>
  <c r="AI184" i="3"/>
  <c r="AI176" i="3"/>
  <c r="T176" i="3" s="1"/>
  <c r="U176" i="3" s="1"/>
  <c r="AI168" i="3"/>
  <c r="AI160" i="3"/>
  <c r="T160" i="3" s="1"/>
  <c r="U160" i="3" s="1"/>
  <c r="AI152" i="3"/>
  <c r="AI143" i="3"/>
  <c r="T143" i="3" s="1"/>
  <c r="U143" i="3" s="1"/>
  <c r="AI134" i="3"/>
  <c r="AI125" i="3"/>
  <c r="T125" i="3" s="1"/>
  <c r="U125" i="3" s="1"/>
  <c r="AI117" i="3"/>
  <c r="T117" i="3" s="1"/>
  <c r="U117" i="3" s="1"/>
  <c r="AI109" i="3"/>
  <c r="T109" i="3" s="1"/>
  <c r="U109" i="3" s="1"/>
  <c r="AI101" i="3"/>
  <c r="AI93" i="3"/>
  <c r="T93" i="3" s="1"/>
  <c r="U93" i="3" s="1"/>
  <c r="AI85" i="3"/>
  <c r="T85" i="3" s="1"/>
  <c r="U85" i="3" s="1"/>
  <c r="AI77" i="3"/>
  <c r="T77" i="3" s="1"/>
  <c r="U77" i="3" s="1"/>
  <c r="AI69" i="3"/>
  <c r="AI61" i="3"/>
  <c r="T61" i="3" s="1"/>
  <c r="U61" i="3" s="1"/>
  <c r="AI52" i="3"/>
  <c r="T52" i="3" s="1"/>
  <c r="U52" i="3" s="1"/>
  <c r="AI44" i="3"/>
  <c r="T44" i="3" s="1"/>
  <c r="U44" i="3" s="1"/>
  <c r="AI36" i="3"/>
  <c r="AI28" i="3"/>
  <c r="T28" i="3" s="1"/>
  <c r="U28" i="3" s="1"/>
  <c r="AI20" i="3"/>
  <c r="AI12" i="3"/>
  <c r="AI264" i="3"/>
  <c r="AI199" i="3"/>
  <c r="AI150" i="3"/>
  <c r="AI107" i="3"/>
  <c r="T107" i="3" s="1"/>
  <c r="U107" i="3" s="1"/>
  <c r="AI67" i="3"/>
  <c r="AI42" i="3"/>
  <c r="AJ42" i="3" s="1"/>
  <c r="AI271" i="3"/>
  <c r="T271" i="3" s="1"/>
  <c r="U271" i="3" s="1"/>
  <c r="AI239" i="3"/>
  <c r="T239" i="3" s="1"/>
  <c r="U239" i="3" s="1"/>
  <c r="AI198" i="3"/>
  <c r="AI157" i="3"/>
  <c r="T157" i="3" s="1"/>
  <c r="U157" i="3" s="1"/>
  <c r="AI114" i="3"/>
  <c r="T114" i="3" s="1"/>
  <c r="U114" i="3" s="1"/>
  <c r="AI66" i="3"/>
  <c r="AJ66" i="3" s="1"/>
  <c r="AI25" i="3"/>
  <c r="AI297" i="3"/>
  <c r="T297" i="3" s="1"/>
  <c r="U297" i="3" s="1"/>
  <c r="AI289" i="3"/>
  <c r="T289" i="3" s="1"/>
  <c r="U289" i="3" s="1"/>
  <c r="AI281" i="3"/>
  <c r="AI273" i="3"/>
  <c r="AI265" i="3"/>
  <c r="T265" i="3" s="1"/>
  <c r="U265" i="3" s="1"/>
  <c r="AI257" i="3"/>
  <c r="AI249" i="3"/>
  <c r="AI241" i="3"/>
  <c r="AI233" i="3"/>
  <c r="T233" i="3" s="1"/>
  <c r="U233" i="3" s="1"/>
  <c r="AI225" i="3"/>
  <c r="T225" i="3" s="1"/>
  <c r="U225" i="3" s="1"/>
  <c r="AI216" i="3"/>
  <c r="T216" i="3" s="1"/>
  <c r="U216" i="3" s="1"/>
  <c r="AI208" i="3"/>
  <c r="AI200" i="3"/>
  <c r="AI192" i="3"/>
  <c r="T192" i="3" s="1"/>
  <c r="U192" i="3" s="1"/>
  <c r="AI183" i="3"/>
  <c r="AI175" i="3"/>
  <c r="AI167" i="3"/>
  <c r="T167" i="3" s="1"/>
  <c r="U167" i="3" s="1"/>
  <c r="AI159" i="3"/>
  <c r="T159" i="3" s="1"/>
  <c r="U159" i="3" s="1"/>
  <c r="AI151" i="3"/>
  <c r="T151" i="3" s="1"/>
  <c r="U151" i="3" s="1"/>
  <c r="AI142" i="3"/>
  <c r="AI133" i="3"/>
  <c r="T133" i="3" s="1"/>
  <c r="U133" i="3" s="1"/>
  <c r="AI124" i="3"/>
  <c r="AI116" i="3"/>
  <c r="T116" i="3" s="1"/>
  <c r="U116" i="3" s="1"/>
  <c r="AI108" i="3"/>
  <c r="AI100" i="3"/>
  <c r="T100" i="3" s="1"/>
  <c r="U100" i="3" s="1"/>
  <c r="AI92" i="3"/>
  <c r="T92" i="3" s="1"/>
  <c r="U92" i="3" s="1"/>
  <c r="AI84" i="3"/>
  <c r="T84" i="3" s="1"/>
  <c r="U84" i="3" s="1"/>
  <c r="AI76" i="3"/>
  <c r="AI68" i="3"/>
  <c r="AI60" i="3"/>
  <c r="AI51" i="3"/>
  <c r="T51" i="3" s="1"/>
  <c r="U51" i="3" s="1"/>
  <c r="AI43" i="3"/>
  <c r="T43" i="3" s="1"/>
  <c r="U43" i="3" s="1"/>
  <c r="AI35" i="3"/>
  <c r="T35" i="3" s="1"/>
  <c r="U35" i="3" s="1"/>
  <c r="AI27" i="3"/>
  <c r="T27" i="3" s="1"/>
  <c r="U27" i="3" s="1"/>
  <c r="AI19" i="3"/>
  <c r="T19" i="3" s="1"/>
  <c r="U19" i="3" s="1"/>
  <c r="AI11" i="3"/>
  <c r="AJ11" i="3" s="1"/>
  <c r="AJ186" i="3"/>
  <c r="T262" i="3"/>
  <c r="U262" i="3" s="1"/>
  <c r="T256" i="3"/>
  <c r="U256" i="3" s="1"/>
  <c r="T204" i="3"/>
  <c r="U204" i="3" s="1"/>
  <c r="T203" i="3"/>
  <c r="U203" i="3" s="1"/>
  <c r="T120" i="3"/>
  <c r="U120" i="3" s="1"/>
  <c r="T250" i="3"/>
  <c r="U250" i="3" s="1"/>
  <c r="T212" i="3"/>
  <c r="U212" i="3" s="1"/>
  <c r="T257" i="3"/>
  <c r="U257" i="3" s="1"/>
  <c r="T113" i="3"/>
  <c r="U113" i="3" s="1"/>
  <c r="T73" i="3"/>
  <c r="U73" i="3" s="1"/>
  <c r="T65" i="3"/>
  <c r="U65" i="3" s="1"/>
  <c r="T183" i="3"/>
  <c r="U183" i="3" s="1"/>
  <c r="T280" i="3"/>
  <c r="U280" i="3" s="1"/>
  <c r="T224" i="3"/>
  <c r="U224" i="3" s="1"/>
  <c r="T184" i="3"/>
  <c r="U184" i="3" s="1"/>
  <c r="T80" i="3"/>
  <c r="U80" i="3" s="1"/>
  <c r="T268" i="3"/>
  <c r="U268" i="3" s="1"/>
  <c r="T207" i="3"/>
  <c r="U207" i="3" s="1"/>
  <c r="T244" i="3"/>
  <c r="U244" i="3" s="1"/>
  <c r="T180" i="3"/>
  <c r="U180" i="3" s="1"/>
  <c r="T148" i="3"/>
  <c r="U148" i="3" s="1"/>
  <c r="T124" i="3"/>
  <c r="U124" i="3" s="1"/>
  <c r="T82" i="3"/>
  <c r="U82" i="3" s="1"/>
  <c r="T277" i="3"/>
  <c r="U277" i="3" s="1"/>
  <c r="T205" i="3"/>
  <c r="U205" i="3" s="1"/>
  <c r="T197" i="3"/>
  <c r="U197" i="3" s="1"/>
  <c r="T45" i="3"/>
  <c r="U45" i="3" s="1"/>
  <c r="T227" i="3"/>
  <c r="U227" i="3" s="1"/>
  <c r="T29" i="3"/>
  <c r="U29" i="3" s="1"/>
  <c r="T71" i="3"/>
  <c r="U71" i="3" s="1"/>
  <c r="T63" i="3"/>
  <c r="U63" i="3" s="1"/>
  <c r="T15" i="3"/>
  <c r="U15" i="3" s="1"/>
  <c r="T182" i="3"/>
  <c r="U182" i="3" s="1"/>
  <c r="T150" i="3"/>
  <c r="U150" i="3" s="1"/>
  <c r="T251" i="3"/>
  <c r="U251" i="3" s="1"/>
  <c r="T195" i="3"/>
  <c r="U195" i="3" s="1"/>
  <c r="T115" i="3"/>
  <c r="U115" i="3" s="1"/>
  <c r="T91" i="3"/>
  <c r="U91" i="3" s="1"/>
  <c r="T83" i="3"/>
  <c r="U83" i="3" s="1"/>
  <c r="T66" i="3" l="1"/>
  <c r="U66" i="3" s="1"/>
  <c r="T90" i="3"/>
  <c r="U90" i="3" s="1"/>
  <c r="T138" i="3"/>
  <c r="U138" i="3" s="1"/>
  <c r="AJ114" i="3"/>
  <c r="T242" i="3"/>
  <c r="U242" i="3" s="1"/>
  <c r="T146" i="3"/>
  <c r="U146" i="3" s="1"/>
  <c r="AJ98" i="3"/>
  <c r="V98" i="3" s="1"/>
  <c r="AI10" i="3"/>
  <c r="AJ194" i="3"/>
  <c r="V194" i="3" s="1"/>
  <c r="T226" i="3"/>
  <c r="U226" i="3" s="1"/>
  <c r="AJ258" i="3"/>
  <c r="V258" i="3" s="1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V102" i="3" s="1"/>
  <c r="AJ267" i="3"/>
  <c r="V267" i="3" s="1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V255" i="3" s="1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AJ10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250" i="3"/>
  <c r="V242" i="3"/>
  <c r="V178" i="3"/>
  <c r="V66" i="3"/>
  <c r="V114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V142" i="3" l="1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5" i="16"/>
  <c r="G69" i="16"/>
  <c r="G225" i="16"/>
  <c r="G301" i="16"/>
  <c r="G227" i="16"/>
  <c r="G282" i="16"/>
  <c r="G114" i="16"/>
  <c r="G137" i="16"/>
  <c r="G242" i="16"/>
  <c r="G289" i="16"/>
  <c r="G90" i="16"/>
  <c r="G167" i="16"/>
  <c r="G205" i="16"/>
  <c r="G239" i="16"/>
  <c r="G155" i="16"/>
  <c r="G191" i="16"/>
  <c r="G72" i="16"/>
  <c r="G186" i="16"/>
  <c r="G180" i="16"/>
  <c r="G261" i="16"/>
  <c r="G106" i="16"/>
  <c r="G237" i="16"/>
  <c r="G166" i="16"/>
  <c r="G172" i="16"/>
  <c r="G196" i="16"/>
  <c r="G19" i="16"/>
  <c r="G201" i="16"/>
  <c r="G100" i="16"/>
  <c r="G140" i="16"/>
  <c r="G96" i="16"/>
  <c r="G85" i="16"/>
  <c r="G23" i="16"/>
  <c r="G154" i="16"/>
  <c r="G163" i="16"/>
  <c r="G288" i="16"/>
  <c r="G250" i="16"/>
  <c r="G73" i="16"/>
  <c r="G39" i="16"/>
  <c r="G60" i="16"/>
  <c r="G44" i="16"/>
  <c r="G26" i="16"/>
  <c r="G78" i="16"/>
  <c r="G99" i="16"/>
  <c r="G222" i="16"/>
  <c r="G224" i="16"/>
  <c r="G130" i="16"/>
  <c r="G270" i="16"/>
  <c r="G119" i="16"/>
  <c r="G122" i="16"/>
  <c r="G178" i="16"/>
  <c r="G251" i="16"/>
  <c r="G268" i="16"/>
  <c r="G98" i="16"/>
  <c r="G232" i="16"/>
  <c r="G243" i="16"/>
  <c r="G22" i="16"/>
  <c r="G56" i="16"/>
  <c r="G105" i="16"/>
  <c r="G38" i="16"/>
  <c r="G77" i="16"/>
  <c r="G302" i="16"/>
  <c r="G273" i="16"/>
  <c r="G240" i="16"/>
  <c r="G220" i="16"/>
  <c r="G161" i="16"/>
  <c r="G117" i="16"/>
  <c r="G53" i="16"/>
  <c r="G24" i="16"/>
  <c r="G286" i="16"/>
  <c r="G213" i="16"/>
  <c r="G159" i="16"/>
  <c r="G198" i="16"/>
  <c r="G189" i="16"/>
  <c r="G199" i="16"/>
  <c r="G212" i="16"/>
  <c r="G165" i="16"/>
  <c r="G287" i="16"/>
  <c r="G258" i="16"/>
  <c r="G193" i="16"/>
  <c r="G149" i="16"/>
  <c r="G187" i="16"/>
  <c r="G188" i="16"/>
  <c r="G67" i="16"/>
  <c r="G63" i="16"/>
  <c r="G125" i="16"/>
  <c r="G285" i="16"/>
  <c r="G142" i="16"/>
  <c r="G76" i="16"/>
  <c r="G228" i="16"/>
  <c r="G145" i="16"/>
  <c r="G126" i="16"/>
  <c r="G28" i="16"/>
  <c r="G303" i="16"/>
  <c r="G223" i="16"/>
  <c r="G80" i="16"/>
  <c r="G247" i="16"/>
  <c r="G272" i="16"/>
  <c r="G265" i="16"/>
  <c r="G34" i="16"/>
  <c r="G234" i="16"/>
  <c r="G194" i="16"/>
  <c r="G300" i="16"/>
  <c r="G43" i="16"/>
  <c r="G95" i="16"/>
  <c r="G235" i="16"/>
  <c r="G148" i="16"/>
  <c r="G238" i="16"/>
  <c r="G233" i="16"/>
  <c r="G259" i="16"/>
  <c r="G111" i="16"/>
  <c r="G37" i="16"/>
  <c r="G229" i="16"/>
  <c r="G226" i="16"/>
  <c r="G266" i="16"/>
  <c r="G216" i="16"/>
  <c r="G109" i="16"/>
  <c r="G136" i="16"/>
  <c r="G33" i="16"/>
  <c r="G41" i="16"/>
  <c r="G176" i="16"/>
  <c r="G292" i="16"/>
  <c r="G17" i="16"/>
  <c r="G283" i="16"/>
  <c r="G83" i="16"/>
  <c r="G21" i="16"/>
  <c r="G20" i="16"/>
  <c r="G129" i="16"/>
  <c r="G88" i="16"/>
  <c r="G192" i="16"/>
  <c r="G62" i="16"/>
  <c r="G244" i="16"/>
  <c r="G25" i="16"/>
  <c r="G215" i="16"/>
  <c r="G51" i="16"/>
  <c r="G211" i="16"/>
  <c r="G203" i="16"/>
  <c r="G252" i="16"/>
  <c r="G147" i="16"/>
  <c r="G144" i="16"/>
  <c r="G48" i="16"/>
  <c r="G74" i="16"/>
  <c r="G150" i="16"/>
  <c r="G174" i="16"/>
  <c r="G267" i="16"/>
  <c r="G146" i="16"/>
  <c r="G152" i="16"/>
  <c r="G92" i="16"/>
  <c r="G262" i="16"/>
  <c r="G271" i="16"/>
  <c r="G297" i="16"/>
  <c r="G275" i="16"/>
  <c r="G208" i="16"/>
  <c r="G277" i="16"/>
  <c r="G202" i="16"/>
  <c r="G84" i="16"/>
  <c r="G200" i="16"/>
  <c r="G295" i="16"/>
  <c r="G204" i="16"/>
  <c r="G260" i="16"/>
  <c r="G14" i="16"/>
  <c r="G54" i="16"/>
  <c r="G231" i="16"/>
  <c r="G103" i="16"/>
  <c r="G280" i="16"/>
  <c r="G29" i="16"/>
  <c r="G66" i="16"/>
  <c r="G32" i="16"/>
  <c r="G46" i="16"/>
  <c r="G30" i="16"/>
  <c r="G70" i="16"/>
  <c r="G168" i="16"/>
  <c r="G59" i="16"/>
  <c r="G304" i="16"/>
  <c r="G293" i="16"/>
  <c r="G276" i="16"/>
  <c r="G170" i="16"/>
  <c r="G230" i="16"/>
  <c r="G263" i="16"/>
  <c r="G181" i="16"/>
  <c r="G169" i="16"/>
  <c r="G157" i="16"/>
  <c r="G138" i="16"/>
  <c r="G127" i="16"/>
  <c r="G296" i="16"/>
  <c r="G139" i="16"/>
  <c r="G131" i="16"/>
  <c r="G221" i="16"/>
  <c r="G209" i="16"/>
  <c r="G246" i="16"/>
  <c r="G284" i="16"/>
  <c r="G15" i="16"/>
  <c r="G294" i="16"/>
  <c r="G185" i="16"/>
  <c r="G52" i="16"/>
  <c r="G35" i="16"/>
  <c r="G89" i="16"/>
  <c r="G68" i="16"/>
  <c r="G160" i="16"/>
  <c r="G179" i="16"/>
  <c r="G248" i="16"/>
  <c r="G47" i="16"/>
  <c r="G16" i="16"/>
  <c r="G58" i="16"/>
  <c r="G153" i="16"/>
  <c r="G253" i="16"/>
  <c r="G128" i="16"/>
  <c r="G124" i="16"/>
  <c r="G183" i="16"/>
  <c r="G91" i="16"/>
  <c r="G121" i="16"/>
  <c r="G102" i="16"/>
  <c r="G256" i="16"/>
  <c r="G113" i="16"/>
  <c r="G164" i="16"/>
  <c r="G298" i="16"/>
  <c r="G118" i="16"/>
  <c r="G55" i="16"/>
  <c r="G299" i="16"/>
  <c r="G123" i="16"/>
  <c r="G269" i="16"/>
  <c r="G112" i="16"/>
  <c r="G65" i="16"/>
  <c r="G132" i="16"/>
  <c r="G290" i="16"/>
  <c r="G249" i="16"/>
  <c r="G45" i="16"/>
  <c r="G13" i="16"/>
  <c r="G87" i="16"/>
  <c r="G206" i="16"/>
  <c r="G141" i="16"/>
  <c r="G217" i="16"/>
  <c r="G107" i="16"/>
  <c r="G210" i="16"/>
  <c r="G94" i="16"/>
  <c r="G97" i="16"/>
  <c r="G120" i="16"/>
  <c r="G75" i="16"/>
  <c r="G50" i="16"/>
  <c r="G57" i="16"/>
  <c r="G71" i="16"/>
  <c r="G156" i="16"/>
  <c r="G255" i="16"/>
  <c r="G93" i="16"/>
  <c r="G175" i="16"/>
  <c r="G274" i="16"/>
  <c r="G36" i="16"/>
  <c r="G219" i="16"/>
  <c r="G40" i="16"/>
  <c r="G115" i="16"/>
  <c r="G110" i="16"/>
  <c r="G42" i="16"/>
  <c r="G12" i="16"/>
  <c r="G158" i="16"/>
  <c r="G162" i="16"/>
  <c r="G264" i="16"/>
  <c r="G27" i="16"/>
  <c r="G214" i="16"/>
  <c r="G197" i="16"/>
  <c r="G257" i="16"/>
  <c r="G207" i="16"/>
  <c r="G218" i="16"/>
  <c r="G79" i="16"/>
  <c r="G104" i="16"/>
  <c r="G177" i="16"/>
  <c r="G18" i="16"/>
  <c r="G101" i="16"/>
  <c r="G116" i="16"/>
  <c r="G254" i="16"/>
  <c r="G236" i="16"/>
  <c r="G182" i="16"/>
  <c r="G143" i="16"/>
  <c r="G49" i="16"/>
  <c r="G134" i="16"/>
  <c r="G133" i="16"/>
  <c r="G86" i="16"/>
  <c r="G81" i="16"/>
  <c r="G184" i="16"/>
  <c r="G82" i="16"/>
  <c r="G64" i="16"/>
  <c r="G108" i="16"/>
  <c r="G279" i="16"/>
  <c r="G278" i="16"/>
  <c r="G281" i="16"/>
  <c r="G291" i="16"/>
  <c r="G241" i="16"/>
  <c r="G171" i="16"/>
  <c r="G173" i="16"/>
  <c r="G195" i="16"/>
  <c r="G31" i="16"/>
  <c r="G190" i="16"/>
  <c r="G151" i="16"/>
  <c r="G61" i="16"/>
  <c r="G13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4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4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8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8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tc={F77489CA-8E0E-4EF6-AF8B-608496732397}</author>
    <author>tc={F34E2636-48A5-4FEC-AAA2-0F04A88E3EF7}</author>
  </authors>
  <commentList>
    <comment ref="F3" authorId="0" shapeId="0" xr:uid="{F77489CA-8E0E-4EF6-AF8B-608496732397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F34E2636-48A5-4FEC-AAA2-0F04A88E3EF7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sharedStrings.xml><?xml version="1.0" encoding="utf-8"?>
<sst xmlns="http://schemas.openxmlformats.org/spreadsheetml/2006/main" count="6271" uniqueCount="819">
  <si>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</si>
  <si>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</si>
  <si>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</si>
  <si>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</si>
  <si>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</si>
  <si>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</si>
  <si>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5502 Verotuloihin perustuva valtionosuuksien tasaus</t>
  </si>
  <si>
    <t xml:space="preserve">5890 Veromenetysten korvaus        </t>
  </si>
  <si>
    <t>Maakunta-nro</t>
  </si>
  <si>
    <t>Muutos yhteensä %</t>
  </si>
  <si>
    <t>Asukasluku 31.12.2021</t>
  </si>
  <si>
    <t>5501 Peruspalvelujen valtionosuus ilman tasausta (sis. sote-erät eli muutosrajoitin ja siirtymätasaus)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</si>
  <si>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</si>
  <si>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</si>
  <si>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</si>
  <si>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</si>
  <si>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</si>
  <si>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</si>
  <si>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</si>
  <si>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</si>
  <si>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</si>
  <si>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</si>
  <si>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</si>
  <si>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</si>
  <si>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</si>
  <si>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</si>
  <si>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</si>
  <si>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</si>
  <si>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</si>
  <si>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</si>
  <si>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</si>
  <si>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</si>
  <si>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</si>
  <si>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</si>
  <si>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</si>
  <si>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</si>
  <si>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</si>
  <si>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</si>
  <si>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</si>
  <si>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</si>
  <si>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</si>
  <si>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</si>
  <si>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</si>
  <si>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</si>
  <si>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</si>
  <si>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</si>
  <si>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</si>
  <si>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</si>
  <si>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</si>
  <si>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</si>
  <si>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</si>
  <si>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</si>
  <si>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</si>
  <si>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</si>
  <si>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</si>
  <si>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</si>
  <si>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</si>
  <si>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</si>
  <si>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</si>
  <si>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</si>
  <si>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</si>
  <si>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</si>
  <si>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</si>
  <si>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</si>
  <si>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</si>
  <si>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</si>
  <si>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</si>
  <si>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</si>
  <si>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</si>
  <si>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</si>
  <si>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</si>
  <si>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</si>
  <si>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</si>
  <si>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</si>
  <si>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</si>
  <si>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</si>
  <si>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</si>
  <si>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</si>
  <si>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</si>
  <si>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</si>
  <si>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</si>
  <si>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</si>
  <si>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</si>
  <si>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</si>
  <si>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</si>
  <si>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</si>
  <si>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</si>
  <si>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</si>
  <si>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</si>
  <si>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</si>
  <si>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</si>
  <si>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</si>
  <si>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</si>
  <si>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</si>
  <si>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</si>
  <si>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</si>
  <si>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</si>
  <si>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</si>
  <si>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</si>
  <si>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</si>
  <si>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</si>
  <si>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</si>
  <si>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</si>
  <si>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</si>
  <si>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</si>
  <si>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</si>
  <si>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</si>
  <si>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</si>
  <si>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</si>
  <si>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</si>
  <si>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</si>
  <si>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</si>
  <si>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</si>
  <si>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</si>
  <si>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</si>
  <si>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</si>
  <si>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</si>
  <si>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</si>
  <si>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</si>
  <si>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</si>
  <si>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</si>
  <si>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</si>
  <si>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</si>
  <si>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</si>
  <si>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</si>
  <si>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</si>
  <si>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</si>
  <si>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</si>
  <si>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</si>
  <si>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</si>
  <si>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</si>
  <si>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</si>
  <si>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</si>
  <si>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</si>
  <si>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</si>
  <si>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</si>
  <si>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</si>
  <si>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</si>
  <si>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</si>
  <si>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</si>
  <si>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</si>
  <si>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</si>
  <si>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</si>
  <si>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</si>
  <si>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</si>
  <si>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</si>
  <si>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</si>
  <si>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</si>
  <si>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</si>
  <si>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</si>
  <si>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</si>
  <si>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</si>
  <si>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</si>
  <si>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</si>
  <si>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</si>
  <si>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</si>
  <si>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</si>
  <si>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</si>
  <si>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</si>
  <si>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</si>
  <si>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</si>
  <si>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</si>
  <si>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</si>
  <si>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</si>
  <si>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</si>
  <si>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</si>
  <si>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</si>
  <si>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</si>
  <si>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</si>
  <si>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</si>
  <si>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</si>
  <si>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</si>
  <si>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</si>
  <si>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</si>
  <si>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</si>
  <si>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</si>
  <si>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</si>
  <si>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</si>
  <si>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</si>
  <si>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</si>
  <si>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</si>
  <si>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</si>
  <si>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</si>
  <si>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</si>
  <si>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</si>
  <si>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</si>
  <si>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</si>
  <si>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</si>
  <si>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</si>
  <si>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</si>
  <si>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</si>
  <si>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</si>
  <si>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</si>
  <si>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</si>
  <si>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</si>
  <si>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</si>
  <si>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</si>
  <si>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</si>
  <si>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</si>
  <si>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</si>
  <si>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</si>
  <si>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</si>
  <si>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</si>
  <si>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</si>
  <si>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</si>
  <si>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</si>
  <si>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</si>
  <si>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</si>
  <si>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</si>
  <si>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</si>
  <si>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</si>
  <si>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</si>
  <si>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</si>
  <si>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</si>
  <si>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</si>
  <si>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</si>
  <si>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</si>
  <si>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</si>
  <si>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</si>
  <si>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</si>
  <si>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</si>
  <si>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</si>
  <si>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</si>
  <si>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</si>
  <si>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</si>
  <si>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</si>
  <si>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</si>
  <si>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</si>
  <si>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</si>
  <si>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</si>
  <si>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</si>
  <si>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</si>
  <si>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</si>
  <si>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</si>
  <si>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</si>
  <si>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</si>
  <si>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</si>
  <si>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</si>
  <si>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</si>
  <si>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</si>
  <si>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</si>
  <si>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</si>
  <si>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</si>
  <si>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</si>
  <si>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</si>
  <si>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</si>
  <si>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</si>
  <si>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</si>
  <si>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</si>
  <si>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</si>
  <si>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</si>
  <si>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</si>
  <si>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</si>
  <si>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</si>
  <si>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</si>
  <si>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</si>
  <si>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</si>
  <si>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</si>
  <si>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</si>
  <si>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</si>
  <si>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</si>
  <si>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</si>
  <si>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</si>
  <si>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</si>
  <si>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</si>
  <si>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</si>
  <si>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</si>
  <si>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</si>
  <si>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</si>
  <si>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</si>
  <si>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</si>
  <si>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</si>
  <si>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</si>
  <si>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</si>
  <si>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</si>
  <si>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</si>
  <si>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</si>
  <si>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</si>
  <si>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</si>
  <si>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</si>
  <si>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</si>
  <si>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</si>
  <si>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</si>
  <si>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</si>
  <si>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</si>
  <si>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</si>
  <si>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</si>
  <si>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</si>
  <si>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</si>
  <si>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</si>
  <si>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</si>
  <si>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</si>
  <si>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</si>
  <si>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</si>
  <si>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</si>
  <si>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</si>
  <si>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</si>
  <si>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</si>
  <si>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</si>
  <si>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</si>
  <si>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</si>
  <si>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</si>
  <si>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</si>
  <si>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</si>
  <si>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</si>
  <si>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</si>
  <si>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</si>
  <si>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</si>
  <si>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</si>
  <si>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</si>
  <si>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</si>
  <si>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</si>
  <si>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</si>
  <si>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</si>
  <si>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</si>
  <si>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</si>
  <si>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</si>
  <si>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</si>
  <si>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</si>
  <si>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</si>
  <si>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</si>
  <si>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</si>
  <si>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</si>
  <si>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</si>
  <si>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</si>
  <si>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</si>
  <si>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</si>
  <si>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</si>
  <si>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</si>
  <si>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</si>
  <si>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</si>
  <si>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</si>
  <si>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</si>
  <si>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</si>
  <si>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</si>
  <si>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</si>
  <si>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</si>
  <si>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</si>
  <si>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</si>
  <si>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</si>
  <si>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</si>
  <si>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</si>
  <si>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</si>
  <si>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</si>
  <si>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</si>
  <si>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</si>
  <si>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</si>
  <si>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</si>
  <si>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</si>
  <si>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</si>
  <si>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</si>
  <si>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</si>
  <si>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</si>
  <si>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</si>
  <si>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</si>
  <si>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</si>
  <si>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</si>
  <si>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</si>
  <si>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</si>
  <si>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</si>
  <si>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</si>
  <si>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</si>
  <si>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</si>
  <si>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</si>
  <si>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</si>
  <si>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</si>
  <si>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</si>
  <si>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</si>
  <si>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</si>
  <si>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</si>
  <si>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</si>
  <si>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</si>
  <si>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</si>
  <si>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</si>
  <si>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</si>
  <si>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</si>
  <si>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</si>
  <si>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</si>
  <si>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</si>
  <si>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</si>
  <si>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</si>
  <si>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</si>
  <si>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</si>
  <si>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</si>
  <si>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</si>
  <si>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</si>
  <si>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</si>
  <si>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</si>
  <si>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</si>
  <si>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</si>
  <si>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</si>
  <si>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</si>
  <si>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</si>
  <si>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</si>
  <si>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</si>
  <si>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</si>
  <si>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</si>
  <si>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</si>
  <si>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</si>
  <si>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</si>
  <si>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</si>
  <si>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</si>
  <si>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</si>
  <si>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</si>
  <si>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</si>
  <si>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</si>
  <si>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</si>
  <si>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</si>
  <si>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</si>
  <si>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</si>
  <si>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</si>
  <si>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</si>
  <si>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</si>
  <si>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</si>
  <si>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</si>
  <si>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</si>
  <si>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</si>
  <si>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</si>
  <si>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</si>
  <si>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</si>
  <si>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</si>
  <si>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</si>
  <si>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</si>
  <si>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</si>
  <si>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</si>
  <si>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</si>
  <si>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</si>
  <si>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</si>
  <si>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</si>
  <si>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</si>
  <si>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</si>
  <si>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</si>
  <si>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</si>
  <si>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</si>
  <si>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</si>
  <si>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</si>
  <si>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</si>
  <si>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</si>
  <si>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</si>
  <si>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</si>
  <si>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</si>
  <si>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</si>
  <si>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</si>
  <si>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</si>
  <si>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</si>
  <si>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</si>
  <si>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</si>
  <si>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</si>
  <si>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</si>
  <si>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</si>
  <si>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</si>
  <si>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</si>
  <si>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</si>
  <si>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</si>
  <si>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</si>
  <si>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</si>
  <si>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</si>
  <si>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</si>
  <si>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</si>
  <si>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</si>
  <si>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</si>
  <si>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</si>
  <si>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</si>
  <si>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</si>
  <si>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Satakunta</t>
  </si>
  <si>
    <r>
      <rPr>
        <b/>
        <sz val="11"/>
        <color indexed="9"/>
        <rFont val="Arial Narrow"/>
        <family val="2"/>
      </rPr>
      <t>Kommun</t>
    </r>
  </si>
  <si>
    <r>
      <rPr>
        <b/>
        <sz val="11"/>
        <color indexed="9"/>
        <rFont val="Arial Narrow"/>
        <family val="2"/>
      </rPr>
      <t>Invånarantal 31.12.2022</t>
    </r>
  </si>
  <si>
    <r>
      <rPr>
        <b/>
        <sz val="11"/>
        <color indexed="25"/>
        <rFont val="Arial Narrow"/>
        <family val="2"/>
      </rPr>
      <t>Statsandel för basservice utan utjämning och social- och hälsovårdsposter</t>
    </r>
  </si>
  <si>
    <t>Social- och hälsovårds-poster sammanlagt</t>
  </si>
  <si>
    <r>
      <rPr>
        <b/>
        <sz val="11"/>
        <color indexed="9"/>
        <rFont val="Arial Narrow"/>
        <family val="2"/>
      </rPr>
      <t>5501 Statsandel för basservice utan utjämning (inkl. social- och hälsovårdsposter)</t>
    </r>
  </si>
  <si>
    <r>
      <rPr>
        <b/>
        <sz val="11"/>
        <color indexed="9"/>
        <rFont val="Arial Narrow"/>
        <family val="2"/>
      </rPr>
      <t>5502 Utjämning av statsandelen på basis av skatteinkomster</t>
    </r>
  </si>
  <si>
    <r>
      <rPr>
        <b/>
        <sz val="11"/>
        <color indexed="9"/>
        <rFont val="Arial Narrow"/>
        <family val="2"/>
      </rPr>
      <t xml:space="preserve">Statsandel för kommunal basservice sammanlagt (F+G) </t>
    </r>
  </si>
  <si>
    <r>
      <rPr>
        <b/>
        <sz val="11"/>
        <color indexed="9"/>
        <rFont val="Arial Narrow"/>
        <family val="2"/>
      </rPr>
      <t xml:space="preserve">5890 Ersättning för förlorade skatteinkomster        </t>
    </r>
  </si>
  <si>
    <r>
      <rPr>
        <b/>
        <sz val="11"/>
        <color indexed="9"/>
        <rFont val="Arial Narrow"/>
        <family val="2"/>
      </rPr>
      <t>FM:s statsandelar och ersättning för förlorade skatteinkomster sammanlagt</t>
    </r>
  </si>
  <si>
    <r>
      <rPr>
        <b/>
        <sz val="11"/>
        <color indexed="25"/>
        <rFont val="Arial Narrow"/>
        <family val="2"/>
      </rPr>
      <t>5701 Statsandel för undervisnings- och kulturverksamhet</t>
    </r>
  </si>
  <si>
    <r>
      <rPr>
        <b/>
        <sz val="11"/>
        <color indexed="9"/>
        <rFont val="Arial Narrow"/>
        <family val="2"/>
      </rPr>
      <t>Kommunens statsandelar sammanlagt (J+K)</t>
    </r>
  </si>
  <si>
    <t>Utbetalning av statsandelar (statsandelar L + hemkommuns-ersättningar M)</t>
  </si>
  <si>
    <r>
      <rPr>
        <b/>
        <sz val="11"/>
        <color indexed="9"/>
        <rFont val="Arial Narrow"/>
        <family val="2"/>
      </rPr>
      <t>Kommunens statsandelar sammanlagt (L) €/inv.</t>
    </r>
  </si>
  <si>
    <r>
      <rPr>
        <b/>
        <sz val="11"/>
        <color indexed="9"/>
        <rFont val="Arial Narrow"/>
        <family val="2"/>
      </rPr>
      <t>Utbetalning av statsandelar (L+M) €/inv.</t>
    </r>
  </si>
  <si>
    <r>
      <rPr>
        <b/>
        <sz val="11"/>
        <rFont val="Arial Narrow"/>
        <family val="2"/>
      </rPr>
      <t>Förändring i statsandelarna sammanlagt 2023–24, €</t>
    </r>
  </si>
  <si>
    <r>
      <rPr>
        <b/>
        <sz val="11"/>
        <rFont val="Arial Narrow"/>
        <family val="2"/>
      </rPr>
      <t>Förändring sammanlagt, %</t>
    </r>
  </si>
  <si>
    <r>
      <rPr>
        <b/>
        <sz val="11"/>
        <rFont val="Arial Narrow"/>
        <family val="2"/>
      </rPr>
      <t>Förändring sammanlagt, €/inv.</t>
    </r>
  </si>
  <si>
    <r>
      <rPr>
        <b/>
        <sz val="9"/>
        <color indexed="9"/>
        <rFont val="Arial Narrow"/>
        <family val="2"/>
      </rPr>
      <t>Kommunnr</t>
    </r>
  </si>
  <si>
    <r>
      <rPr>
        <b/>
        <sz val="9"/>
        <color indexed="9"/>
        <rFont val="Arial Narrow"/>
        <family val="2"/>
      </rPr>
      <t>Kommun</t>
    </r>
  </si>
  <si>
    <r>
      <rPr>
        <b/>
        <sz val="10"/>
        <color indexed="9"/>
        <rFont val="Arial Narrow"/>
        <family val="2"/>
      </rPr>
      <t>Invånarantal 31.12.2021</t>
    </r>
  </si>
  <si>
    <r>
      <rPr>
        <b/>
        <sz val="10"/>
        <rFont val="Arial Narrow"/>
        <family val="2"/>
      </rPr>
      <t>Statsandel för basservice utan utjämning och social- och hälsovårdsposter</t>
    </r>
  </si>
  <si>
    <r>
      <rPr>
        <b/>
        <sz val="10"/>
        <rFont val="Arial Narrow"/>
        <family val="2"/>
      </rPr>
      <t>Social- och hälsovårdsposter sammanlagt</t>
    </r>
  </si>
  <si>
    <t>5501 Statsandel för basservice utan utjämning (inkl. social- och hälsovårdsposter, dvs. förändrings-begränsning och övergångsutjämning)</t>
  </si>
  <si>
    <r>
      <rPr>
        <b/>
        <sz val="10"/>
        <color indexed="9"/>
        <rFont val="Arial Narrow"/>
        <family val="2"/>
      </rPr>
      <t>5502 Utjämning av statsandelen på basis av skatteinkomster</t>
    </r>
  </si>
  <si>
    <r>
      <rPr>
        <b/>
        <sz val="10"/>
        <color indexed="9"/>
        <rFont val="Arial Narrow"/>
        <family val="2"/>
      </rPr>
      <t>Statsandel för kommunal basservice sammanlagt</t>
    </r>
  </si>
  <si>
    <r>
      <rPr>
        <b/>
        <sz val="10"/>
        <color indexed="9"/>
        <rFont val="Arial Narrow"/>
        <family val="2"/>
      </rPr>
      <t xml:space="preserve">5890 Ersättning för förlorade skatteinkomster        </t>
    </r>
  </si>
  <si>
    <r>
      <rPr>
        <b/>
        <sz val="10"/>
        <color indexed="9"/>
        <rFont val="Arial Narrow"/>
        <family val="2"/>
      </rPr>
      <t>FM:s statsandelar och ersättning för förlorade skatteinkomster sammanlagt</t>
    </r>
  </si>
  <si>
    <r>
      <rPr>
        <b/>
        <sz val="10"/>
        <rFont val="Arial Narrow"/>
        <family val="2"/>
      </rPr>
      <t>5701 Statsandel för undervisnings- och kulturverksamhet</t>
    </r>
  </si>
  <si>
    <r>
      <rPr>
        <b/>
        <sz val="10"/>
        <color indexed="9"/>
        <rFont val="Arial Narrow"/>
        <family val="2"/>
      </rPr>
      <t>Statsandelar sammanlagt</t>
    </r>
  </si>
  <si>
    <r>
      <rPr>
        <b/>
        <sz val="10"/>
        <color indexed="9"/>
        <rFont val="Arial Narrow"/>
        <family val="2"/>
      </rPr>
      <t>Statsandelar sammanlagt €/inv.</t>
    </r>
  </si>
  <si>
    <r>
      <rPr>
        <b/>
        <sz val="20"/>
        <color indexed="44"/>
        <rFont val="Work Sans"/>
      </rPr>
      <t>Statsandelarna 2023</t>
    </r>
  </si>
  <si>
    <t>FM:s statsandelskalkyl 8.12.2023</t>
  </si>
  <si>
    <t>Undervisnings- och kulturministeriets statsandelsbeslut 2024, 29.12.2023</t>
  </si>
  <si>
    <r>
      <rPr>
        <sz val="12"/>
        <rFont val="Work Sans"/>
      </rPr>
      <t>Källor:</t>
    </r>
  </si>
  <si>
    <r>
      <rPr>
        <sz val="12"/>
        <rFont val="Work Sans"/>
      </rPr>
      <t>Förändringskalkyler Kommunförbundet/Olli Riikonen</t>
    </r>
  </si>
  <si>
    <r>
      <rPr>
        <sz val="12"/>
        <rFont val="Work Sans"/>
      </rPr>
      <t>Numret i kolumnrubriken hänvisar till bokföringskontot.</t>
    </r>
  </si>
  <si>
    <r>
      <rPr>
        <b/>
        <sz val="11"/>
        <rFont val="Arial Narrow"/>
        <family val="2"/>
      </rPr>
      <t>SAMMANLAGT</t>
    </r>
  </si>
  <si>
    <t>Alavo</t>
  </si>
  <si>
    <t>Ackas</t>
  </si>
  <si>
    <t>Enontekis</t>
  </si>
  <si>
    <t>Esbo</t>
  </si>
  <si>
    <t>Euraåminne</t>
  </si>
  <si>
    <t>Karlö</t>
  </si>
  <si>
    <t>Halso</t>
  </si>
  <si>
    <t>Fredrikshamn</t>
  </si>
  <si>
    <t>Hangö</t>
  </si>
  <si>
    <t>Gustav Adolfs</t>
  </si>
  <si>
    <t>Helsingfors</t>
  </si>
  <si>
    <t>Vanda</t>
  </si>
  <si>
    <t>Vittis</t>
  </si>
  <si>
    <t>Hyvinge</t>
  </si>
  <si>
    <t>Tavastkyro</t>
  </si>
  <si>
    <t>Tavastehus</t>
  </si>
  <si>
    <t>Ijo</t>
  </si>
  <si>
    <t>Idensalmi</t>
  </si>
  <si>
    <t>Iits</t>
  </si>
  <si>
    <t>Ikalis</t>
  </si>
  <si>
    <t>Ilmola</t>
  </si>
  <si>
    <t>Ilomants</t>
  </si>
  <si>
    <t>Enare</t>
  </si>
  <si>
    <t>Ingå</t>
  </si>
  <si>
    <t>Storå</t>
  </si>
  <si>
    <t>Storkyro</t>
  </si>
  <si>
    <t>Jockis</t>
  </si>
  <si>
    <t>Jorois</t>
  </si>
  <si>
    <t>Juga</t>
  </si>
  <si>
    <t>Träskända</t>
  </si>
  <si>
    <t>S:t Karins</t>
  </si>
  <si>
    <t>Kajana</t>
  </si>
  <si>
    <t>Bötom</t>
  </si>
  <si>
    <t>Högfors</t>
  </si>
  <si>
    <t>Kaskö</t>
  </si>
  <si>
    <t>Grankulla</t>
  </si>
  <si>
    <t>Kaustby</t>
  </si>
  <si>
    <t>Kervo</t>
  </si>
  <si>
    <t>Keuru</t>
  </si>
  <si>
    <t>Kyrkslätt</t>
  </si>
  <si>
    <t>Kides</t>
  </si>
  <si>
    <t>Kumo</t>
  </si>
  <si>
    <t>Karleby</t>
  </si>
  <si>
    <t>Kontiolax</t>
  </si>
  <si>
    <t>Koski Åbo l.</t>
  </si>
  <si>
    <t>Kristinestad</t>
  </si>
  <si>
    <t>Kronoby</t>
  </si>
  <si>
    <t>Kuhmois</t>
  </si>
  <si>
    <t>Gustavs</t>
  </si>
  <si>
    <t>Kimitoön</t>
  </si>
  <si>
    <t>Lahtis</t>
  </si>
  <si>
    <t>Laihela</t>
  </si>
  <si>
    <t>Letala</t>
  </si>
  <si>
    <t>Villmanstrand</t>
  </si>
  <si>
    <t>Lappträsk</t>
  </si>
  <si>
    <t>Lappo</t>
  </si>
  <si>
    <t>Laukas</t>
  </si>
  <si>
    <t>Lundo</t>
  </si>
  <si>
    <t>Limingo</t>
  </si>
  <si>
    <t>Libelits</t>
  </si>
  <si>
    <t>Lovisa</t>
  </si>
  <si>
    <t>Larsmo</t>
  </si>
  <si>
    <t>Lojo</t>
  </si>
  <si>
    <t>Pargas</t>
  </si>
  <si>
    <t>Malax</t>
  </si>
  <si>
    <t>S:t Mårtens</t>
  </si>
  <si>
    <t>Sastmola</t>
  </si>
  <si>
    <t>S:t Michel</t>
  </si>
  <si>
    <t>Korsholm</t>
  </si>
  <si>
    <t>Virmo</t>
  </si>
  <si>
    <t>Mörskom</t>
  </si>
  <si>
    <t>Nådendal</t>
  </si>
  <si>
    <t>Nousis</t>
  </si>
  <si>
    <t>Närpes</t>
  </si>
  <si>
    <t>Uleåborg</t>
  </si>
  <si>
    <t>Pemar</t>
  </si>
  <si>
    <t>Jakobstad</t>
  </si>
  <si>
    <t>Birkala</t>
  </si>
  <si>
    <t>Påmark</t>
  </si>
  <si>
    <t>Björneborg</t>
  </si>
  <si>
    <t>Borgnäs</t>
  </si>
  <si>
    <t>Pyttis</t>
  </si>
  <si>
    <t>Borgå</t>
  </si>
  <si>
    <t>Brahestad</t>
  </si>
  <si>
    <t>Reso</t>
  </si>
  <si>
    <t>Raumo</t>
  </si>
  <si>
    <t>Ruokolax</t>
  </si>
  <si>
    <t>Raseborg</t>
  </si>
  <si>
    <t>Sagu</t>
  </si>
  <si>
    <t>Nyslott</t>
  </si>
  <si>
    <t>Siikais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</si>
  <si>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</si>
  <si>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</si>
  <si>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</si>
  <si>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</si>
  <si>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</si>
  <si>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</si>
  <si>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</si>
  <si>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</si>
  <si>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</si>
  <si>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</si>
  <si>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</si>
  <si>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</si>
  <si>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Vemo</t>
  </si>
  <si>
    <t>Vetil</t>
  </si>
  <si>
    <t>Vichtis</t>
  </si>
  <si>
    <t>Vindala</t>
  </si>
  <si>
    <t>Vederlax</t>
  </si>
  <si>
    <t>Virdois</t>
  </si>
  <si>
    <t>Vörå</t>
  </si>
  <si>
    <t>Övertorneå</t>
  </si>
  <si>
    <t>Etseri</t>
  </si>
  <si>
    <t>Hemkommuns-ersättningar, netto</t>
  </si>
  <si>
    <t>Välfärds-områdesnr</t>
  </si>
  <si>
    <r>
      <rPr>
        <b/>
        <sz val="11"/>
        <color indexed="56"/>
        <rFont val="Work Sans"/>
        <family val="2"/>
      </rPr>
      <t>Materialets namn: Kommunernas statsandelar 2024</t>
    </r>
  </si>
  <si>
    <r>
      <rPr>
        <b/>
        <sz val="11"/>
        <color indexed="56"/>
        <rFont val="Work Sans"/>
        <family val="2"/>
      </rPr>
      <t>Kontaktperson: Olli Riikonen, tfn 050 477 5619, olli.riikonen@kommunforbundet.fi</t>
    </r>
  </si>
  <si>
    <r>
      <rPr>
        <b/>
        <sz val="11"/>
        <color indexed="56"/>
        <rFont val="Work Sans"/>
        <family val="2"/>
      </rPr>
      <t xml:space="preserve">Användarvillkor: </t>
    </r>
  </si>
  <si>
    <r>
      <rPr>
        <b/>
        <sz val="16"/>
        <color indexed="56"/>
        <rFont val="Work Sans"/>
        <family val="2"/>
      </rPr>
      <t>Du kan</t>
    </r>
  </si>
  <si>
    <r>
      <rPr>
        <b/>
        <sz val="11"/>
        <color indexed="56"/>
        <rFont val="Work Sans"/>
        <family val="2"/>
      </rPr>
      <t>Dela </t>
    </r>
  </si>
  <si>
    <r>
      <rPr>
        <sz val="9"/>
        <rFont val="Work Sans"/>
        <family val="2"/>
      </rPr>
      <t>kopiera materialet och sprida det vidare i vilket medium och format som helst</t>
    </r>
  </si>
  <si>
    <r>
      <rPr>
        <b/>
        <sz val="11"/>
        <color indexed="56"/>
        <rFont val="Work Sans"/>
        <family val="2"/>
      </rPr>
      <t>Ändra</t>
    </r>
  </si>
  <si>
    <r>
      <rPr>
        <sz val="9"/>
        <rFont val="Work Sans"/>
        <family val="2"/>
      </rPr>
      <t>remixa och redigera materialet och utifrån det skapa nytt material</t>
    </r>
  </si>
  <si>
    <r>
      <rPr>
        <sz val="9"/>
        <rFont val="Work Sans"/>
        <family val="2"/>
      </rPr>
      <t>i vilket syfte som helst, även kommersiellt.</t>
    </r>
  </si>
  <si>
    <t>Uppgifter i materialet: FM/statsandelskalkyl 8.12.2023 och UKM 29.12.2023</t>
  </si>
  <si>
    <t>Datum (då materialet producerats eller uppdaterats): 3.1.2024</t>
  </si>
  <si>
    <r>
      <rPr>
        <u/>
        <sz val="12"/>
        <color indexed="56"/>
        <rFont val="Work Sans"/>
      </rPr>
      <t xml:space="preserve">Hemkommunsersättningarna för förskoleundervisning och grundläggande utbildning i samband med betalningen av kommunernas statsandelar </t>
    </r>
  </si>
  <si>
    <r>
      <rPr>
        <sz val="12"/>
        <rFont val="Work Sans"/>
      </rPr>
      <t xml:space="preserve">avskiljs från statsandelsredovisningarna. Inkomsterna av hemkommunsersättningar bokförs som försäljningsintäkter </t>
    </r>
  </si>
  <si>
    <r>
      <rPr>
        <sz val="12"/>
        <rFont val="Work Sans"/>
      </rPr>
      <t>och utgifterna som köp av kundservice.</t>
    </r>
  </si>
  <si>
    <r>
      <rPr>
        <sz val="11"/>
        <rFont val="Arial Narrow"/>
        <family val="2"/>
      </rPr>
      <t>Kommun</t>
    </r>
  </si>
  <si>
    <t>Källa: FM 8.12.2023</t>
  </si>
  <si>
    <t>Hemkommuns-ersättningar, inkomster</t>
  </si>
  <si>
    <t>Hemkommuns-ersättningar, utgifter</t>
  </si>
  <si>
    <t>Kommunernas statsandelar och ersättningar för förlorade skatteinkomster €/invånare 2024, sammandrag</t>
  </si>
  <si>
    <t>Nr</t>
  </si>
  <si>
    <t>Sammanlagt</t>
  </si>
  <si>
    <t>Kommun</t>
  </si>
  <si>
    <t>Nyland</t>
  </si>
  <si>
    <t>Egentliga Finland</t>
  </si>
  <si>
    <t>Egentliga Tavastland</t>
  </si>
  <si>
    <t>Birkaland</t>
  </si>
  <si>
    <t>Päijänne-Tavastland</t>
  </si>
  <si>
    <t>Kymmenedalen</t>
  </si>
  <si>
    <t>Södra Karelen</t>
  </si>
  <si>
    <t>Södra Savolax</t>
  </si>
  <si>
    <t>Norra Savolax</t>
  </si>
  <si>
    <t>Norra Karelen</t>
  </si>
  <si>
    <t>Mellersta Finland</t>
  </si>
  <si>
    <t>Södra Österbotten</t>
  </si>
  <si>
    <t>Österbotten</t>
  </si>
  <si>
    <t>Mellersta Österbotten</t>
  </si>
  <si>
    <t>Norra Österbotten</t>
  </si>
  <si>
    <t>Kajanaland</t>
  </si>
  <si>
    <t>Lappland</t>
  </si>
  <si>
    <t>Östra Nyland</t>
  </si>
  <si>
    <t>Mellersta Nyland</t>
  </si>
  <si>
    <t>Västra Nyland</t>
  </si>
  <si>
    <t>Vanda + Kervo</t>
  </si>
  <si>
    <t>Landskap / välfärdsområde</t>
  </si>
  <si>
    <t>Invånarantal 31.12.2022</t>
  </si>
  <si>
    <t>SAMMANLAGT</t>
  </si>
  <si>
    <t>2.000-4.999 inv.</t>
  </si>
  <si>
    <t>5.000-9.999 inv.</t>
  </si>
  <si>
    <t>10.000-19.999 inv.</t>
  </si>
  <si>
    <t>50.000-99.999 inv.</t>
  </si>
  <si>
    <t>20.000-49.999 inv.</t>
  </si>
  <si>
    <t>€ / invånare</t>
  </si>
  <si>
    <t>Statsandel 2023</t>
  </si>
  <si>
    <t>Statsandel 2024</t>
  </si>
  <si>
    <t>Förändring 2023-24</t>
  </si>
  <si>
    <t>Förändring, €/inv.</t>
  </si>
  <si>
    <t>% av befolkningen -22</t>
  </si>
  <si>
    <t>Förändring, %</t>
  </si>
  <si>
    <t>% av stats-andelen -24</t>
  </si>
  <si>
    <t>Befolkning 31.12.2021</t>
  </si>
  <si>
    <t>Befolkning 31.12.2022</t>
  </si>
  <si>
    <t>&lt; 2.000 inv.</t>
  </si>
  <si>
    <t>100.000 &lt; inv.</t>
  </si>
  <si>
    <t>Kommunernas statsandelar och ersättningar för förlorade skatteinkomster 2024 efter kommunstorleksgrupp</t>
  </si>
  <si>
    <t>Kommunernas preliminära statsandelar 2024-2027</t>
  </si>
  <si>
    <t>Kommunernas preliminära statsandelar €/invånare 2024-2027</t>
  </si>
  <si>
    <r>
      <rPr>
        <sz val="12"/>
        <rFont val="Work Sans"/>
      </rPr>
      <t>I denna tabell jämförs förändringen i de olika delfaktorerna i statsandelen 2023 och 2024.</t>
    </r>
  </si>
  <si>
    <r>
      <rPr>
        <sz val="12"/>
        <rFont val="Work Sans"/>
      </rPr>
      <t>Observera särskilt förändringarna i social- och hälsovårdsposterna. De förklarar merparten av förändringarna i kommunens statsandel.</t>
    </r>
  </si>
  <si>
    <r>
      <rPr>
        <sz val="11"/>
        <rFont val="Work Sans"/>
      </rPr>
      <t>Förändringarna i social- och hälsovårdsposterna beror i sin tur på förändringarna i de kostnader och inkomster som överförs. Förändringarna åskådliggörs på fliken Jämförelse_1.</t>
    </r>
  </si>
  <si>
    <r>
      <rPr>
        <sz val="11"/>
        <rFont val="Arial Narrow"/>
        <family val="2"/>
      </rPr>
      <t>Invånarantal 31.12.2021</t>
    </r>
  </si>
  <si>
    <r>
      <rPr>
        <sz val="11"/>
        <rFont val="Arial Narrow"/>
        <family val="2"/>
      </rPr>
      <t>Invånarantal 31.12.2022</t>
    </r>
  </si>
  <si>
    <r>
      <rPr>
        <sz val="11"/>
        <rFont val="Arial Narrow"/>
        <family val="2"/>
      </rPr>
      <t>5501 Statsandel för basservice utan utjämning och social- och hälsovårdsposter 2023</t>
    </r>
  </si>
  <si>
    <r>
      <rPr>
        <sz val="11"/>
        <rFont val="Arial Narrow"/>
        <family val="2"/>
      </rPr>
      <t>5501 Statsandel för basservice utan utjämning och social- och hälsovårdsposter 2024</t>
    </r>
  </si>
  <si>
    <r>
      <rPr>
        <b/>
        <i/>
        <sz val="11"/>
        <rFont val="Arial Narrow"/>
        <family val="2"/>
      </rPr>
      <t>Förändring i statsandelen för basservice 2023-24 F-E</t>
    </r>
  </si>
  <si>
    <r>
      <rPr>
        <sz val="11"/>
        <rFont val="Arial Narrow"/>
        <family val="2"/>
      </rPr>
      <t>Social- och hälsovårdsposter i statsandelen sammanlagt 2023 K+M</t>
    </r>
  </si>
  <si>
    <r>
      <rPr>
        <sz val="11"/>
        <rFont val="Arial Narrow"/>
        <family val="2"/>
      </rPr>
      <t>Social- och hälsovårdsposternas sammanlagda effekt 2024 L+N+O+P</t>
    </r>
  </si>
  <si>
    <t>Förändring i social- och hälsovårdsposterna 2023-24 I-H</t>
  </si>
  <si>
    <t>Förändrings-begränsning i vårdreformen 2023</t>
  </si>
  <si>
    <t>Förändrings-begränsning i vårdreformen 2024</t>
  </si>
  <si>
    <r>
      <rPr>
        <sz val="9"/>
        <rFont val="Arial Narrow"/>
        <family val="2"/>
      </rPr>
      <t>2023 års utjämning av systemändringen i samband med vårdreformen</t>
    </r>
  </si>
  <si>
    <r>
      <rPr>
        <sz val="9"/>
        <rFont val="Arial Narrow"/>
        <family val="2"/>
      </rPr>
      <t>2024 års utjämning av systemändringen i samband med vårdreformen</t>
    </r>
  </si>
  <si>
    <t>Behov av extra statsandelsöverföringar till följd av efterhandsjusteringen 2024</t>
  </si>
  <si>
    <r>
      <rPr>
        <sz val="11"/>
        <rFont val="Arial Narrow"/>
        <family val="2"/>
      </rPr>
      <t>5502 Utjämning av statsandelen på basis av skatteinkomster 2023</t>
    </r>
  </si>
  <si>
    <r>
      <rPr>
        <sz val="11"/>
        <rFont val="Arial Narrow"/>
        <family val="2"/>
      </rPr>
      <t>5502 Utjämning av statsandelen på basis av skatteinkomster 2024</t>
    </r>
  </si>
  <si>
    <r>
      <rPr>
        <sz val="11"/>
        <rFont val="Arial Narrow"/>
        <family val="2"/>
      </rPr>
      <t>5890 Ersättning för förlorade skatteinkomster 2023</t>
    </r>
  </si>
  <si>
    <r>
      <rPr>
        <sz val="11"/>
        <rFont val="Arial Narrow"/>
        <family val="2"/>
      </rPr>
      <t>5890 Ersättning för förlorade skatteinkomster 2024</t>
    </r>
  </si>
  <si>
    <r>
      <rPr>
        <b/>
        <i/>
        <sz val="11"/>
        <rFont val="Arial Narrow"/>
        <family val="2"/>
      </rPr>
      <t>Utjämning och ersättning sammanlagt, förändring 2023-24 (S+U)-(R+T)</t>
    </r>
  </si>
  <si>
    <r>
      <rPr>
        <sz val="11"/>
        <rFont val="Arial Narrow"/>
        <family val="2"/>
      </rPr>
      <t>FM:s statsandelar och ersättning för förlorade skatteinkomster sammanlagt 2023</t>
    </r>
  </si>
  <si>
    <r>
      <rPr>
        <sz val="11"/>
        <rFont val="Arial Narrow"/>
        <family val="2"/>
      </rPr>
      <t>FM:s statsandelar och ersättning för förlorade skatteinkomster sammanlagt 2024</t>
    </r>
  </si>
  <si>
    <r>
      <rPr>
        <sz val="11"/>
        <rFont val="Arial Narrow"/>
        <family val="2"/>
      </rPr>
      <t>5700 Statsandel för undervisnings- och kulturverksamhet 2023</t>
    </r>
  </si>
  <si>
    <r>
      <rPr>
        <sz val="11"/>
        <rFont val="Arial Narrow"/>
        <family val="2"/>
      </rPr>
      <t>5701 Statsandel för undervisnings- och kulturverksamhet 2023</t>
    </r>
  </si>
  <si>
    <r>
      <rPr>
        <sz val="11"/>
        <rFont val="Arial Narrow"/>
        <family val="2"/>
      </rPr>
      <t>Kommunens statsandelar sammanlagt 2023</t>
    </r>
  </si>
  <si>
    <r>
      <rPr>
        <sz val="11"/>
        <rFont val="Arial Narrow"/>
        <family val="2"/>
      </rPr>
      <t>Kommunens statsandelar sammanlagt 2024</t>
    </r>
  </si>
  <si>
    <r>
      <rPr>
        <b/>
        <i/>
        <sz val="11"/>
        <rFont val="Arial Narrow"/>
        <family val="2"/>
      </rPr>
      <t>Statsandelar sammanlagt, förändring 2023-24 AB-AA</t>
    </r>
  </si>
  <si>
    <r>
      <rPr>
        <sz val="11"/>
        <rFont val="Arial Narrow"/>
        <family val="2"/>
      </rPr>
      <t>Statsandelar sammanlagt €/inv. 2023</t>
    </r>
  </si>
  <si>
    <r>
      <rPr>
        <sz val="11"/>
        <rFont val="Arial Narrow"/>
        <family val="2"/>
      </rPr>
      <t>Statsandelar sammanlagt €/inv. 2024</t>
    </r>
  </si>
  <si>
    <r>
      <rPr>
        <b/>
        <i/>
        <sz val="11"/>
        <rFont val="Arial Narrow"/>
        <family val="2"/>
      </rPr>
      <t>Förändring i statsandelen €/inv. AE-AD</t>
    </r>
  </si>
  <si>
    <r>
      <rPr>
        <sz val="11"/>
        <rFont val="Arial Narrow"/>
        <family val="2"/>
      </rPr>
      <t>Landskapsnr</t>
    </r>
  </si>
  <si>
    <t>Jämförelse av statsandelarna 2023 och 2024</t>
  </si>
  <si>
    <t>Augusti</t>
  </si>
  <si>
    <t>December</t>
  </si>
  <si>
    <t>Oktober</t>
  </si>
  <si>
    <t>November</t>
  </si>
  <si>
    <t>Statsandel för basservice utan utjämning (inkl. social- och hälsovårdsposter)</t>
  </si>
  <si>
    <t xml:space="preserve">Ersättning för förlorade skatteinkomster        </t>
  </si>
  <si>
    <t>Statsandel för kommunal basservice sammanlagt</t>
  </si>
  <si>
    <t>Kalkyler €/invånare</t>
  </si>
  <si>
    <r>
      <rPr>
        <b/>
        <sz val="12"/>
        <rFont val="Arial Narrow"/>
        <family val="2"/>
      </rPr>
      <t>Invånarantal 31.12.2022</t>
    </r>
  </si>
  <si>
    <t>Kostnader som överförs (TP21+TA22) 2023</t>
  </si>
  <si>
    <t>Kostnader som överförs (TP21+TP22) 2024</t>
  </si>
  <si>
    <t>Förändring i kostnader som överförs 2023-24</t>
  </si>
  <si>
    <t>Förändring %</t>
  </si>
  <si>
    <t>Inkomster som överförs 2023</t>
  </si>
  <si>
    <t>Inkomster som överförs 2024</t>
  </si>
  <si>
    <t>Förändring i inkomster som överförs 2023-24</t>
  </si>
  <si>
    <t>Förändring i statsandelarna sammanlagt 2023–24, €</t>
  </si>
  <si>
    <t>Förändring i statsandelarna sammanlagt 2023–24, €/inv. 2023–24</t>
  </si>
  <si>
    <t>Skillnad mellan förändringar i inkomster och kostnader som överförs 2023</t>
  </si>
  <si>
    <t>Skillnad mellan förändringar i inkomster och kostnader som överförs 2024</t>
  </si>
  <si>
    <t>Social- och hälsovårds-poster sammanlagt 2024</t>
  </si>
  <si>
    <t>Förändring i social- och hälsovårdsposterna 2023-24</t>
  </si>
  <si>
    <t>Källor:</t>
  </si>
  <si>
    <t>Inkomster av och utgifter för hemkommunsersättningar 2024</t>
  </si>
  <si>
    <t>Statsandel för basservice utan utjämning och social- och hälsovårdsposter</t>
  </si>
  <si>
    <t>UKM statsandelar 2024</t>
  </si>
  <si>
    <t>Utjämning 2024</t>
  </si>
  <si>
    <t>Utjämning 2025</t>
  </si>
  <si>
    <t>Utjämning 2026</t>
  </si>
  <si>
    <t>Utjämning 2027</t>
  </si>
  <si>
    <t>Nuvarande balans 2023</t>
  </si>
  <si>
    <t>Ny balans 2023</t>
  </si>
  <si>
    <t>Utjämning 2023</t>
  </si>
  <si>
    <t>Nuvarande balans 2024</t>
  </si>
  <si>
    <t>Ny balans 2024</t>
  </si>
  <si>
    <t>Förändring, % 2023-24</t>
  </si>
  <si>
    <t>Kommunernas statsandelar och ersättningar för förlorade skatteinkomster 2024, sammandrag</t>
  </si>
  <si>
    <t>Statsandel 2023 €/inv.</t>
  </si>
  <si>
    <t>Statsandel 2024 €/inv.</t>
  </si>
  <si>
    <t>Lsk</t>
  </si>
  <si>
    <t>Vfo</t>
  </si>
  <si>
    <t>Hur överföringskalkylen för finansieringen av vårdreformen påverkar kommunens statsandelar 2023 och 2024</t>
  </si>
  <si>
    <t>Inkomster som överförs = skatteinkomster och statsandelar som överförs från kommunerna till staten för finansiering av välfärdsområdena</t>
  </si>
  <si>
    <t>Kommunernas utjämningselement i social- och hälsovårdsreformen | Soteuudistus</t>
  </si>
  <si>
    <t>Källa: FM:s kalkyler över statsandelarna, uppdaterade 24.11.2023 (vm.fi)</t>
  </si>
  <si>
    <t>Permanent behov av extra statsandelsöverföringar 2024 till följd av efterhandsjusteringen</t>
  </si>
  <si>
    <t>Tidsbegränsad ökning för att kompensera förändringar i behovet av extra överföringar 2024</t>
  </si>
  <si>
    <t>Landskapsnr</t>
  </si>
  <si>
    <t>Jämförelse av de preliminära statsandelskalkylerna 31.8, 10.10 och 23.11 och den slutliga kalkylen 8.12</t>
  </si>
  <si>
    <t>I den här tabellen granskas förändringar mellan de kalkyler som FM offentliggjorde 31.8.2023, 10.10.2023, 23.11.2023 och 8.12.2023.</t>
  </si>
  <si>
    <t>Från rad 310 anges också €/inv.</t>
  </si>
  <si>
    <t>Förändring november-december</t>
  </si>
  <si>
    <t>Utjämning av statsandelarna på basis av skatteinkomster</t>
  </si>
  <si>
    <t>förändring november-december</t>
  </si>
  <si>
    <t>Lsk / vfo</t>
  </si>
  <si>
    <t>Under 2 000 inv.</t>
  </si>
  <si>
    <t>2 000-4 999 inv.</t>
  </si>
  <si>
    <t>5 000-9 999 inv.</t>
  </si>
  <si>
    <t>10 000-19 999 inv.</t>
  </si>
  <si>
    <t>50 000-99 999 inv.</t>
  </si>
  <si>
    <t>20 000-49 999 inv.</t>
  </si>
  <si>
    <t>FM:s statsandelar 2024 utan social- och hälsovårdsposter</t>
  </si>
  <si>
    <t>FM:s statsandelar 2026 utan social- och hälsovårdsposter och finansieringen av AN-reformen</t>
  </si>
  <si>
    <t>FM:s statsandelar 2027 utan social- och hälsovårdsposter och finansieringen av AN-reformen</t>
  </si>
  <si>
    <t>FM:s statsandelar 2025 utan social- och hälsovårdsposter och finansieringen av AN-reformen</t>
  </si>
  <si>
    <t>Statsandelar 2027 sammanlagt</t>
  </si>
  <si>
    <t>Statsandelar 2024 sammanlagt</t>
  </si>
  <si>
    <t>Statsandelar 2025 sammanlagt</t>
  </si>
  <si>
    <t>Statsandelar 2026 sammanlagt</t>
  </si>
  <si>
    <t>Spalten FM:s statsandelar innehåller utjämningen av statsandelar på basis av skatteinkomster. Social- och hälsovårdsposterna och AN-reformens verkningar på statsandelarna har avskilts i kalkylen.</t>
  </si>
  <si>
    <t xml:space="preserve">Obs! Kalkylerna är preliminära och kommer att uppdateras för AN-reformens del under 2024. </t>
  </si>
  <si>
    <t>Social- och hälsovårdposter (förändringsbegränsning och utjämning) sammanlagt 2023</t>
  </si>
  <si>
    <t>År 2024 enligt uppgifterna i FM:s kalkyl 8.12.2023.</t>
  </si>
  <si>
    <t>Minskningar p.g.a. vårdreformen 56 €/inv. för alla kommuner</t>
  </si>
  <si>
    <t>Minskningar p.g.a. vårdreformen (500+167+64=731 mn € eller 90+30+12=132 €/inv.)</t>
  </si>
  <si>
    <t>Finansiering av AN-tjänster</t>
  </si>
  <si>
    <t>Kompensation för arbetslöshets-förmåner</t>
  </si>
  <si>
    <t>Förändrings-begränsning 2024-</t>
  </si>
  <si>
    <t>ANM:s finansieringskalkyl i fråga om finanseringen av AN-tjänster och kompensationen för arbetslöshetsförmåner 6.11.2023</t>
  </si>
  <si>
    <t xml:space="preserve">Social- och hälsovårdsposterna och AN-reformens verkningar på statsandelarna har avskilts i kalkylen. </t>
  </si>
  <si>
    <t>Obs! Kalkylerna är preliminära och kommer att uppdateras för AN-reformens del under 2024.</t>
  </si>
  <si>
    <r>
      <t>S</t>
    </r>
    <r>
      <rPr>
        <b/>
        <sz val="14"/>
        <color indexed="25"/>
        <rFont val="Work Sans"/>
      </rPr>
      <t>tatsandelskalkyl för 2024</t>
    </r>
    <r>
      <rPr>
        <b/>
        <sz val="14"/>
        <color theme="6"/>
        <rFont val="Work Sans"/>
        <scheme val="minor"/>
      </rPr>
      <t xml:space="preserve"> </t>
    </r>
  </si>
  <si>
    <t>Kommunernas statsandelar och ersättningar för förlorade skatteinkomster 2024, per landskap och välfärdsområde</t>
  </si>
  <si>
    <t>Kommunernas statsandelar och ersättningar för förlorade skatteinkomster 2024, per landskap och välfärdsområde, €/inv.</t>
  </si>
  <si>
    <t>Statsandelar år 2023</t>
  </si>
  <si>
    <t>100 000- inv.</t>
  </si>
  <si>
    <t>Kommunstorlek</t>
  </si>
  <si>
    <t>Land-skapsnr</t>
  </si>
  <si>
    <t>FM:s statsandelskalkyler 2023, uppdaterade 24.11.2023</t>
  </si>
  <si>
    <t>Kommunernas statsandelar 2023–2024, förändring</t>
  </si>
  <si>
    <t>Grundpris för 2024: 7.459,25 €/elev</t>
  </si>
  <si>
    <t>FM/statsandelskalkyler, slutliga vårdreformskalkyler för kommunerna, november 2023</t>
  </si>
  <si>
    <t>Den främsta orsaken till förändringarna mellan statsandelarna 2023 och 2024 är skillnader i social- och hälsovårdskostnaderna i budgeten och bokslutet 2022. Social- och hälsovårdsposterna år 2023 baserade sig på uppskattningar, medan statsandelskalkylerna för 2024 har gjorts utgående från de slutliga överföringskalkylerna.</t>
  </si>
  <si>
    <t>Kostnader som överförs =medeltalet av de kostnader för social- och hälsovården och räddningsväsendet 2021 och 2022 som överförs från kommunerna till välfärdsområdena, höjda till kostnadsnivån 2022</t>
  </si>
  <si>
    <t>Förändrings-begränsning 
(60 % av skillnaden) 2024</t>
  </si>
  <si>
    <t>Förändrings-begränsning 
60 % av skillnaden) 2023</t>
  </si>
  <si>
    <t>Vad avses med förändringsbegränsning och utjämning av systemändringen? Läs mer om dessa utjämningselement här:</t>
  </si>
  <si>
    <t>Obs! Kalkylen gäller endast FM:s statsandelsfinansiering. UKM-finansieringen syns inte i denna tabell.</t>
  </si>
  <si>
    <t>Landskap/välfärdsområde</t>
  </si>
  <si>
    <t>Nylands välfärdsområden</t>
  </si>
  <si>
    <t>Statsandelskalkyl för 2024 (uppdatering 3.1.2024)</t>
  </si>
  <si>
    <t>Soteuudistus.fi/Kommunernas finansieringskalkyler, november 2022</t>
  </si>
  <si>
    <t>Statsandelskalkyl för 2024</t>
  </si>
  <si>
    <t>Förändring i statsandelarna sammanlagt € 2023-24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</si>
</sst>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214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b/>
      <sz val="11"/>
      <name val="Work Sans"/>
      <family val="2"/>
      <scheme val="minor"/>
    </font>
    <font>
      <sz val="18"/>
      <name val="Arial Narrow"/>
      <family val="2"/>
    </font>
    <font>
      <b/>
      <sz val="11"/>
      <color indexed="9"/>
      <name val="Arial Narrow"/>
      <family val="2"/>
    </font>
    <font>
      <b/>
      <sz val="11"/>
      <color indexed="25"/>
      <name val="Arial Narrow"/>
      <family val="2"/>
    </font>
    <font>
      <b/>
      <sz val="9"/>
      <color indexed="9"/>
      <name val="Arial Narrow"/>
      <family val="2"/>
    </font>
    <font>
      <b/>
      <sz val="10"/>
      <color indexed="9"/>
      <name val="Arial Narrow"/>
      <family val="2"/>
    </font>
    <font>
      <b/>
      <sz val="20"/>
      <color indexed="44"/>
      <name val="Work Sans"/>
    </font>
    <font>
      <sz val="12"/>
      <name val="Work Sans"/>
    </font>
    <font>
      <u/>
      <sz val="12"/>
      <color indexed="56"/>
      <name val="Work Sans"/>
      <family val="2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4"/>
      <color indexed="25"/>
      <name val="Work Sans"/>
    </font>
    <font>
      <b/>
      <sz val="11"/>
      <color indexed="56"/>
      <name val="Work Sans"/>
      <family val="2"/>
    </font>
    <font>
      <b/>
      <sz val="16"/>
      <color indexed="56"/>
      <name val="Work Sans"/>
      <family val="2"/>
    </font>
    <font>
      <sz val="9"/>
      <name val="Work Sans"/>
      <family val="2"/>
    </font>
    <font>
      <b/>
      <sz val="24"/>
      <color indexed="62"/>
      <name val="Work Sans"/>
    </font>
    <font>
      <u/>
      <sz val="12"/>
      <color indexed="56"/>
      <name val="Work Sans"/>
    </font>
    <font>
      <b/>
      <sz val="26"/>
      <color indexed="25"/>
      <name val="Work Sans ExtraBold"/>
      <scheme val="major"/>
    </font>
    <font>
      <b/>
      <sz val="24"/>
      <color indexed="25"/>
      <name val="Work Sans ExtraBold"/>
      <scheme val="major"/>
    </font>
    <font>
      <sz val="11"/>
      <name val="Work Sans"/>
    </font>
    <font>
      <sz val="28"/>
      <name val="Work Sans ExtraBold"/>
      <scheme val="major"/>
    </font>
    <font>
      <u/>
      <sz val="10"/>
      <color indexed="1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rgb="FF000000"/>
      </patternFill>
    </fill>
  </fills>
  <borders count="3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68" fillId="0" borderId="0"/>
    <xf numFmtId="0" fontId="169" fillId="0" borderId="33" applyNumberFormat="0" applyFill="0" applyAlignment="0" applyProtection="0"/>
    <xf numFmtId="0" fontId="177" fillId="0" borderId="0"/>
    <xf numFmtId="43" fontId="2" fillId="0" borderId="0" applyFont="0" applyFill="0" applyBorder="0" applyAlignment="0" applyProtection="0"/>
    <xf numFmtId="0" fontId="184" fillId="0" borderId="35" applyNumberFormat="0" applyFill="0" applyAlignment="0" applyProtection="0"/>
    <xf numFmtId="0" fontId="213" fillId="0" borderId="0" applyNumberFormat="0" applyFill="0" applyBorder="0" applyAlignment="0" applyProtection="0">
      <alignment vertical="top"/>
      <protection locked="0"/>
    </xf>
  </cellStyleXfs>
  <cellXfs count="776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3" fontId="103" fillId="22" borderId="0" xfId="0" applyNumberFormat="1" applyFont="1" applyFill="1" applyAlignment="1">
      <alignment horizontal="center" vertical="center" wrapText="1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6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0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2" fillId="0" borderId="0" xfId="0" applyFont="1"/>
    <xf numFmtId="0" fontId="173" fillId="0" borderId="0" xfId="0" applyFont="1"/>
    <xf numFmtId="166" fontId="176" fillId="0" borderId="0" xfId="0" applyNumberFormat="1" applyFont="1"/>
    <xf numFmtId="0" fontId="176" fillId="0" borderId="0" xfId="0" applyFont="1"/>
    <xf numFmtId="166" fontId="173" fillId="0" borderId="0" xfId="0" applyNumberFormat="1" applyFont="1"/>
    <xf numFmtId="166" fontId="176" fillId="0" borderId="21" xfId="0" applyNumberFormat="1" applyFont="1" applyBorder="1"/>
    <xf numFmtId="0" fontId="29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3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3" fillId="0" borderId="21" xfId="52" applyNumberFormat="1" applyFont="1" applyBorder="1"/>
    <xf numFmtId="172" fontId="173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166" fontId="28" fillId="22" borderId="31" xfId="0" applyNumberFormat="1" applyFont="1" applyFill="1" applyBorder="1" applyAlignment="1">
      <alignment horizontal="right" vertical="top"/>
    </xf>
    <xf numFmtId="0" fontId="179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78" fillId="0" borderId="34" xfId="0" applyFont="1" applyBorder="1" applyAlignment="1">
      <alignment horizontal="center" vertical="center" wrapText="1"/>
    </xf>
    <xf numFmtId="3" fontId="178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4" fillId="0" borderId="34" xfId="0" applyFont="1" applyBorder="1" applyAlignment="1">
      <alignment horizontal="center" vertical="center" wrapText="1"/>
    </xf>
    <xf numFmtId="3" fontId="174" fillId="0" borderId="34" xfId="0" applyNumberFormat="1" applyFont="1" applyBorder="1" applyAlignment="1">
      <alignment horizontal="center" vertical="center" wrapText="1"/>
    </xf>
    <xf numFmtId="0" fontId="175" fillId="0" borderId="34" xfId="0" applyFont="1" applyBorder="1" applyAlignment="1">
      <alignment horizontal="center" vertical="center" wrapText="1"/>
    </xf>
    <xf numFmtId="3" fontId="175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166" fontId="176" fillId="0" borderId="21" xfId="0" applyNumberFormat="1" applyFont="1" applyBorder="1" applyAlignment="1">
      <alignment vertical="top"/>
    </xf>
    <xf numFmtId="166" fontId="173" fillId="0" borderId="21" xfId="0" applyNumberFormat="1" applyFont="1" applyBorder="1" applyAlignment="1">
      <alignment vertical="top"/>
    </xf>
    <xf numFmtId="0" fontId="180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2" fillId="0" borderId="0" xfId="0" applyFont="1"/>
    <xf numFmtId="0" fontId="181" fillId="13" borderId="0" xfId="0" applyFont="1" applyFill="1"/>
    <xf numFmtId="0" fontId="181" fillId="34" borderId="0" xfId="0" applyFont="1" applyFill="1"/>
    <xf numFmtId="0" fontId="181" fillId="16" borderId="0" xfId="0" applyFont="1" applyFill="1"/>
    <xf numFmtId="0" fontId="183" fillId="0" borderId="0" xfId="0" applyFont="1"/>
    <xf numFmtId="0" fontId="181" fillId="24" borderId="0" xfId="0" applyFont="1" applyFill="1"/>
    <xf numFmtId="0" fontId="181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78" fillId="0" borderId="21" xfId="0" applyFont="1" applyBorder="1" applyAlignment="1">
      <alignment horizontal="center" vertical="center" wrapText="1"/>
    </xf>
    <xf numFmtId="3" fontId="178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4" fillId="0" borderId="21" xfId="0" applyFont="1" applyBorder="1" applyAlignment="1">
      <alignment horizontal="center" vertical="center" wrapText="1"/>
    </xf>
    <xf numFmtId="3" fontId="174" fillId="0" borderId="21" xfId="0" applyNumberFormat="1" applyFont="1" applyBorder="1" applyAlignment="1">
      <alignment horizontal="center" vertical="center" wrapText="1"/>
    </xf>
    <xf numFmtId="0" fontId="175" fillId="0" borderId="21" xfId="0" applyFont="1" applyBorder="1" applyAlignment="1">
      <alignment horizontal="center" vertical="center" wrapText="1"/>
    </xf>
    <xf numFmtId="3" fontId="175" fillId="0" borderId="21" xfId="0" applyNumberFormat="1" applyFont="1" applyBorder="1" applyAlignment="1">
      <alignment horizontal="center" vertical="center" wrapText="1"/>
    </xf>
    <xf numFmtId="166" fontId="172" fillId="0" borderId="21" xfId="0" applyNumberFormat="1" applyFont="1" applyBorder="1"/>
    <xf numFmtId="166" fontId="182" fillId="0" borderId="21" xfId="0" applyNumberFormat="1" applyFont="1" applyBorder="1" applyAlignment="1">
      <alignment vertical="top"/>
    </xf>
    <xf numFmtId="0" fontId="145" fillId="0" borderId="0" xfId="0" applyFont="1"/>
    <xf numFmtId="0" fontId="167" fillId="0" borderId="0" xfId="0" applyFont="1"/>
    <xf numFmtId="0" fontId="171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5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6" fillId="0" borderId="0" xfId="0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166" fontId="26" fillId="0" borderId="36" xfId="0" applyNumberFormat="1" applyFont="1" applyBorder="1" applyAlignment="1">
      <alignment vertical="top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0" fontId="132" fillId="0" borderId="0" xfId="0" applyFont="1" applyAlignment="1">
      <alignment horizontal="left"/>
    </xf>
    <xf numFmtId="14" fontId="187" fillId="0" borderId="0" xfId="1" quotePrefix="1" applyNumberFormat="1" applyFont="1" applyFill="1" applyBorder="1" applyAlignment="1">
      <alignment horizontal="left"/>
    </xf>
    <xf numFmtId="0" fontId="188" fillId="0" borderId="0" xfId="1" applyFont="1" applyFill="1" applyBorder="1" applyAlignment="1">
      <alignment horizontal="left"/>
    </xf>
    <xf numFmtId="0" fontId="189" fillId="0" borderId="0" xfId="1" applyFont="1" applyFill="1" applyBorder="1" applyAlignment="1">
      <alignment horizontal="left"/>
    </xf>
    <xf numFmtId="0" fontId="179" fillId="0" borderId="0" xfId="1" applyFont="1" applyFill="1" applyBorder="1"/>
    <xf numFmtId="166" fontId="173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6" fillId="24" borderId="21" xfId="0" applyNumberFormat="1" applyFont="1" applyFill="1" applyBorder="1" applyAlignment="1">
      <alignment vertical="top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0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0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168" fontId="28" fillId="0" borderId="31" xfId="0" applyNumberFormat="1" applyFont="1" applyBorder="1" applyAlignment="1">
      <alignment vertical="top"/>
    </xf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6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2" fillId="0" borderId="21" xfId="0" applyNumberFormat="1" applyFont="1" applyBorder="1"/>
    <xf numFmtId="166" fontId="172" fillId="0" borderId="21" xfId="0" applyNumberFormat="1" applyFont="1" applyBorder="1" applyAlignment="1">
      <alignment vertical="top"/>
    </xf>
    <xf numFmtId="0" fontId="191" fillId="0" borderId="0" xfId="0" applyFont="1"/>
    <xf numFmtId="3" fontId="193" fillId="32" borderId="0" xfId="0" applyNumberFormat="1" applyFont="1" applyFill="1" applyAlignment="1">
      <alignment horizontal="center" vertical="center" wrapText="1"/>
    </xf>
    <xf numFmtId="0" fontId="192" fillId="16" borderId="0" xfId="0" applyFont="1" applyFill="1" applyAlignment="1">
      <alignment horizontal="center" vertical="center" wrapText="1"/>
    </xf>
    <xf numFmtId="0" fontId="192" fillId="16" borderId="17" xfId="0" applyFont="1" applyFill="1" applyBorder="1" applyAlignment="1">
      <alignment horizontal="center" vertical="center" wrapText="1"/>
    </xf>
    <xf numFmtId="0" fontId="26" fillId="24" borderId="17" xfId="0" applyFont="1" applyFill="1" applyBorder="1" applyAlignment="1">
      <alignment horizontal="center" vertical="center" wrapText="1"/>
    </xf>
    <xf numFmtId="3" fontId="195" fillId="30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32" fillId="0" borderId="0" xfId="0" applyFont="1" applyAlignment="1">
      <alignment horizontal="right"/>
    </xf>
    <xf numFmtId="3" fontId="144" fillId="0" borderId="0" xfId="0" applyNumberFormat="1" applyFont="1" applyAlignment="1">
      <alignment horizontal="right"/>
    </xf>
    <xf numFmtId="3" fontId="144" fillId="0" borderId="0" xfId="0" applyNumberFormat="1" applyFont="1"/>
    <xf numFmtId="0" fontId="166" fillId="0" borderId="0" xfId="0" applyFont="1" applyAlignment="1">
      <alignment horizontal="center"/>
    </xf>
    <xf numFmtId="170" fontId="198" fillId="0" borderId="0" xfId="35" applyNumberFormat="1" applyFont="1" applyAlignment="1">
      <alignment horizontal="left"/>
    </xf>
    <xf numFmtId="10" fontId="199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right"/>
    </xf>
    <xf numFmtId="0" fontId="198" fillId="0" borderId="0" xfId="35" applyFont="1"/>
    <xf numFmtId="0" fontId="200" fillId="0" borderId="0" xfId="0" applyFont="1" applyAlignment="1">
      <alignment horizontal="center"/>
    </xf>
    <xf numFmtId="0" fontId="201" fillId="0" borderId="0" xfId="0" applyFont="1"/>
    <xf numFmtId="0" fontId="202" fillId="0" borderId="0" xfId="0" applyFont="1"/>
    <xf numFmtId="0" fontId="204" fillId="0" borderId="0" xfId="3" applyFont="1" applyAlignment="1">
      <alignment vertical="top"/>
    </xf>
    <xf numFmtId="0" fontId="208" fillId="0" borderId="0" xfId="35" applyFont="1" applyFill="1" applyBorder="1" applyAlignment="1">
      <alignment horizontal="left"/>
    </xf>
    <xf numFmtId="0" fontId="209" fillId="0" borderId="0" xfId="1" applyFont="1" applyFill="1" applyBorder="1" applyAlignment="1">
      <alignment horizontal="left"/>
    </xf>
    <xf numFmtId="3" fontId="37" fillId="15" borderId="25" xfId="0" applyNumberFormat="1" applyFont="1" applyFill="1" applyBorder="1" applyAlignment="1">
      <alignment horizontal="center" vertical="center" wrapText="1"/>
    </xf>
    <xf numFmtId="3" fontId="37" fillId="15" borderId="21" xfId="0" applyNumberFormat="1" applyFont="1" applyFill="1" applyBorder="1" applyAlignment="1">
      <alignment horizontal="center" vertical="center" wrapText="1"/>
    </xf>
    <xf numFmtId="1" fontId="28" fillId="0" borderId="29" xfId="0" applyNumberFormat="1" applyFont="1" applyBorder="1" applyAlignment="1">
      <alignment horizontal="right"/>
    </xf>
    <xf numFmtId="3" fontId="29" fillId="0" borderId="29" xfId="0" applyNumberFormat="1" applyFont="1" applyBorder="1" applyAlignment="1">
      <alignment horizontal="right"/>
    </xf>
    <xf numFmtId="0" fontId="28" fillId="0" borderId="29" xfId="0" applyFont="1" applyBorder="1" applyAlignment="1">
      <alignment horizontal="right"/>
    </xf>
    <xf numFmtId="0" fontId="26" fillId="0" borderId="34" xfId="0" applyFont="1" applyBorder="1" applyAlignment="1">
      <alignment vertical="top"/>
    </xf>
    <xf numFmtId="3" fontId="141" fillId="0" borderId="31" xfId="0" applyNumberFormat="1" applyFont="1" applyBorder="1"/>
    <xf numFmtId="0" fontId="26" fillId="0" borderId="30" xfId="0" applyFont="1" applyBorder="1" applyAlignment="1">
      <alignment horizontal="center" vertical="top"/>
    </xf>
    <xf numFmtId="0" fontId="210" fillId="0" borderId="0" xfId="1" applyFont="1" applyFill="1" applyBorder="1" applyAlignment="1">
      <alignment horizontal="left"/>
    </xf>
    <xf numFmtId="166" fontId="40" fillId="0" borderId="21" xfId="0" applyNumberFormat="1" applyFont="1" applyBorder="1" applyAlignment="1">
      <alignment horizontal="center" wrapText="1"/>
    </xf>
    <xf numFmtId="3" fontId="40" fillId="0" borderId="21" xfId="0" applyNumberFormat="1" applyFont="1" applyBorder="1" applyAlignment="1">
      <alignment horizontal="center" wrapText="1"/>
    </xf>
    <xf numFmtId="0" fontId="212" fillId="0" borderId="0" xfId="0" applyFont="1"/>
    <xf numFmtId="166" fontId="28" fillId="37" borderId="21" xfId="0" applyNumberFormat="1" applyFont="1" applyFill="1" applyBorder="1" applyAlignment="1">
      <alignment horizontal="center" wrapText="1"/>
    </xf>
    <xf numFmtId="0" fontId="37" fillId="15" borderId="21" xfId="0" applyFont="1" applyFill="1" applyBorder="1" applyAlignment="1">
      <alignment horizontal="center" vertical="center" wrapText="1"/>
    </xf>
    <xf numFmtId="3" fontId="165" fillId="38" borderId="21" xfId="0" applyNumberFormat="1" applyFont="1" applyFill="1" applyBorder="1" applyAlignment="1">
      <alignment horizontal="center" vertical="center" wrapText="1"/>
    </xf>
    <xf numFmtId="3" fontId="165" fillId="33" borderId="21" xfId="0" applyNumberFormat="1" applyFont="1" applyFill="1" applyBorder="1" applyAlignment="1">
      <alignment horizontal="center" vertical="center" wrapText="1"/>
    </xf>
    <xf numFmtId="3" fontId="193" fillId="32" borderId="21" xfId="0" applyNumberFormat="1" applyFont="1" applyFill="1" applyBorder="1" applyAlignment="1">
      <alignment horizontal="center" vertical="center" wrapText="1"/>
    </xf>
    <xf numFmtId="3" fontId="165" fillId="32" borderId="21" xfId="0" applyNumberFormat="1" applyFont="1" applyFill="1" applyBorder="1" applyAlignment="1">
      <alignment horizontal="center" vertical="center" wrapText="1"/>
    </xf>
    <xf numFmtId="3" fontId="192" fillId="15" borderId="21" xfId="0" applyNumberFormat="1" applyFont="1" applyFill="1" applyBorder="1" applyAlignment="1">
      <alignment horizontal="center" vertical="center" wrapText="1"/>
    </xf>
    <xf numFmtId="3" fontId="192" fillId="16" borderId="21" xfId="0" applyNumberFormat="1" applyFont="1" applyFill="1" applyBorder="1" applyAlignment="1">
      <alignment horizontal="center" vertical="center" wrapText="1"/>
    </xf>
    <xf numFmtId="3" fontId="37" fillId="16" borderId="21" xfId="0" applyNumberFormat="1" applyFont="1" applyFill="1" applyBorder="1" applyAlignment="1">
      <alignment horizontal="center" vertical="center" wrapText="1"/>
    </xf>
    <xf numFmtId="0" fontId="37" fillId="16" borderId="21" xfId="0" applyFont="1" applyFill="1" applyBorder="1" applyAlignment="1">
      <alignment horizontal="center" vertical="center" wrapText="1"/>
    </xf>
    <xf numFmtId="3" fontId="144" fillId="19" borderId="21" xfId="0" applyNumberFormat="1" applyFont="1" applyFill="1" applyBorder="1" applyAlignment="1">
      <alignment horizontal="center" vertical="center" wrapText="1"/>
    </xf>
    <xf numFmtId="0" fontId="207" fillId="0" borderId="0" xfId="1" applyFont="1" applyFill="1" applyBorder="1" applyAlignment="1">
      <alignment horizontal="left"/>
    </xf>
    <xf numFmtId="3" fontId="165" fillId="22" borderId="21" xfId="0" applyNumberFormat="1" applyFont="1" applyFill="1" applyBorder="1" applyAlignment="1">
      <alignment horizontal="center" vertical="center" wrapText="1"/>
    </xf>
    <xf numFmtId="0" fontId="192" fillId="16" borderId="21" xfId="0" applyFont="1" applyFill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26" fillId="24" borderId="21" xfId="0" applyFont="1" applyFill="1" applyBorder="1" applyAlignment="1">
      <alignment horizontal="center" vertical="center" wrapText="1"/>
    </xf>
    <xf numFmtId="0" fontId="151" fillId="30" borderId="21" xfId="0" applyFont="1" applyFill="1" applyBorder="1" applyAlignment="1">
      <alignment horizontal="center" vertical="center" wrapText="1"/>
    </xf>
    <xf numFmtId="3" fontId="153" fillId="30" borderId="21" xfId="0" applyNumberFormat="1" applyFont="1" applyFill="1" applyBorder="1" applyAlignment="1">
      <alignment horizontal="center" vertical="center" wrapText="1"/>
    </xf>
    <xf numFmtId="3" fontId="103" fillId="32" borderId="21" xfId="0" applyNumberFormat="1" applyFont="1" applyFill="1" applyBorder="1" applyAlignment="1">
      <alignment horizontal="center" vertical="center" wrapText="1"/>
    </xf>
    <xf numFmtId="3" fontId="195" fillId="30" borderId="21" xfId="0" applyNumberFormat="1" applyFont="1" applyFill="1" applyBorder="1" applyAlignment="1">
      <alignment horizontal="center" vertical="center" wrapText="1"/>
    </xf>
    <xf numFmtId="3" fontId="154" fillId="23" borderId="21" xfId="0" applyNumberFormat="1" applyFont="1" applyFill="1" applyBorder="1" applyAlignment="1">
      <alignment horizontal="center" vertical="center" wrapText="1"/>
    </xf>
    <xf numFmtId="3" fontId="103" fillId="22" borderId="21" xfId="0" applyNumberFormat="1" applyFont="1" applyFill="1" applyBorder="1" applyAlignment="1">
      <alignment horizontal="center" vertical="center" wrapText="1"/>
    </xf>
    <xf numFmtId="0" fontId="154" fillId="23" borderId="21" xfId="0" applyFont="1" applyFill="1" applyBorder="1" applyAlignment="1">
      <alignment horizontal="center" vertical="center" wrapText="1"/>
    </xf>
    <xf numFmtId="0" fontId="192" fillId="15" borderId="0" xfId="0" applyFont="1" applyFill="1" applyAlignment="1">
      <alignment horizontal="center" vertical="center" wrapText="1"/>
    </xf>
    <xf numFmtId="0" fontId="194" fillId="0" borderId="0" xfId="0" applyFont="1" applyAlignment="1">
      <alignment horizontal="center" vertical="center" wrapText="1"/>
    </xf>
    <xf numFmtId="0" fontId="192" fillId="15" borderId="21" xfId="0" applyFont="1" applyFill="1" applyBorder="1" applyAlignment="1">
      <alignment horizontal="center" vertical="center" wrapText="1"/>
    </xf>
    <xf numFmtId="0" fontId="194" fillId="30" borderId="0" xfId="0" applyFont="1" applyFill="1" applyAlignment="1">
      <alignment horizontal="center" vertical="center" wrapText="1"/>
    </xf>
    <xf numFmtId="0" fontId="132" fillId="19" borderId="0" xfId="0" applyFont="1" applyFill="1"/>
    <xf numFmtId="0" fontId="166" fillId="19" borderId="0" xfId="0" applyFont="1" applyFill="1"/>
    <xf numFmtId="0" fontId="38" fillId="19" borderId="0" xfId="35" applyFill="1"/>
    <xf numFmtId="0" fontId="145" fillId="19" borderId="0" xfId="0" applyFont="1" applyFill="1"/>
  </cellXfs>
  <cellStyles count="56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perlinkki 2" xfId="55" xr:uid="{167BE94A-0AE9-4353-8952-63E37A6C0072}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3"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2"/>
      <tableStyleElement type="headerRow" dxfId="51"/>
      <tableStyleElement type="totalRow" dxfId="50"/>
      <tableStyleElement type="firstColumn" dxfId="49"/>
      <tableStyleElement type="lastColumn" dxfId="48"/>
      <tableStyleElement type="firstRowStripe" dxfId="47"/>
      <tableStyleElement type="secondRowStripe" dxfId="46"/>
      <tableStyleElement type="firstColumnStripe" dxfId="45"/>
      <tableStyleElement type="secondColumnStripe" dxfId="44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ommunforbundet.fi/kommunforbundet/anvandarvillko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  <xdr:twoCellAnchor>
    <xdr:from>
      <xdr:col>1</xdr:col>
      <xdr:colOff>0</xdr:colOff>
      <xdr:row>11</xdr:row>
      <xdr:rowOff>0</xdr:rowOff>
    </xdr:from>
    <xdr:to>
      <xdr:col>2</xdr:col>
      <xdr:colOff>314325</xdr:colOff>
      <xdr:row>13</xdr:row>
      <xdr:rowOff>95250</xdr:rowOff>
    </xdr:to>
    <xdr:pic>
      <xdr:nvPicPr>
        <xdr:cNvPr id="3" name="Picture 1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04231A-1D13-4B59-9669-1F831719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66975"/>
          <a:ext cx="1000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19050</xdr:rowOff>
    </xdr:from>
    <xdr:to>
      <xdr:col>2</xdr:col>
      <xdr:colOff>238125</xdr:colOff>
      <xdr:row>2</xdr:row>
      <xdr:rowOff>142875</xdr:rowOff>
    </xdr:to>
    <xdr:sp macro="" textlink="">
      <xdr:nvSpPr>
        <xdr:cNvPr id="4" name="Freeform 12">
          <a:extLst>
            <a:ext uri="{FF2B5EF4-FFF2-40B4-BE49-F238E27FC236}">
              <a16:creationId xmlns:a16="http://schemas.microsoft.com/office/drawing/2014/main" id="{A7D08AE9-568C-4875-9E2A-335204CB3230}"/>
            </a:ext>
          </a:extLst>
        </xdr:cNvPr>
        <xdr:cNvSpPr>
          <a:spLocks noChangeAspect="1" noEditPoints="1"/>
        </xdr:cNvSpPr>
      </xdr:nvSpPr>
      <xdr:spPr bwMode="auto">
        <a:xfrm>
          <a:off x="704850" y="619125"/>
          <a:ext cx="904875" cy="276225"/>
        </a:xfrm>
        <a:custGeom>
          <a:avLst/>
          <a:gdLst>
            <a:gd name="T0" fmla="*/ 2147483646 w 9693"/>
            <a:gd name="T1" fmla="*/ 1604455961 h 2907"/>
            <a:gd name="T2" fmla="*/ 2147483646 w 9693"/>
            <a:gd name="T3" fmla="*/ 1341460608 h 2907"/>
            <a:gd name="T4" fmla="*/ 2147483646 w 9693"/>
            <a:gd name="T5" fmla="*/ 1407621474 h 2907"/>
            <a:gd name="T6" fmla="*/ 2147483646 w 9693"/>
            <a:gd name="T7" fmla="*/ 1812871002 h 2907"/>
            <a:gd name="T8" fmla="*/ 2147483646 w 9693"/>
            <a:gd name="T9" fmla="*/ 2147483646 h 2907"/>
            <a:gd name="T10" fmla="*/ 2147483646 w 9693"/>
            <a:gd name="T11" fmla="*/ 2147483646 h 2907"/>
            <a:gd name="T12" fmla="*/ 2147483646 w 9693"/>
            <a:gd name="T13" fmla="*/ 1934440669 h 2907"/>
            <a:gd name="T14" fmla="*/ 2147483646 w 9693"/>
            <a:gd name="T15" fmla="*/ 1447316237 h 2907"/>
            <a:gd name="T16" fmla="*/ 2147483646 w 9693"/>
            <a:gd name="T17" fmla="*/ 1218225371 h 2907"/>
            <a:gd name="T18" fmla="*/ 2147483646 w 9693"/>
            <a:gd name="T19" fmla="*/ 1300928670 h 2907"/>
            <a:gd name="T20" fmla="*/ 2147483646 w 9693"/>
            <a:gd name="T21" fmla="*/ 1627617068 h 2907"/>
            <a:gd name="T22" fmla="*/ 2147483646 w 9693"/>
            <a:gd name="T23" fmla="*/ 2103160947 h 2907"/>
            <a:gd name="T24" fmla="*/ 2147483646 w 9693"/>
            <a:gd name="T25" fmla="*/ 2147483646 h 2907"/>
            <a:gd name="T26" fmla="*/ 2147483646 w 9693"/>
            <a:gd name="T27" fmla="*/ 2147483646 h 2907"/>
            <a:gd name="T28" fmla="*/ 2147483646 w 9693"/>
            <a:gd name="T29" fmla="*/ 2037000081 h 2907"/>
            <a:gd name="T30" fmla="*/ 2147483646 w 9693"/>
            <a:gd name="T31" fmla="*/ 1486191289 h 2907"/>
            <a:gd name="T32" fmla="*/ 2147483646 w 9693"/>
            <a:gd name="T33" fmla="*/ 1474610735 h 2907"/>
            <a:gd name="T34" fmla="*/ 2147483646 w 9693"/>
            <a:gd name="T35" fmla="*/ 2147483646 h 2907"/>
            <a:gd name="T36" fmla="*/ 2147483646 w 9693"/>
            <a:gd name="T37" fmla="*/ 1386117159 h 2907"/>
            <a:gd name="T38" fmla="*/ 2147483646 w 9693"/>
            <a:gd name="T39" fmla="*/ 1272814367 h 2907"/>
            <a:gd name="T40" fmla="*/ 2147483646 w 9693"/>
            <a:gd name="T41" fmla="*/ 1417545141 h 2907"/>
            <a:gd name="T42" fmla="*/ 2147483646 w 9693"/>
            <a:gd name="T43" fmla="*/ 2147483646 h 2907"/>
            <a:gd name="T44" fmla="*/ 2147483646 w 9693"/>
            <a:gd name="T45" fmla="*/ 1535809813 h 2907"/>
            <a:gd name="T46" fmla="*/ 2147483646 w 9693"/>
            <a:gd name="T47" fmla="*/ 1437392570 h 2907"/>
            <a:gd name="T48" fmla="*/ 2147483646 w 9693"/>
            <a:gd name="T49" fmla="*/ 1272814367 h 2907"/>
            <a:gd name="T50" fmla="*/ 2147483646 w 9693"/>
            <a:gd name="T51" fmla="*/ 2147483646 h 2907"/>
            <a:gd name="T52" fmla="*/ 2147483646 w 9693"/>
            <a:gd name="T53" fmla="*/ 1300108959 h 2907"/>
            <a:gd name="T54" fmla="*/ 2147483646 w 9693"/>
            <a:gd name="T55" fmla="*/ 2147483646 h 2907"/>
            <a:gd name="T56" fmla="*/ 1780083872 w 9693"/>
            <a:gd name="T57" fmla="*/ 1535809813 h 2907"/>
            <a:gd name="T58" fmla="*/ 15111321 w 9693"/>
            <a:gd name="T59" fmla="*/ 2147483646 h 2907"/>
            <a:gd name="T60" fmla="*/ 491998932 w 9693"/>
            <a:gd name="T61" fmla="*/ 1272814367 h 2907"/>
            <a:gd name="T62" fmla="*/ 740366043 w 9693"/>
            <a:gd name="T63" fmla="*/ 2147483646 h 2907"/>
            <a:gd name="T64" fmla="*/ 1400460040 w 9693"/>
            <a:gd name="T65" fmla="*/ 2003086910 h 2907"/>
            <a:gd name="T66" fmla="*/ 2147483646 w 9693"/>
            <a:gd name="T67" fmla="*/ 82703299 h 2907"/>
            <a:gd name="T68" fmla="*/ 2147483646 w 9693"/>
            <a:gd name="T69" fmla="*/ 1042895105 h 2907"/>
            <a:gd name="T70" fmla="*/ 2147483646 w 9693"/>
            <a:gd name="T71" fmla="*/ 908916488 h 2907"/>
            <a:gd name="T72" fmla="*/ 2147483646 w 9693"/>
            <a:gd name="T73" fmla="*/ 982524423 h 2907"/>
            <a:gd name="T74" fmla="*/ 2147483646 w 9693"/>
            <a:gd name="T75" fmla="*/ 149692561 h 2907"/>
            <a:gd name="T76" fmla="*/ 2147483646 w 9693"/>
            <a:gd name="T77" fmla="*/ 934554100 h 2907"/>
            <a:gd name="T78" fmla="*/ 2147483646 w 9693"/>
            <a:gd name="T79" fmla="*/ 267957233 h 2907"/>
            <a:gd name="T80" fmla="*/ 2147483646 w 9693"/>
            <a:gd name="T81" fmla="*/ 168720278 h 2907"/>
            <a:gd name="T82" fmla="*/ 2147483646 w 9693"/>
            <a:gd name="T83" fmla="*/ 1094170422 h 2907"/>
            <a:gd name="T84" fmla="*/ 2147483646 w 9693"/>
            <a:gd name="T85" fmla="*/ 1066884608 h 2907"/>
            <a:gd name="T86" fmla="*/ 2147483646 w 9693"/>
            <a:gd name="T87" fmla="*/ 267957233 h 2907"/>
            <a:gd name="T88" fmla="*/ 2147483646 w 9693"/>
            <a:gd name="T89" fmla="*/ 90970174 h 2907"/>
            <a:gd name="T90" fmla="*/ 2147483646 w 9693"/>
            <a:gd name="T91" fmla="*/ 230747752 h 2907"/>
            <a:gd name="T92" fmla="*/ 2147483646 w 9693"/>
            <a:gd name="T93" fmla="*/ 762528828 h 2907"/>
            <a:gd name="T94" fmla="*/ 2147483646 w 9693"/>
            <a:gd name="T95" fmla="*/ 1066884608 h 2907"/>
            <a:gd name="T96" fmla="*/ 2147483646 w 9693"/>
            <a:gd name="T97" fmla="*/ 1088380145 h 2907"/>
            <a:gd name="T98" fmla="*/ 1949123980 w 9693"/>
            <a:gd name="T99" fmla="*/ 837793742 h 2907"/>
            <a:gd name="T100" fmla="*/ 1867906791 w 9693"/>
            <a:gd name="T101" fmla="*/ 60370588 h 2907"/>
            <a:gd name="T102" fmla="*/ 2147483646 w 9693"/>
            <a:gd name="T103" fmla="*/ 662454698 h 2907"/>
            <a:gd name="T104" fmla="*/ 2147483646 w 9693"/>
            <a:gd name="T105" fmla="*/ 992448184 h 2907"/>
            <a:gd name="T106" fmla="*/ 2147483646 w 9693"/>
            <a:gd name="T107" fmla="*/ 961020202 h 2907"/>
            <a:gd name="T108" fmla="*/ 2147483646 w 9693"/>
            <a:gd name="T109" fmla="*/ 572313014 h 2907"/>
            <a:gd name="T110" fmla="*/ 2147483646 w 9693"/>
            <a:gd name="T111" fmla="*/ 13228662 h 2907"/>
            <a:gd name="T112" fmla="*/ 1048223519 w 9693"/>
            <a:gd name="T113" fmla="*/ 997409971 h 2907"/>
            <a:gd name="T114" fmla="*/ 443839614 w 9693"/>
            <a:gd name="T115" fmla="*/ 815461031 h 2907"/>
            <a:gd name="T116" fmla="*/ 46269131 w 9693"/>
            <a:gd name="T117" fmla="*/ 903954608 h 2907"/>
            <a:gd name="T118" fmla="*/ 458950934 w 9693"/>
            <a:gd name="T119" fmla="*/ 91798571 h 2907"/>
            <a:gd name="T120" fmla="*/ 1665818685 w 9693"/>
            <a:gd name="T121" fmla="*/ 28942700 h 2907"/>
            <a:gd name="T122" fmla="*/ 1491118090 w 9693"/>
            <a:gd name="T123" fmla="*/ 910573281 h 2907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rgbClr val="92346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4" dT="2024-01-03T07:34:13.85" personId="{261C2C5C-719C-4B81-9431-61E2133A3C01}" id="{7F80B846-F214-47AC-A810-410DD1CC6EF4}">
    <text>Jakajana väkiluku 31.12.2021</text>
  </threadedComment>
  <threadedComment ref="H4" dT="2024-01-03T07:33:57.08" personId="{261C2C5C-719C-4B81-9431-61E2133A3C01}" id="{5F921585-CDB2-40FA-8FDD-797F31462874}">
    <text>Jakajana väkiluku 31.12.2022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8" dT="2023-11-27T18:07:19.76" personId="{261C2C5C-719C-4B81-9431-61E2133A3C01}" id="{CA0EAB1D-683D-4273-B19A-5552A9252E55}">
    <text>Pysyvä ja euromäärä pysyy vuosittain samana vuodesta 2024 alkaen.</text>
  </threadedComment>
  <threadedComment ref="F8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F3" dT="2024-01-03T07:34:13.85" personId="{261C2C5C-719C-4B81-9431-61E2133A3C01}" id="{F77489CA-8E0E-4EF6-AF8B-608496732397}">
    <text>Jakajana väkiluku 31.12.2021</text>
  </threadedComment>
  <threadedComment ref="G3" dT="2024-01-03T07:33:57.08" personId="{261C2C5C-719C-4B81-9431-61E2133A3C01}" id="{F34E2636-48A5-4FEC-AAA2-0F04A88E3EF7}">
    <text>Jakajana väkiluku 31.12.2022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tem.fi/sv/kommunernas-finansiering" TargetMode="External"/><Relationship Id="rId2" Type="http://schemas.openxmlformats.org/officeDocument/2006/relationships/hyperlink" Target="https://vm.fi/sv/statsandelsbeslut-och-tillhorande-kalkyler" TargetMode="External"/><Relationship Id="rId1" Type="http://schemas.openxmlformats.org/officeDocument/2006/relationships/hyperlink" Target="https://vos.oph.fi/rap/vos/v23/vop6os23.html" TargetMode="External"/><Relationship Id="rId6" Type="http://schemas.microsoft.com/office/2017/10/relationships/threadedComment" Target="../threadedComments/threadedComment4.xml"/><Relationship Id="rId5" Type="http://schemas.openxmlformats.org/officeDocument/2006/relationships/comments" Target="../comments4.xml"/><Relationship Id="rId4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3/vop6os23.html" TargetMode="External"/><Relationship Id="rId2" Type="http://schemas.openxmlformats.org/officeDocument/2006/relationships/hyperlink" Target="https://vm.fi/sv/statsandelsbeslut-och-tillhorande-kalkyler" TargetMode="External"/><Relationship Id="rId1" Type="http://schemas.openxmlformats.org/officeDocument/2006/relationships/hyperlink" Target="https://vm.fi/sv/kalkyler-over-statsandelarn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sv/kalkyler-over-statsandelarna" TargetMode="Externa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sv/kalkyler-over-statsandelarna" TargetMode="Externa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sv/kalkyler-over-statsandelarna" TargetMode="Externa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sv/kalkyler-over-statsandelarna" TargetMode="Externa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sv/kalkyler-over-statsandelarna" TargetMode="External"/><Relationship Id="rId1" Type="http://schemas.openxmlformats.org/officeDocument/2006/relationships/hyperlink" Target="https://vm.fi/sv/hemkommunersattningarna-for-forskoleundervisning-och-grundlaggande-utbildnin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sv/kalkyler-over-statsandelarna" TargetMode="External"/><Relationship Id="rId2" Type="http://schemas.openxmlformats.org/officeDocument/2006/relationships/hyperlink" Target="https://soteuudistus.fi/documents/16650278/73400932/Finansiering+av+kommunerna_PUBLICERING_november2022.xlsx/ef394ce4-6ff7-3ae4-bb5e-d6eaf2a271ce?t=1669284626261" TargetMode="External"/><Relationship Id="rId1" Type="http://schemas.openxmlformats.org/officeDocument/2006/relationships/hyperlink" Target="https://soteuudistus.fi/kuntien-tasauselementit" TargetMode="External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A1:K24"/>
  <sheetViews>
    <sheetView workbookViewId="0">
      <selection activeCell="B8" sqref="B8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1" spans="1:11">
      <c r="A1"/>
      <c r="B1"/>
      <c r="C1"/>
      <c r="D1"/>
      <c r="E1"/>
      <c r="F1"/>
      <c r="G1"/>
      <c r="H1"/>
      <c r="I1"/>
      <c r="J1"/>
      <c r="K1"/>
    </row>
    <row r="2" spans="1:11">
      <c r="A2"/>
      <c r="B2"/>
      <c r="C2"/>
      <c r="D2"/>
      <c r="E2"/>
      <c r="F2"/>
      <c r="G2"/>
      <c r="H2"/>
      <c r="I2"/>
      <c r="J2"/>
      <c r="K2"/>
    </row>
    <row r="3" spans="1:11">
      <c r="A3"/>
      <c r="B3"/>
      <c r="C3"/>
      <c r="D3"/>
      <c r="E3"/>
      <c r="F3"/>
      <c r="G3"/>
      <c r="H3"/>
      <c r="I3"/>
      <c r="J3"/>
      <c r="K3"/>
    </row>
    <row r="4" spans="1:11" ht="15">
      <c r="A4"/>
      <c r="B4" s="3" t="s">
        <v>616</v>
      </c>
      <c r="C4"/>
      <c r="D4"/>
      <c r="E4"/>
      <c r="F4"/>
      <c r="G4"/>
      <c r="H4"/>
      <c r="I4"/>
      <c r="J4"/>
      <c r="K4"/>
    </row>
    <row r="5" spans="1:11" ht="15">
      <c r="A5"/>
      <c r="B5" s="730" t="s">
        <v>625</v>
      </c>
      <c r="C5"/>
      <c r="D5"/>
      <c r="E5"/>
      <c r="F5"/>
      <c r="G5"/>
      <c r="H5"/>
      <c r="I5"/>
      <c r="J5"/>
      <c r="K5"/>
    </row>
    <row r="6" spans="1:11" ht="15">
      <c r="A6"/>
      <c r="B6" s="3" t="s">
        <v>617</v>
      </c>
      <c r="C6"/>
      <c r="D6"/>
      <c r="E6"/>
      <c r="F6"/>
      <c r="G6"/>
      <c r="H6"/>
      <c r="I6"/>
      <c r="J6"/>
      <c r="K6"/>
    </row>
    <row r="7" spans="1:11" ht="15">
      <c r="A7"/>
      <c r="B7" s="730" t="s">
        <v>626</v>
      </c>
      <c r="C7"/>
      <c r="D7"/>
      <c r="E7"/>
      <c r="F7"/>
      <c r="G7"/>
      <c r="H7"/>
      <c r="I7"/>
      <c r="J7"/>
      <c r="K7"/>
    </row>
    <row r="8" spans="1:11" ht="15">
      <c r="A8"/>
      <c r="B8" s="3"/>
      <c r="C8"/>
      <c r="D8"/>
      <c r="E8"/>
      <c r="F8"/>
      <c r="G8"/>
      <c r="H8"/>
      <c r="I8"/>
      <c r="J8"/>
      <c r="K8"/>
    </row>
    <row r="9" spans="1:11" ht="15">
      <c r="A9"/>
      <c r="B9" s="3" t="s">
        <v>618</v>
      </c>
      <c r="C9"/>
      <c r="D9"/>
      <c r="E9"/>
      <c r="F9"/>
      <c r="G9"/>
      <c r="H9"/>
      <c r="I9"/>
      <c r="J9"/>
      <c r="K9"/>
    </row>
    <row r="10" spans="1:11" ht="21" thickBot="1">
      <c r="A10"/>
      <c r="B10" s="5" t="s">
        <v>619</v>
      </c>
      <c r="C10" s="2"/>
      <c r="D10" s="2"/>
      <c r="E10" s="2"/>
      <c r="F10" s="2"/>
      <c r="G10" s="2"/>
      <c r="H10" s="2"/>
      <c r="I10" s="2"/>
      <c r="J10" s="2"/>
      <c r="K10"/>
    </row>
    <row r="11" spans="1:11">
      <c r="A11"/>
      <c r="B11"/>
      <c r="C11"/>
      <c r="D11"/>
      <c r="E11"/>
      <c r="F11"/>
      <c r="G11"/>
      <c r="H11"/>
      <c r="I11"/>
      <c r="J11"/>
      <c r="K11"/>
    </row>
    <row r="12" spans="1:11" ht="15">
      <c r="A12"/>
      <c r="B12"/>
      <c r="C12"/>
      <c r="D12" s="4" t="s">
        <v>620</v>
      </c>
      <c r="E12"/>
      <c r="F12"/>
      <c r="G12"/>
      <c r="H12"/>
      <c r="I12"/>
      <c r="J12"/>
      <c r="K12"/>
    </row>
    <row r="13" spans="1:11">
      <c r="A13"/>
      <c r="B13"/>
      <c r="C13"/>
      <c r="D13" t="s">
        <v>621</v>
      </c>
      <c r="E13"/>
      <c r="F13"/>
      <c r="G13"/>
      <c r="H13"/>
      <c r="I13"/>
      <c r="J13"/>
      <c r="K13"/>
    </row>
    <row r="14" spans="1:11">
      <c r="A14"/>
      <c r="B14"/>
      <c r="C14"/>
      <c r="D14"/>
      <c r="E14"/>
      <c r="F14"/>
      <c r="G14"/>
      <c r="H14"/>
      <c r="I14"/>
      <c r="J14"/>
      <c r="K14"/>
    </row>
    <row r="15" spans="1:11" ht="15">
      <c r="A15"/>
      <c r="B15"/>
      <c r="C15"/>
      <c r="D15" s="4" t="s">
        <v>622</v>
      </c>
      <c r="E15"/>
      <c r="F15"/>
      <c r="G15"/>
      <c r="H15"/>
      <c r="I15"/>
      <c r="J15"/>
      <c r="K15"/>
    </row>
    <row r="16" spans="1:11">
      <c r="A16"/>
      <c r="B16"/>
      <c r="C16"/>
      <c r="D16" t="s">
        <v>623</v>
      </c>
      <c r="E16"/>
      <c r="F16"/>
      <c r="G16"/>
      <c r="H16"/>
      <c r="I16"/>
      <c r="J16"/>
      <c r="K16"/>
    </row>
    <row r="17" spans="1:11">
      <c r="A17"/>
      <c r="B17"/>
      <c r="C17"/>
      <c r="D17" t="s">
        <v>624</v>
      </c>
      <c r="E17"/>
      <c r="F17"/>
      <c r="G17"/>
      <c r="H17"/>
      <c r="I17"/>
      <c r="J17"/>
      <c r="K17"/>
    </row>
    <row r="18" spans="1:11">
      <c r="A18"/>
      <c r="B18"/>
      <c r="C18"/>
      <c r="D18"/>
      <c r="E18"/>
      <c r="F18"/>
      <c r="G18"/>
      <c r="H18"/>
      <c r="I18"/>
      <c r="J18"/>
      <c r="K18"/>
    </row>
    <row r="19" spans="1:11">
      <c r="A19"/>
      <c r="B19"/>
      <c r="C19"/>
      <c r="D19"/>
      <c r="E19"/>
      <c r="F19"/>
      <c r="G19"/>
      <c r="H19"/>
      <c r="I19"/>
      <c r="J19"/>
      <c r="K19"/>
    </row>
    <row r="20" spans="1:11">
      <c r="A20"/>
      <c r="B20"/>
      <c r="C20"/>
      <c r="D20"/>
      <c r="E20"/>
      <c r="F20"/>
      <c r="G20"/>
      <c r="H20"/>
      <c r="I20"/>
      <c r="J20"/>
      <c r="K20"/>
    </row>
    <row r="21" spans="1:11">
      <c r="A21"/>
      <c r="B21"/>
      <c r="C21"/>
      <c r="D21"/>
      <c r="E21"/>
      <c r="F21"/>
      <c r="G21"/>
      <c r="H21"/>
      <c r="I21"/>
      <c r="J21"/>
      <c r="K21"/>
    </row>
    <row r="23" spans="1:11" ht="15">
      <c r="D23" s="4"/>
    </row>
    <row r="24" spans="1:11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2" sqref="A2:XFD2"/>
    </sheetView>
  </sheetViews>
  <sheetFormatPr defaultRowHeight="15.75"/>
  <cols>
    <col min="1" max="1" width="6.42578125" style="509" customWidth="1"/>
    <col min="2" max="2" width="19.140625" style="509" bestFit="1" customWidth="1"/>
    <col min="3" max="3" width="15.28515625" style="304" customWidth="1"/>
    <col min="4" max="4" width="21" style="509" customWidth="1"/>
    <col min="5" max="5" width="18.5703125" style="509" bestFit="1" customWidth="1"/>
    <col min="6" max="6" width="19.42578125" style="509" bestFit="1" customWidth="1"/>
    <col min="7" max="7" width="23.140625" bestFit="1" customWidth="1"/>
    <col min="8" max="8" width="20.28515625" style="509" bestFit="1" customWidth="1"/>
    <col min="9" max="9" width="15.85546875" style="509" customWidth="1"/>
    <col min="10" max="10" width="20" style="509" customWidth="1"/>
    <col min="11" max="11" width="7.42578125" style="509" customWidth="1"/>
    <col min="12" max="12" width="22.7109375" style="509" customWidth="1"/>
    <col min="13" max="13" width="18.5703125" style="509" bestFit="1" customWidth="1"/>
    <col min="14" max="14" width="17.140625" style="509" customWidth="1"/>
    <col min="15" max="15" width="17.85546875" style="509" customWidth="1"/>
    <col min="16" max="16" width="16.7109375" style="513" bestFit="1" customWidth="1"/>
    <col min="17" max="17" width="18" style="513" customWidth="1"/>
    <col min="18" max="18" width="19.85546875" style="513" customWidth="1"/>
    <col min="19" max="19" width="13.140625" style="513" bestFit="1" customWidth="1"/>
    <col min="20" max="20" width="18.42578125" style="511" customWidth="1"/>
    <col min="21" max="21" width="9.5703125" style="511" customWidth="1"/>
    <col min="22" max="25" width="18.140625" style="509" customWidth="1"/>
    <col min="26" max="26" width="14.7109375" style="509" bestFit="1" customWidth="1"/>
    <col min="27" max="27" width="17.7109375" style="509" bestFit="1" customWidth="1"/>
    <col min="28" max="28" width="20.28515625" style="510" bestFit="1" customWidth="1"/>
    <col min="29" max="29" width="17.28515625" style="510" customWidth="1"/>
    <col min="30" max="30" width="19" style="512" bestFit="1" customWidth="1"/>
    <col min="31" max="31" width="8.5703125" style="512" customWidth="1"/>
    <col min="32" max="32" width="19.5703125" style="509" customWidth="1"/>
    <col min="33" max="33" width="18.140625" style="509" customWidth="1"/>
    <col min="34" max="34" width="19.5703125" style="509" customWidth="1"/>
    <col min="35" max="35" width="18.140625" style="509" customWidth="1"/>
    <col min="36" max="36" width="14.85546875" style="509" customWidth="1"/>
    <col min="37" max="37" width="17.5703125" style="509" customWidth="1"/>
    <col min="38" max="38" width="20.28515625" style="510" bestFit="1" customWidth="1"/>
    <col min="39" max="39" width="15.7109375" style="510" customWidth="1"/>
    <col min="40" max="40" width="18.85546875" style="512" customWidth="1"/>
  </cols>
  <sheetData>
    <row r="1" spans="1:40" ht="35.25">
      <c r="A1" s="627" t="s">
        <v>680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422" t="s">
        <v>498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505"/>
      <c r="Q2" s="505"/>
      <c r="R2" s="377"/>
      <c r="S2" s="382"/>
      <c r="T2" s="506"/>
      <c r="U2" s="506"/>
      <c r="V2" s="382"/>
      <c r="W2" s="382"/>
      <c r="X2" s="382"/>
      <c r="Y2" s="382"/>
      <c r="Z2" s="382"/>
      <c r="AA2" s="382"/>
      <c r="AB2" s="505"/>
      <c r="AC2" s="382"/>
      <c r="AD2" s="506"/>
      <c r="AE2" s="506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723" t="s">
        <v>496</v>
      </c>
      <c r="B3" s="382"/>
      <c r="C3" s="305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07"/>
      <c r="Q3" s="507"/>
      <c r="R3" s="307"/>
      <c r="S3" s="307"/>
      <c r="T3" s="307"/>
      <c r="U3" s="307"/>
      <c r="V3" s="382"/>
      <c r="W3" s="382"/>
      <c r="X3" s="382"/>
      <c r="Y3" s="382"/>
      <c r="Z3" s="382"/>
      <c r="AA3" s="382"/>
      <c r="AB3" s="307"/>
      <c r="AC3" s="307"/>
      <c r="AD3" s="307"/>
      <c r="AE3" s="307"/>
      <c r="AF3" s="382"/>
      <c r="AG3" s="382"/>
      <c r="AH3" s="382"/>
      <c r="AI3" s="382"/>
      <c r="AJ3" s="382"/>
      <c r="AK3" s="382"/>
      <c r="AL3" s="307"/>
      <c r="AM3" s="307"/>
      <c r="AN3" s="307"/>
    </row>
    <row r="4" spans="1:40">
      <c r="A4" s="508" t="s">
        <v>793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07"/>
      <c r="Q4" s="507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726" t="s">
        <v>497</v>
      </c>
      <c r="B5" s="382"/>
      <c r="C5" s="547"/>
      <c r="G5" s="292"/>
      <c r="I5" s="382"/>
      <c r="J5" s="382"/>
      <c r="K5" s="382"/>
      <c r="L5" s="507"/>
      <c r="M5" s="507"/>
      <c r="N5" s="507"/>
      <c r="O5" s="507"/>
      <c r="P5" s="507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794</v>
      </c>
      <c r="B6" s="382"/>
      <c r="C6" s="547"/>
      <c r="D6" s="382"/>
      <c r="E6" s="382"/>
      <c r="F6" s="382"/>
      <c r="H6" s="382"/>
      <c r="I6" s="382"/>
      <c r="J6" s="382"/>
      <c r="K6" s="382"/>
      <c r="L6" s="507"/>
      <c r="M6" s="507"/>
      <c r="N6" s="507"/>
      <c r="O6" s="507"/>
      <c r="P6" s="507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795</v>
      </c>
      <c r="B7" s="382"/>
      <c r="C7" s="547"/>
      <c r="D7" s="382"/>
      <c r="E7" s="382"/>
      <c r="F7" s="382"/>
      <c r="H7" s="382"/>
      <c r="I7" s="382"/>
      <c r="J7" s="382"/>
      <c r="K7" s="382"/>
      <c r="L7" s="507"/>
      <c r="M7" s="507"/>
      <c r="N7" s="507"/>
      <c r="O7" s="507"/>
      <c r="P7" s="507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57"/>
      <c r="B8" s="553"/>
      <c r="C8" s="552"/>
      <c r="D8" s="558">
        <v>2024</v>
      </c>
      <c r="E8" s="558">
        <v>2024</v>
      </c>
      <c r="F8" s="558">
        <v>2024</v>
      </c>
      <c r="G8" s="558">
        <v>2024</v>
      </c>
      <c r="H8" s="558">
        <v>2024</v>
      </c>
      <c r="I8" s="558">
        <v>2024</v>
      </c>
      <c r="J8" s="558">
        <v>2024</v>
      </c>
      <c r="K8" s="553"/>
      <c r="L8" s="556">
        <v>2025</v>
      </c>
      <c r="M8" s="556">
        <v>2025</v>
      </c>
      <c r="N8" s="556">
        <v>2025</v>
      </c>
      <c r="O8" s="556">
        <v>2025</v>
      </c>
      <c r="P8" s="556">
        <v>2025</v>
      </c>
      <c r="Q8" s="556">
        <v>2025</v>
      </c>
      <c r="R8" s="556">
        <v>2025</v>
      </c>
      <c r="S8" s="556">
        <v>2025</v>
      </c>
      <c r="T8" s="556">
        <v>2025</v>
      </c>
      <c r="U8" s="559"/>
      <c r="V8" s="555">
        <v>2026</v>
      </c>
      <c r="W8" s="555">
        <v>2026</v>
      </c>
      <c r="X8" s="555">
        <v>2026</v>
      </c>
      <c r="Y8" s="555">
        <v>2026</v>
      </c>
      <c r="Z8" s="555">
        <v>2026</v>
      </c>
      <c r="AA8" s="555">
        <v>2026</v>
      </c>
      <c r="AB8" s="555">
        <v>2026</v>
      </c>
      <c r="AC8" s="555">
        <v>2026</v>
      </c>
      <c r="AD8" s="555">
        <v>2026</v>
      </c>
      <c r="AE8" s="559"/>
      <c r="AF8" s="554">
        <v>2027</v>
      </c>
      <c r="AG8" s="554">
        <v>2027</v>
      </c>
      <c r="AH8" s="554">
        <v>2027</v>
      </c>
      <c r="AI8" s="554">
        <v>2027</v>
      </c>
      <c r="AJ8" s="554">
        <v>2027</v>
      </c>
      <c r="AK8" s="554">
        <v>2027</v>
      </c>
      <c r="AL8" s="554">
        <v>2027</v>
      </c>
      <c r="AM8" s="554">
        <v>2027</v>
      </c>
      <c r="AN8" s="554">
        <v>2027</v>
      </c>
    </row>
    <row r="9" spans="1:40" ht="141.75">
      <c r="A9" s="534" t="s">
        <v>635</v>
      </c>
      <c r="B9" s="535" t="s">
        <v>637</v>
      </c>
      <c r="C9" s="550" t="s">
        <v>660</v>
      </c>
      <c r="D9" s="536" t="s">
        <v>776</v>
      </c>
      <c r="E9" s="536" t="s">
        <v>792</v>
      </c>
      <c r="F9" s="536" t="s">
        <v>741</v>
      </c>
      <c r="G9" s="536" t="s">
        <v>788</v>
      </c>
      <c r="H9" s="537" t="s">
        <v>720</v>
      </c>
      <c r="I9" s="537" t="s">
        <v>740</v>
      </c>
      <c r="J9" s="536" t="s">
        <v>781</v>
      </c>
      <c r="K9" s="536"/>
      <c r="L9" s="538" t="s">
        <v>779</v>
      </c>
      <c r="M9" s="538" t="s">
        <v>792</v>
      </c>
      <c r="N9" s="538" t="s">
        <v>742</v>
      </c>
      <c r="O9" s="538" t="s">
        <v>789</v>
      </c>
      <c r="P9" s="539" t="s">
        <v>790</v>
      </c>
      <c r="Q9" s="539" t="s">
        <v>791</v>
      </c>
      <c r="R9" s="539" t="s">
        <v>720</v>
      </c>
      <c r="S9" s="539" t="s">
        <v>740</v>
      </c>
      <c r="T9" s="538" t="s">
        <v>782</v>
      </c>
      <c r="U9" s="514"/>
      <c r="V9" s="540" t="s">
        <v>777</v>
      </c>
      <c r="W9" s="540" t="s">
        <v>792</v>
      </c>
      <c r="X9" s="540" t="s">
        <v>743</v>
      </c>
      <c r="Y9" s="540" t="s">
        <v>789</v>
      </c>
      <c r="Z9" s="540" t="s">
        <v>790</v>
      </c>
      <c r="AA9" s="541" t="s">
        <v>791</v>
      </c>
      <c r="AB9" s="541" t="s">
        <v>720</v>
      </c>
      <c r="AC9" s="541" t="s">
        <v>740</v>
      </c>
      <c r="AD9" s="540" t="s">
        <v>783</v>
      </c>
      <c r="AE9" s="540"/>
      <c r="AF9" s="542" t="s">
        <v>778</v>
      </c>
      <c r="AG9" s="542" t="s">
        <v>792</v>
      </c>
      <c r="AH9" s="542" t="s">
        <v>744</v>
      </c>
      <c r="AI9" s="542" t="s">
        <v>789</v>
      </c>
      <c r="AJ9" s="542" t="s">
        <v>790</v>
      </c>
      <c r="AK9" s="543" t="s">
        <v>791</v>
      </c>
      <c r="AL9" s="543" t="s">
        <v>720</v>
      </c>
      <c r="AM9" s="543" t="s">
        <v>740</v>
      </c>
      <c r="AN9" s="542" t="s">
        <v>780</v>
      </c>
    </row>
    <row r="10" spans="1:40" s="328" customFormat="1" ht="30" customHeight="1">
      <c r="A10" s="544">
        <v>0</v>
      </c>
      <c r="B10" s="475" t="s">
        <v>501</v>
      </c>
      <c r="C10" s="551">
        <f t="shared" ref="C10" si="0">SUM(C11:C303)</f>
        <v>5533611</v>
      </c>
      <c r="D10" s="622">
        <f>J10-SUM(E10:I10)</f>
        <v>2765955253.6638403</v>
      </c>
      <c r="E10" s="545">
        <f t="shared" ref="E10" si="1">SUM(E11:E303)</f>
        <v>0.28001567648607306</v>
      </c>
      <c r="F10" s="545">
        <f t="shared" ref="F10" si="2">SUM(F11:F303)</f>
        <v>-1.5250407159328461E-8</v>
      </c>
      <c r="G10" s="545">
        <f t="shared" ref="G10" si="3">SUM(G11:G303)</f>
        <v>-308625539.48810989</v>
      </c>
      <c r="H10" s="545">
        <f t="shared" ref="H10" si="4">SUM(H11:H303)</f>
        <v>848000000.00000095</v>
      </c>
      <c r="I10" s="545">
        <f t="shared" ref="I10" si="5">SUM(I11:I303)</f>
        <v>32945950</v>
      </c>
      <c r="J10" s="545">
        <v>3338275664.4557471</v>
      </c>
      <c r="K10" s="545"/>
      <c r="L10" s="545">
        <f>T10-(SUM(M10:S10))</f>
        <v>2782749649.2854729</v>
      </c>
      <c r="M10" s="545">
        <f t="shared" ref="M10" si="6">SUM(M11:M303)</f>
        <v>0.1680094916082453</v>
      </c>
      <c r="N10" s="545">
        <f t="shared" ref="N10" si="7">SUM(N11:N303)</f>
        <v>-1.4260876923799515E-8</v>
      </c>
      <c r="O10" s="545">
        <f t="shared" ref="O10" si="8">SUM(O11:O303)</f>
        <v>-731500719.31747925</v>
      </c>
      <c r="P10" s="545">
        <f t="shared" ref="P10" si="9">SUM(P11:P303)</f>
        <v>662180096.46999967</v>
      </c>
      <c r="Q10" s="545">
        <f t="shared" ref="Q10" si="10">SUM(Q11:Q303)</f>
        <v>272471898.54792601</v>
      </c>
      <c r="R10" s="545">
        <f t="shared" ref="R10" si="11">SUM(R11:R303)</f>
        <v>912500000.00000119</v>
      </c>
      <c r="S10" s="545">
        <v>32945950</v>
      </c>
      <c r="T10" s="545">
        <f>SUM(T11:T303)</f>
        <v>3931346875.1539302</v>
      </c>
      <c r="U10" s="545"/>
      <c r="V10" s="545">
        <f t="shared" ref="V10:AB10" si="12">SUM(V11:V303)</f>
        <v>2835766695.9448504</v>
      </c>
      <c r="W10" s="545">
        <f t="shared" si="12"/>
        <v>0.1680094916082453</v>
      </c>
      <c r="X10" s="545">
        <f t="shared" si="12"/>
        <v>-6.7684595705941319E-9</v>
      </c>
      <c r="Y10" s="545">
        <f t="shared" si="12"/>
        <v>-731500719.31747925</v>
      </c>
      <c r="Z10" s="545">
        <f t="shared" si="12"/>
        <v>662068144.7049998</v>
      </c>
      <c r="AA10" s="545">
        <f t="shared" si="12"/>
        <v>272471898.54792601</v>
      </c>
      <c r="AB10" s="545">
        <f t="shared" si="12"/>
        <v>939000000.00000155</v>
      </c>
      <c r="AC10" s="545">
        <v>32945950</v>
      </c>
      <c r="AD10" s="545">
        <f>SUM(AD11:AD303)</f>
        <v>4010751970.0483046</v>
      </c>
      <c r="AE10" s="545"/>
      <c r="AF10" s="545">
        <f>SUM(AF11:AF303)</f>
        <v>2887004752.3347621</v>
      </c>
      <c r="AG10" s="545">
        <f t="shared" ref="AG10:AL10" si="13">SUM(AG11:AG303)</f>
        <v>0.1680094916082453</v>
      </c>
      <c r="AH10" s="545">
        <f t="shared" si="13"/>
        <v>-1.1365045793354511E-8</v>
      </c>
      <c r="AI10" s="545">
        <f t="shared" si="13"/>
        <v>-731500719.31747925</v>
      </c>
      <c r="AJ10" s="545">
        <f t="shared" si="13"/>
        <v>661956192.9399991</v>
      </c>
      <c r="AK10" s="545">
        <f t="shared" si="13"/>
        <v>272471898.54792601</v>
      </c>
      <c r="AL10" s="545">
        <f t="shared" si="13"/>
        <v>980000000.00000095</v>
      </c>
      <c r="AM10" s="545">
        <v>32945950</v>
      </c>
      <c r="AN10" s="545">
        <f>SUM(AN11:AN303)</f>
        <v>4102878074.6732168</v>
      </c>
    </row>
    <row r="11" spans="1:40" ht="16.5">
      <c r="A11" s="515">
        <v>5</v>
      </c>
      <c r="B11" s="432" t="s">
        <v>15</v>
      </c>
      <c r="C11" s="548">
        <v>9183</v>
      </c>
      <c r="D11" s="516">
        <f t="shared" ref="D11:D74" si="14">J11-SUM(E11:I11)</f>
        <v>9634001.5318514369</v>
      </c>
      <c r="E11" s="516">
        <v>1107790.4369840571</v>
      </c>
      <c r="F11" s="516">
        <v>4515.1564391095244</v>
      </c>
      <c r="G11" s="532">
        <v>-512162.55156340235</v>
      </c>
      <c r="H11" s="516">
        <v>1998836.7833538039</v>
      </c>
      <c r="I11" s="516">
        <v>1317165</v>
      </c>
      <c r="J11" s="514">
        <v>13550146.357065005</v>
      </c>
      <c r="K11" s="545"/>
      <c r="L11" s="546">
        <f t="shared" ref="L11:L74" si="15">T11-(SUM(M11:S11))</f>
        <v>9717796.0219347682</v>
      </c>
      <c r="M11" s="517">
        <v>1107790.4367981835</v>
      </c>
      <c r="N11" s="517">
        <v>-18259.928964565584</v>
      </c>
      <c r="O11" s="533">
        <v>-1212581.8650194509</v>
      </c>
      <c r="P11" s="518">
        <v>923302.58986649907</v>
      </c>
      <c r="Q11" s="518">
        <v>334466.75985799998</v>
      </c>
      <c r="R11" s="517">
        <v>2128424.2265043859</v>
      </c>
      <c r="S11" s="519">
        <v>1317165</v>
      </c>
      <c r="T11" s="518">
        <v>14298103.24097782</v>
      </c>
      <c r="U11" s="514"/>
      <c r="V11" s="546">
        <f t="shared" ref="V11:V74" si="16">AD11-SUM(W11:AC11)</f>
        <v>9707315.0713021606</v>
      </c>
      <c r="W11" s="517">
        <v>1107790.4367981835</v>
      </c>
      <c r="X11" s="517">
        <v>-38174.996660967809</v>
      </c>
      <c r="Y11" s="517">
        <v>-1212581.8650194509</v>
      </c>
      <c r="Z11" s="517">
        <v>868195.86993325083</v>
      </c>
      <c r="AA11" s="517">
        <v>334466.75985799998</v>
      </c>
      <c r="AB11" s="517">
        <v>2203176.3364961883</v>
      </c>
      <c r="AC11" s="519">
        <v>1317165</v>
      </c>
      <c r="AD11" s="514">
        <v>14287352.612707365</v>
      </c>
      <c r="AE11" s="545"/>
      <c r="AF11" s="546">
        <v>10068179.011518305</v>
      </c>
      <c r="AG11" s="517">
        <v>1107790.4367981835</v>
      </c>
      <c r="AH11" s="517">
        <v>-51606.485617509898</v>
      </c>
      <c r="AI11" s="517">
        <v>-1212581.8650194509</v>
      </c>
      <c r="AJ11" s="517">
        <v>813089.15000000247</v>
      </c>
      <c r="AK11" s="517">
        <v>334466.75985799998</v>
      </c>
      <c r="AL11" s="520">
        <v>2292029.7138986113</v>
      </c>
      <c r="AM11" s="629">
        <v>1317165</v>
      </c>
      <c r="AN11" s="514">
        <v>14668531.721436139</v>
      </c>
    </row>
    <row r="12" spans="1:40" ht="16.5">
      <c r="A12" s="515">
        <v>9</v>
      </c>
      <c r="B12" s="432" t="s">
        <v>16</v>
      </c>
      <c r="C12" s="518">
        <v>2447</v>
      </c>
      <c r="D12" s="516">
        <f t="shared" si="14"/>
        <v>3177369.0046506887</v>
      </c>
      <c r="E12" s="516">
        <v>507476.23555039527</v>
      </c>
      <c r="F12" s="516">
        <v>45935.127276895844</v>
      </c>
      <c r="G12" s="532">
        <v>-136476.2891947779</v>
      </c>
      <c r="H12" s="516">
        <v>524718.77367367654</v>
      </c>
      <c r="I12" s="516">
        <v>-473784</v>
      </c>
      <c r="J12" s="514">
        <v>3645238.8519568788</v>
      </c>
      <c r="K12" s="545"/>
      <c r="L12" s="546">
        <f t="shared" si="15"/>
        <v>3166828.7358111348</v>
      </c>
      <c r="M12" s="517">
        <v>507476.23550086532</v>
      </c>
      <c r="N12" s="517">
        <v>3161.2354133661684</v>
      </c>
      <c r="O12" s="533">
        <v>-323461.21631377301</v>
      </c>
      <c r="P12" s="518">
        <v>230256.28235625685</v>
      </c>
      <c r="Q12" s="518">
        <v>86609.018804000007</v>
      </c>
      <c r="R12" s="517">
        <v>556542.33792799606</v>
      </c>
      <c r="S12" s="519">
        <v>-473784</v>
      </c>
      <c r="T12" s="518">
        <v>3753628.6294998461</v>
      </c>
      <c r="U12" s="514"/>
      <c r="V12" s="546">
        <f t="shared" si="16"/>
        <v>3194763.235267831</v>
      </c>
      <c r="W12" s="517">
        <v>507476.23550086532</v>
      </c>
      <c r="X12" s="517">
        <v>-10172.516261503673</v>
      </c>
      <c r="Y12" s="517">
        <v>-323461.21631377301</v>
      </c>
      <c r="Z12" s="517">
        <v>224019.96117812773</v>
      </c>
      <c r="AA12" s="517">
        <v>86609.018804000007</v>
      </c>
      <c r="AB12" s="517">
        <v>576905.8407891792</v>
      </c>
      <c r="AC12" s="519">
        <v>-473784</v>
      </c>
      <c r="AD12" s="514">
        <v>3782356.5589647265</v>
      </c>
      <c r="AE12" s="545"/>
      <c r="AF12" s="546">
        <v>3365799.863664845</v>
      </c>
      <c r="AG12" s="517">
        <v>507476.23550086532</v>
      </c>
      <c r="AH12" s="517">
        <v>-13751.613885009987</v>
      </c>
      <c r="AI12" s="517">
        <v>-323461.21631377301</v>
      </c>
      <c r="AJ12" s="517">
        <v>217783.63999999862</v>
      </c>
      <c r="AK12" s="517">
        <v>86609.018804000007</v>
      </c>
      <c r="AL12" s="520">
        <v>599951.32273445243</v>
      </c>
      <c r="AM12" s="533">
        <v>-473784</v>
      </c>
      <c r="AN12" s="514">
        <v>3966623.2505053775</v>
      </c>
    </row>
    <row r="13" spans="1:40" ht="16.5">
      <c r="A13" s="515">
        <v>10</v>
      </c>
      <c r="B13" s="432" t="s">
        <v>502</v>
      </c>
      <c r="C13" s="518">
        <v>11102</v>
      </c>
      <c r="D13" s="516">
        <f t="shared" si="14"/>
        <v>10506887.408837233</v>
      </c>
      <c r="E13" s="516">
        <v>-340479.36541170999</v>
      </c>
      <c r="F13" s="516">
        <v>-1010240.0924459173</v>
      </c>
      <c r="G13" s="532">
        <v>-619190.74893356138</v>
      </c>
      <c r="H13" s="516">
        <v>2446371.1142968205</v>
      </c>
      <c r="I13" s="516">
        <v>-307675</v>
      </c>
      <c r="J13" s="514">
        <v>10675673.316342864</v>
      </c>
      <c r="K13" s="545"/>
      <c r="L13" s="546">
        <f t="shared" si="15"/>
        <v>10856070.284478715</v>
      </c>
      <c r="M13" s="517">
        <v>-340479.36563642614</v>
      </c>
      <c r="N13" s="517">
        <v>-871244.55810546223</v>
      </c>
      <c r="O13" s="533">
        <v>-1465792.2146795169</v>
      </c>
      <c r="P13" s="518">
        <v>1061523.5658832705</v>
      </c>
      <c r="Q13" s="518">
        <v>569260.14453000005</v>
      </c>
      <c r="R13" s="517">
        <v>2598570.2790839789</v>
      </c>
      <c r="S13" s="519">
        <v>-307675</v>
      </c>
      <c r="T13" s="518">
        <v>12100233.13555456</v>
      </c>
      <c r="U13" s="514"/>
      <c r="V13" s="546">
        <f t="shared" si="16"/>
        <v>10819665.446518824</v>
      </c>
      <c r="W13" s="517">
        <v>-340479.36563642614</v>
      </c>
      <c r="X13" s="517">
        <v>-728791.33928432083</v>
      </c>
      <c r="Y13" s="517">
        <v>-1465792.2146795169</v>
      </c>
      <c r="Z13" s="517">
        <v>1022500.787941633</v>
      </c>
      <c r="AA13" s="517">
        <v>569260.14453000005</v>
      </c>
      <c r="AB13" s="517">
        <v>2686595.9370106244</v>
      </c>
      <c r="AC13" s="519">
        <v>-307675</v>
      </c>
      <c r="AD13" s="514">
        <v>12255284.396400817</v>
      </c>
      <c r="AE13" s="545"/>
      <c r="AF13" s="546">
        <v>11535195.051491894</v>
      </c>
      <c r="AG13" s="517">
        <v>-340479.36563642614</v>
      </c>
      <c r="AH13" s="517">
        <v>-578499.64815892931</v>
      </c>
      <c r="AI13" s="517">
        <v>-1465792.2146795169</v>
      </c>
      <c r="AJ13" s="517">
        <v>983478.00999999582</v>
      </c>
      <c r="AK13" s="517">
        <v>569260.14453000005</v>
      </c>
      <c r="AL13" s="520">
        <v>2793712.7532565533</v>
      </c>
      <c r="AM13" s="533">
        <v>-307675</v>
      </c>
      <c r="AN13" s="514">
        <v>13189199.730803572</v>
      </c>
    </row>
    <row r="14" spans="1:40" ht="16.5">
      <c r="A14" s="515">
        <v>16</v>
      </c>
      <c r="B14" s="432" t="s">
        <v>18</v>
      </c>
      <c r="C14" s="518">
        <v>8014</v>
      </c>
      <c r="D14" s="516">
        <f t="shared" si="14"/>
        <v>3163735.1134131942</v>
      </c>
      <c r="E14" s="516">
        <v>2192505.7711044662</v>
      </c>
      <c r="F14" s="516">
        <v>1999051.0483130058</v>
      </c>
      <c r="G14" s="532">
        <v>-446964.03008048638</v>
      </c>
      <c r="H14" s="516">
        <v>1380381.6988638802</v>
      </c>
      <c r="I14" s="516">
        <v>-448670</v>
      </c>
      <c r="J14" s="514">
        <v>7840039.6016140599</v>
      </c>
      <c r="K14" s="545"/>
      <c r="L14" s="546">
        <f t="shared" si="15"/>
        <v>2746943.7534005037</v>
      </c>
      <c r="M14" s="517">
        <v>2192505.7709422582</v>
      </c>
      <c r="N14" s="517">
        <v>1858965.2414497747</v>
      </c>
      <c r="O14" s="533">
        <v>-1058460.8948194128</v>
      </c>
      <c r="P14" s="518">
        <v>790489.16987110325</v>
      </c>
      <c r="Q14" s="518">
        <v>304817.51145999989</v>
      </c>
      <c r="R14" s="517">
        <v>1481366.3169716692</v>
      </c>
      <c r="S14" s="519">
        <v>-448670</v>
      </c>
      <c r="T14" s="518">
        <v>7867956.8692758959</v>
      </c>
      <c r="U14" s="514"/>
      <c r="V14" s="546">
        <f t="shared" si="16"/>
        <v>2724639.7808122635</v>
      </c>
      <c r="W14" s="517">
        <v>2192505.7709422582</v>
      </c>
      <c r="X14" s="517">
        <v>1721375.3707627477</v>
      </c>
      <c r="Y14" s="517">
        <v>-1058460.8948194128</v>
      </c>
      <c r="Z14" s="517">
        <v>760800.9449355515</v>
      </c>
      <c r="AA14" s="517">
        <v>304817.51145999989</v>
      </c>
      <c r="AB14" s="517">
        <v>1527670.2444380387</v>
      </c>
      <c r="AC14" s="519">
        <v>-448670</v>
      </c>
      <c r="AD14" s="514">
        <v>7724678.7285314463</v>
      </c>
      <c r="AE14" s="545"/>
      <c r="AF14" s="546">
        <v>2586524.1346338931</v>
      </c>
      <c r="AG14" s="517">
        <v>2192505.7709422582</v>
      </c>
      <c r="AH14" s="517">
        <v>1589443.7163472269</v>
      </c>
      <c r="AI14" s="517">
        <v>-1058460.8948194128</v>
      </c>
      <c r="AJ14" s="517">
        <v>731112.71999999974</v>
      </c>
      <c r="AK14" s="517">
        <v>304817.51145999989</v>
      </c>
      <c r="AL14" s="520">
        <v>1593400.1981347138</v>
      </c>
      <c r="AM14" s="533">
        <v>-448670</v>
      </c>
      <c r="AN14" s="514">
        <v>7490673.1566986786</v>
      </c>
    </row>
    <row r="15" spans="1:40" ht="16.5">
      <c r="A15" s="515">
        <v>18</v>
      </c>
      <c r="B15" s="432" t="s">
        <v>19</v>
      </c>
      <c r="C15" s="518">
        <v>4763</v>
      </c>
      <c r="D15" s="516">
        <f t="shared" si="14"/>
        <v>3532784.852294995</v>
      </c>
      <c r="E15" s="516">
        <v>-456244.78357754328</v>
      </c>
      <c r="F15" s="516">
        <v>-277510.64894222573</v>
      </c>
      <c r="G15" s="532">
        <v>-265646.32833458408</v>
      </c>
      <c r="H15" s="516">
        <v>810544.9492311714</v>
      </c>
      <c r="I15" s="516">
        <v>-127457</v>
      </c>
      <c r="J15" s="514">
        <v>3216471.0406718133</v>
      </c>
      <c r="K15" s="545"/>
      <c r="L15" s="546">
        <f t="shared" si="15"/>
        <v>3575362.1874290202</v>
      </c>
      <c r="M15" s="517">
        <v>-456244.78367395129</v>
      </c>
      <c r="N15" s="517">
        <v>-217878.53490299068</v>
      </c>
      <c r="O15" s="533">
        <v>-629650.99560095707</v>
      </c>
      <c r="P15" s="518">
        <v>411685.18790763809</v>
      </c>
      <c r="Q15" s="518">
        <v>162574.05210200002</v>
      </c>
      <c r="R15" s="517">
        <v>874479.39328950993</v>
      </c>
      <c r="S15" s="519">
        <v>-127457</v>
      </c>
      <c r="T15" s="518">
        <v>3592869.5065502692</v>
      </c>
      <c r="U15" s="514"/>
      <c r="V15" s="546">
        <f t="shared" si="16"/>
        <v>3649632.5728939213</v>
      </c>
      <c r="W15" s="517">
        <v>-456244.78367395129</v>
      </c>
      <c r="X15" s="517">
        <v>-156762.9988513696</v>
      </c>
      <c r="Y15" s="517">
        <v>-629650.99560095707</v>
      </c>
      <c r="Z15" s="517">
        <v>441278.80395381799</v>
      </c>
      <c r="AA15" s="517">
        <v>162574.05210200002</v>
      </c>
      <c r="AB15" s="517">
        <v>897750.81608922442</v>
      </c>
      <c r="AC15" s="519">
        <v>-127457</v>
      </c>
      <c r="AD15" s="514">
        <v>3781120.4669126859</v>
      </c>
      <c r="AE15" s="545"/>
      <c r="AF15" s="546">
        <v>3528432.525631336</v>
      </c>
      <c r="AG15" s="517">
        <v>-456244.78367395129</v>
      </c>
      <c r="AH15" s="517">
        <v>-92284.587319191662</v>
      </c>
      <c r="AI15" s="517">
        <v>-629650.99560095707</v>
      </c>
      <c r="AJ15" s="517">
        <v>470872.41999999795</v>
      </c>
      <c r="AK15" s="517">
        <v>162574.05210200002</v>
      </c>
      <c r="AL15" s="520">
        <v>934965.62747517705</v>
      </c>
      <c r="AM15" s="533">
        <v>-127457</v>
      </c>
      <c r="AN15" s="514">
        <v>3791207.2586144106</v>
      </c>
    </row>
    <row r="16" spans="1:40" ht="16.5">
      <c r="A16" s="515">
        <v>19</v>
      </c>
      <c r="B16" s="432" t="s">
        <v>20</v>
      </c>
      <c r="C16" s="518">
        <v>3965</v>
      </c>
      <c r="D16" s="516">
        <f t="shared" si="14"/>
        <v>3480585.963913491</v>
      </c>
      <c r="E16" s="516">
        <v>-363674.33562044165</v>
      </c>
      <c r="F16" s="516">
        <v>-504090.2831676738</v>
      </c>
      <c r="G16" s="532">
        <v>-221139.55319055761</v>
      </c>
      <c r="H16" s="516">
        <v>635350.01221102325</v>
      </c>
      <c r="I16" s="516">
        <v>-973121</v>
      </c>
      <c r="J16" s="514">
        <v>2053910.8041458414</v>
      </c>
      <c r="K16" s="545"/>
      <c r="L16" s="546">
        <f t="shared" si="15"/>
        <v>3282903.6968430625</v>
      </c>
      <c r="M16" s="517">
        <v>-363674.33570069849</v>
      </c>
      <c r="N16" s="517">
        <v>-454449.02090322552</v>
      </c>
      <c r="O16" s="533">
        <v>-524088.92688613717</v>
      </c>
      <c r="P16" s="518">
        <v>332702.8287807196</v>
      </c>
      <c r="Q16" s="518">
        <v>124008.49430199998</v>
      </c>
      <c r="R16" s="517">
        <v>697019.85860712617</v>
      </c>
      <c r="S16" s="519">
        <v>-973121</v>
      </c>
      <c r="T16" s="518">
        <v>2121301.5950428471</v>
      </c>
      <c r="U16" s="514"/>
      <c r="V16" s="546">
        <f t="shared" si="16"/>
        <v>3407571.5762157226</v>
      </c>
      <c r="W16" s="517">
        <v>-363674.33570069849</v>
      </c>
      <c r="X16" s="517">
        <v>-403572.87132424646</v>
      </c>
      <c r="Y16" s="517">
        <v>-524088.92688613717</v>
      </c>
      <c r="Z16" s="517">
        <v>343003.15939035936</v>
      </c>
      <c r="AA16" s="517">
        <v>124008.49430199998</v>
      </c>
      <c r="AB16" s="517">
        <v>717821.13869379181</v>
      </c>
      <c r="AC16" s="519">
        <v>-973121</v>
      </c>
      <c r="AD16" s="514">
        <v>2327947.2346907919</v>
      </c>
      <c r="AE16" s="545"/>
      <c r="AF16" s="546">
        <v>3623370.8684947495</v>
      </c>
      <c r="AG16" s="517">
        <v>-363674.33570069849</v>
      </c>
      <c r="AH16" s="517">
        <v>-349897.26735089236</v>
      </c>
      <c r="AI16" s="517">
        <v>-524088.92688613717</v>
      </c>
      <c r="AJ16" s="517">
        <v>353303.48999999912</v>
      </c>
      <c r="AK16" s="517">
        <v>124008.49430199998</v>
      </c>
      <c r="AL16" s="520">
        <v>748513.18826098565</v>
      </c>
      <c r="AM16" s="533">
        <v>-973121</v>
      </c>
      <c r="AN16" s="514">
        <v>2638414.511120006</v>
      </c>
    </row>
    <row r="17" spans="1:40" ht="16.5">
      <c r="A17" s="515">
        <v>20</v>
      </c>
      <c r="B17" s="432" t="s">
        <v>503</v>
      </c>
      <c r="C17" s="518">
        <v>16473</v>
      </c>
      <c r="D17" s="516">
        <f t="shared" si="14"/>
        <v>11470056.196763489</v>
      </c>
      <c r="E17" s="516">
        <v>-2787357.7915534563</v>
      </c>
      <c r="F17" s="516">
        <v>-2346290.6684623654</v>
      </c>
      <c r="G17" s="532">
        <v>-918747.00118740345</v>
      </c>
      <c r="H17" s="516">
        <v>2687797.7412677575</v>
      </c>
      <c r="I17" s="516">
        <v>-2441149</v>
      </c>
      <c r="J17" s="514">
        <v>5664309.476828021</v>
      </c>
      <c r="K17" s="545"/>
      <c r="L17" s="546">
        <f t="shared" si="15"/>
        <v>11086101.505112771</v>
      </c>
      <c r="M17" s="517">
        <v>-2787357.7918868861</v>
      </c>
      <c r="N17" s="517">
        <v>-2140050.9425399802</v>
      </c>
      <c r="O17" s="533">
        <v>-2172463.3509553471</v>
      </c>
      <c r="P17" s="518">
        <v>1760111.6298977416</v>
      </c>
      <c r="Q17" s="518">
        <v>1288101.4960659998</v>
      </c>
      <c r="R17" s="517">
        <v>2939875.538372505</v>
      </c>
      <c r="S17" s="519">
        <v>-2441149</v>
      </c>
      <c r="T17" s="518">
        <v>7533169.0840668045</v>
      </c>
      <c r="U17" s="514"/>
      <c r="V17" s="546">
        <f t="shared" si="16"/>
        <v>11095041.607336029</v>
      </c>
      <c r="W17" s="517">
        <v>-2787357.7918868861</v>
      </c>
      <c r="X17" s="517">
        <v>-1928680.7503547287</v>
      </c>
      <c r="Y17" s="517">
        <v>-2172463.3509553471</v>
      </c>
      <c r="Z17" s="517">
        <v>1755594.2299488694</v>
      </c>
      <c r="AA17" s="517">
        <v>1288101.4960659998</v>
      </c>
      <c r="AB17" s="517">
        <v>3034586.7850535135</v>
      </c>
      <c r="AC17" s="519">
        <v>-2441149</v>
      </c>
      <c r="AD17" s="514">
        <v>7843673.2252074517</v>
      </c>
      <c r="AE17" s="545"/>
      <c r="AF17" s="546">
        <v>11435780.658393998</v>
      </c>
      <c r="AG17" s="517">
        <v>-2787357.7918868861</v>
      </c>
      <c r="AH17" s="517">
        <v>-1705679.9371761505</v>
      </c>
      <c r="AI17" s="517">
        <v>-2172463.3509553471</v>
      </c>
      <c r="AJ17" s="517">
        <v>1751076.8299999968</v>
      </c>
      <c r="AK17" s="517">
        <v>1288101.4960659998</v>
      </c>
      <c r="AL17" s="520">
        <v>3170912.6729967948</v>
      </c>
      <c r="AM17" s="533">
        <v>-2441149</v>
      </c>
      <c r="AN17" s="514">
        <v>8539221.5774384066</v>
      </c>
    </row>
    <row r="18" spans="1:40" ht="16.5">
      <c r="A18" s="515">
        <v>46</v>
      </c>
      <c r="B18" s="432" t="s">
        <v>22</v>
      </c>
      <c r="C18" s="518">
        <v>1341</v>
      </c>
      <c r="D18" s="516">
        <f t="shared" si="14"/>
        <v>1383269.8068368053</v>
      </c>
      <c r="E18" s="516">
        <v>386280.54903308325</v>
      </c>
      <c r="F18" s="516">
        <v>291033.13751801522</v>
      </c>
      <c r="G18" s="532">
        <v>-74791.460486390351</v>
      </c>
      <c r="H18" s="516">
        <v>298198.75810749142</v>
      </c>
      <c r="I18" s="516">
        <v>-378389</v>
      </c>
      <c r="J18" s="514">
        <v>1905601.7910090047</v>
      </c>
      <c r="K18" s="545"/>
      <c r="L18" s="546">
        <f t="shared" si="15"/>
        <v>1430123.1454836186</v>
      </c>
      <c r="M18" s="517">
        <v>386280.54900593992</v>
      </c>
      <c r="N18" s="517">
        <v>267592.27565083368</v>
      </c>
      <c r="O18" s="533">
        <v>-177113.26780801927</v>
      </c>
      <c r="P18" s="518">
        <v>174255.33853802399</v>
      </c>
      <c r="Q18" s="518">
        <v>34974.80124600001</v>
      </c>
      <c r="R18" s="517">
        <v>317430.51640644332</v>
      </c>
      <c r="S18" s="519">
        <v>-378389</v>
      </c>
      <c r="T18" s="518">
        <v>2055154.3585228403</v>
      </c>
      <c r="U18" s="514"/>
      <c r="V18" s="546">
        <f t="shared" si="16"/>
        <v>1475958.5482913207</v>
      </c>
      <c r="W18" s="517">
        <v>386280.54900593992</v>
      </c>
      <c r="X18" s="517">
        <v>244569.06419696508</v>
      </c>
      <c r="Y18" s="517">
        <v>-177113.26780801927</v>
      </c>
      <c r="Z18" s="517">
        <v>151602.9042690121</v>
      </c>
      <c r="AA18" s="517">
        <v>34974.80124600001</v>
      </c>
      <c r="AB18" s="517">
        <v>328722.13245224371</v>
      </c>
      <c r="AC18" s="519">
        <v>-378389</v>
      </c>
      <c r="AD18" s="514">
        <v>2066605.7316534622</v>
      </c>
      <c r="AE18" s="545"/>
      <c r="AF18" s="546">
        <v>1580618.1151127741</v>
      </c>
      <c r="AG18" s="517">
        <v>386280.54900593992</v>
      </c>
      <c r="AH18" s="517">
        <v>222492.65434280815</v>
      </c>
      <c r="AI18" s="517">
        <v>-177113.26780801927</v>
      </c>
      <c r="AJ18" s="517">
        <v>128950.47000000025</v>
      </c>
      <c r="AK18" s="517">
        <v>34974.80124600001</v>
      </c>
      <c r="AL18" s="520">
        <v>342061.74920953857</v>
      </c>
      <c r="AM18" s="533">
        <v>-378389</v>
      </c>
      <c r="AN18" s="514">
        <v>2139876.071109042</v>
      </c>
    </row>
    <row r="19" spans="1:40" ht="16.5">
      <c r="A19" s="515">
        <v>47</v>
      </c>
      <c r="B19" s="432" t="s">
        <v>504</v>
      </c>
      <c r="C19" s="518">
        <v>1811</v>
      </c>
      <c r="D19" s="516">
        <f t="shared" si="14"/>
        <v>2731751.6604712675</v>
      </c>
      <c r="E19" s="516">
        <v>-128150.09762661636</v>
      </c>
      <c r="F19" s="516">
        <v>575797.05134395172</v>
      </c>
      <c r="G19" s="532">
        <v>-101004.7240423959</v>
      </c>
      <c r="H19" s="516">
        <v>388828.50457805779</v>
      </c>
      <c r="I19" s="516">
        <v>-18014</v>
      </c>
      <c r="J19" s="514">
        <v>3449208.3947242647</v>
      </c>
      <c r="K19" s="545"/>
      <c r="L19" s="546">
        <f t="shared" si="15"/>
        <v>2969924.7726413915</v>
      </c>
      <c r="M19" s="517">
        <v>-128150.09766327289</v>
      </c>
      <c r="N19" s="517">
        <v>544140.52573510318</v>
      </c>
      <c r="O19" s="533">
        <v>-239060.41550235494</v>
      </c>
      <c r="P19" s="518">
        <v>259670.81270277727</v>
      </c>
      <c r="Q19" s="518">
        <v>58604.87817799997</v>
      </c>
      <c r="R19" s="517">
        <v>417000.69712823402</v>
      </c>
      <c r="S19" s="519">
        <v>-18014</v>
      </c>
      <c r="T19" s="518">
        <v>3864117.1732198782</v>
      </c>
      <c r="U19" s="514"/>
      <c r="V19" s="546">
        <f t="shared" si="16"/>
        <v>3072101.4685040521</v>
      </c>
      <c r="W19" s="517">
        <v>-128150.09766327289</v>
      </c>
      <c r="X19" s="517">
        <v>513048.03062477068</v>
      </c>
      <c r="Y19" s="517">
        <v>-239060.41550235494</v>
      </c>
      <c r="Z19" s="517">
        <v>240752.93135138851</v>
      </c>
      <c r="AA19" s="517">
        <v>58604.87817799997</v>
      </c>
      <c r="AB19" s="517">
        <v>431198.86657199287</v>
      </c>
      <c r="AC19" s="519">
        <v>-18014</v>
      </c>
      <c r="AD19" s="514">
        <v>3930481.6620645765</v>
      </c>
      <c r="AE19" s="545"/>
      <c r="AF19" s="546">
        <v>3144671.1983040911</v>
      </c>
      <c r="AG19" s="517">
        <v>-128150.09766327289</v>
      </c>
      <c r="AH19" s="517">
        <v>483234.17660099873</v>
      </c>
      <c r="AI19" s="517">
        <v>-239060.41550235494</v>
      </c>
      <c r="AJ19" s="517">
        <v>221835.04999999978</v>
      </c>
      <c r="AK19" s="517">
        <v>58604.87817799997</v>
      </c>
      <c r="AL19" s="520">
        <v>448251.46503476298</v>
      </c>
      <c r="AM19" s="533">
        <v>-18014</v>
      </c>
      <c r="AN19" s="514">
        <v>3971372.2549522249</v>
      </c>
    </row>
    <row r="20" spans="1:40" ht="16.5">
      <c r="A20" s="515">
        <v>49</v>
      </c>
      <c r="B20" s="432" t="s">
        <v>505</v>
      </c>
      <c r="C20" s="518">
        <v>305274</v>
      </c>
      <c r="D20" s="516">
        <f t="shared" si="14"/>
        <v>222333537.53771645</v>
      </c>
      <c r="E20" s="516">
        <v>116356663.43116146</v>
      </c>
      <c r="F20" s="516">
        <v>45333897.028711274</v>
      </c>
      <c r="G20" s="532">
        <v>-17026016.635736264</v>
      </c>
      <c r="H20" s="516">
        <v>30849901.272778347</v>
      </c>
      <c r="I20" s="516">
        <v>-5611271</v>
      </c>
      <c r="J20" s="514">
        <v>392236711.63463128</v>
      </c>
      <c r="K20" s="545"/>
      <c r="L20" s="546">
        <f t="shared" si="15"/>
        <v>231629424.25538689</v>
      </c>
      <c r="M20" s="517">
        <v>116356663.42498244</v>
      </c>
      <c r="N20" s="517">
        <v>39997666.107278034</v>
      </c>
      <c r="O20" s="533">
        <v>-40372997.812024586</v>
      </c>
      <c r="P20" s="518">
        <v>33679799.68106164</v>
      </c>
      <c r="Q20" s="518">
        <v>13066075.169994002</v>
      </c>
      <c r="R20" s="517">
        <v>33134545.359415706</v>
      </c>
      <c r="S20" s="519">
        <v>-5611271</v>
      </c>
      <c r="T20" s="518">
        <v>421879905.18609411</v>
      </c>
      <c r="U20" s="514"/>
      <c r="V20" s="546">
        <f t="shared" si="16"/>
        <v>236522318.65941548</v>
      </c>
      <c r="W20" s="517">
        <v>116356663.42498244</v>
      </c>
      <c r="X20" s="517">
        <v>34756511.854206972</v>
      </c>
      <c r="Y20" s="517">
        <v>-40372997.812024586</v>
      </c>
      <c r="Z20" s="517">
        <v>36660479.925530739</v>
      </c>
      <c r="AA20" s="517">
        <v>13066075.169994002</v>
      </c>
      <c r="AB20" s="517">
        <v>33234185.764909133</v>
      </c>
      <c r="AC20" s="519">
        <v>-5611271</v>
      </c>
      <c r="AD20" s="514">
        <v>424611965.98701417</v>
      </c>
      <c r="AE20" s="545"/>
      <c r="AF20" s="546">
        <v>241589281.07969251</v>
      </c>
      <c r="AG20" s="517">
        <v>116356663.42498244</v>
      </c>
      <c r="AH20" s="517">
        <v>29730893.702217493</v>
      </c>
      <c r="AI20" s="517">
        <v>-40372997.812024586</v>
      </c>
      <c r="AJ20" s="517">
        <v>39641160.169999838</v>
      </c>
      <c r="AK20" s="517">
        <v>13066075.169994002</v>
      </c>
      <c r="AL20" s="520">
        <v>34773625.326989979</v>
      </c>
      <c r="AM20" s="533">
        <v>-5611271</v>
      </c>
      <c r="AN20" s="514">
        <v>429173430.06185162</v>
      </c>
    </row>
    <row r="21" spans="1:40" ht="16.5">
      <c r="A21" s="515">
        <v>50</v>
      </c>
      <c r="B21" s="432" t="s">
        <v>25</v>
      </c>
      <c r="C21" s="518">
        <v>11276</v>
      </c>
      <c r="D21" s="516">
        <f t="shared" si="14"/>
        <v>5904672.209342232</v>
      </c>
      <c r="E21" s="516">
        <v>-903367.0680322363</v>
      </c>
      <c r="F21" s="516">
        <v>-481369.68432328844</v>
      </c>
      <c r="G21" s="532">
        <v>-628895.23373940168</v>
      </c>
      <c r="H21" s="516">
        <v>2048835.1354750555</v>
      </c>
      <c r="I21" s="516">
        <v>-890316</v>
      </c>
      <c r="J21" s="514">
        <v>5049559.3587223608</v>
      </c>
      <c r="K21" s="545"/>
      <c r="L21" s="546">
        <f t="shared" si="15"/>
        <v>6005218.0525917802</v>
      </c>
      <c r="M21" s="517">
        <v>-903367.06826047425</v>
      </c>
      <c r="N21" s="517">
        <v>-340195.69358081213</v>
      </c>
      <c r="O21" s="533">
        <v>-1488632.3958055463</v>
      </c>
      <c r="P21" s="518">
        <v>882470.15274469578</v>
      </c>
      <c r="Q21" s="518">
        <v>431922.28048199991</v>
      </c>
      <c r="R21" s="517">
        <v>2194053.4957525465</v>
      </c>
      <c r="S21" s="519">
        <v>-890316</v>
      </c>
      <c r="T21" s="518">
        <v>5891152.8239241894</v>
      </c>
      <c r="U21" s="514"/>
      <c r="V21" s="546">
        <f t="shared" si="16"/>
        <v>6040270.2527124537</v>
      </c>
      <c r="W21" s="517">
        <v>-903367.06826047425</v>
      </c>
      <c r="X21" s="517">
        <v>-195509.82658142538</v>
      </c>
      <c r="Y21" s="517">
        <v>-1488632.3958055463</v>
      </c>
      <c r="Z21" s="517">
        <v>948415.04137234879</v>
      </c>
      <c r="AA21" s="517">
        <v>431922.28048199991</v>
      </c>
      <c r="AB21" s="517">
        <v>2263152.4627181725</v>
      </c>
      <c r="AC21" s="519">
        <v>-890316</v>
      </c>
      <c r="AD21" s="514">
        <v>6205934.7466375288</v>
      </c>
      <c r="AE21" s="545"/>
      <c r="AF21" s="546">
        <v>6159020.0605122587</v>
      </c>
      <c r="AG21" s="517">
        <v>-903367.06826047425</v>
      </c>
      <c r="AH21" s="517">
        <v>-63368.695613965108</v>
      </c>
      <c r="AI21" s="517">
        <v>-1488632.3958055463</v>
      </c>
      <c r="AJ21" s="517">
        <v>1014359.9300000019</v>
      </c>
      <c r="AK21" s="517">
        <v>431922.28048199991</v>
      </c>
      <c r="AL21" s="520">
        <v>2354013.6631054236</v>
      </c>
      <c r="AM21" s="533">
        <v>-890316</v>
      </c>
      <c r="AN21" s="514">
        <v>6613631.7744196998</v>
      </c>
    </row>
    <row r="22" spans="1:40" ht="16.5">
      <c r="A22" s="515">
        <v>51</v>
      </c>
      <c r="B22" s="432" t="s">
        <v>506</v>
      </c>
      <c r="C22" s="518">
        <v>9211</v>
      </c>
      <c r="D22" s="516">
        <f t="shared" si="14"/>
        <v>3307658.6648089103</v>
      </c>
      <c r="E22" s="516">
        <v>-4095494.1901258212</v>
      </c>
      <c r="F22" s="516">
        <v>-4459592.3990222514</v>
      </c>
      <c r="G22" s="532">
        <v>-513724.19279652613</v>
      </c>
      <c r="H22" s="516">
        <v>1783372.0840898198</v>
      </c>
      <c r="I22" s="516">
        <v>-754153</v>
      </c>
      <c r="J22" s="514">
        <v>-4731933.0330458693</v>
      </c>
      <c r="K22" s="545"/>
      <c r="L22" s="546">
        <f t="shared" si="15"/>
        <v>3081532.5282883719</v>
      </c>
      <c r="M22" s="517">
        <v>-4095494.1903122608</v>
      </c>
      <c r="N22" s="517">
        <v>-4344271.9282233026</v>
      </c>
      <c r="O22" s="533">
        <v>-1221524.4342427626</v>
      </c>
      <c r="P22" s="518">
        <v>759162.62250229483</v>
      </c>
      <c r="Q22" s="518">
        <v>358829.12973600003</v>
      </c>
      <c r="R22" s="517">
        <v>1872766.2411594153</v>
      </c>
      <c r="S22" s="519">
        <v>-754153</v>
      </c>
      <c r="T22" s="518">
        <v>-4343153.0310922433</v>
      </c>
      <c r="U22" s="514"/>
      <c r="V22" s="546">
        <f t="shared" si="16"/>
        <v>3036152.7083664807</v>
      </c>
      <c r="W22" s="517">
        <v>-4095494.1903122608</v>
      </c>
      <c r="X22" s="517">
        <v>-4226082.7192013664</v>
      </c>
      <c r="Y22" s="517">
        <v>-1221524.4342427626</v>
      </c>
      <c r="Z22" s="517">
        <v>807708.71125114628</v>
      </c>
      <c r="AA22" s="517">
        <v>358829.12973600003</v>
      </c>
      <c r="AB22" s="517">
        <v>1915295.6337618802</v>
      </c>
      <c r="AC22" s="519">
        <v>-754153</v>
      </c>
      <c r="AD22" s="514">
        <v>-4179268.1606408814</v>
      </c>
      <c r="AE22" s="545"/>
      <c r="AF22" s="546">
        <v>2511489.3129299991</v>
      </c>
      <c r="AG22" s="517">
        <v>-4095494.1903122608</v>
      </c>
      <c r="AH22" s="517">
        <v>-4101390.1622786513</v>
      </c>
      <c r="AI22" s="517">
        <v>-1221524.4342427626</v>
      </c>
      <c r="AJ22" s="517">
        <v>856254.79999999783</v>
      </c>
      <c r="AK22" s="517">
        <v>358829.12973600003</v>
      </c>
      <c r="AL22" s="520">
        <v>1973835.7590536911</v>
      </c>
      <c r="AM22" s="533">
        <v>-754153</v>
      </c>
      <c r="AN22" s="514">
        <v>-4472152.7851139866</v>
      </c>
    </row>
    <row r="23" spans="1:40" ht="16.5">
      <c r="A23" s="515">
        <v>52</v>
      </c>
      <c r="B23" s="432" t="s">
        <v>27</v>
      </c>
      <c r="C23" s="518">
        <v>2346</v>
      </c>
      <c r="D23" s="516">
        <f t="shared" si="14"/>
        <v>2286549.9491300746</v>
      </c>
      <c r="E23" s="516">
        <v>435594.01967066969</v>
      </c>
      <c r="F23" s="516">
        <v>147543.38829195814</v>
      </c>
      <c r="G23" s="532">
        <v>-130843.22617529586</v>
      </c>
      <c r="H23" s="516">
        <v>546078.89423253492</v>
      </c>
      <c r="I23" s="516">
        <v>249479</v>
      </c>
      <c r="J23" s="514">
        <v>3534402.0251499414</v>
      </c>
      <c r="K23" s="545"/>
      <c r="L23" s="546">
        <f t="shared" si="15"/>
        <v>2242569.6351315919</v>
      </c>
      <c r="M23" s="517">
        <v>435594.01962318301</v>
      </c>
      <c r="N23" s="517">
        <v>106534.99012610584</v>
      </c>
      <c r="O23" s="533">
        <v>-309843.28658761946</v>
      </c>
      <c r="P23" s="518">
        <v>162649.35951673798</v>
      </c>
      <c r="Q23" s="518">
        <v>92240.572732000001</v>
      </c>
      <c r="R23" s="517">
        <v>580938.38248056022</v>
      </c>
      <c r="S23" s="519">
        <v>249479</v>
      </c>
      <c r="T23" s="518">
        <v>3560162.6730225594</v>
      </c>
      <c r="U23" s="514"/>
      <c r="V23" s="546">
        <f t="shared" si="16"/>
        <v>2348477.6518431059</v>
      </c>
      <c r="W23" s="517">
        <v>435594.01962318301</v>
      </c>
      <c r="X23" s="517">
        <v>66257.246598308862</v>
      </c>
      <c r="Y23" s="517">
        <v>-309843.28658761946</v>
      </c>
      <c r="Z23" s="517">
        <v>175078.99975836877</v>
      </c>
      <c r="AA23" s="517">
        <v>92240.572732000001</v>
      </c>
      <c r="AB23" s="517">
        <v>601512.90543296724</v>
      </c>
      <c r="AC23" s="519">
        <v>249479</v>
      </c>
      <c r="AD23" s="514">
        <v>3658797.1094003143</v>
      </c>
      <c r="AE23" s="545"/>
      <c r="AF23" s="546">
        <v>2430369.2613190408</v>
      </c>
      <c r="AG23" s="517">
        <v>435594.01962318301</v>
      </c>
      <c r="AH23" s="517">
        <v>27635.876338911312</v>
      </c>
      <c r="AI23" s="517">
        <v>-309843.28658761946</v>
      </c>
      <c r="AJ23" s="517">
        <v>187508.63999999955</v>
      </c>
      <c r="AK23" s="517">
        <v>92240.572732000001</v>
      </c>
      <c r="AL23" s="520">
        <v>625577.28538600518</v>
      </c>
      <c r="AM23" s="533">
        <v>249479</v>
      </c>
      <c r="AN23" s="514">
        <v>3738561.3688115198</v>
      </c>
    </row>
    <row r="24" spans="1:40" ht="16.5">
      <c r="A24" s="515">
        <v>61</v>
      </c>
      <c r="B24" s="432" t="s">
        <v>28</v>
      </c>
      <c r="C24" s="518">
        <v>16459</v>
      </c>
      <c r="D24" s="516">
        <f t="shared" si="14"/>
        <v>4542018.4780840212</v>
      </c>
      <c r="E24" s="516">
        <v>677835.01980745117</v>
      </c>
      <c r="F24" s="516">
        <v>1238470.3747545516</v>
      </c>
      <c r="G24" s="532">
        <v>-917966.18057084188</v>
      </c>
      <c r="H24" s="516">
        <v>3027628.6186531498</v>
      </c>
      <c r="I24" s="516">
        <v>1276797</v>
      </c>
      <c r="J24" s="514">
        <v>9844783.310728332</v>
      </c>
      <c r="K24" s="545"/>
      <c r="L24" s="546">
        <f t="shared" si="15"/>
        <v>4231441.3963309266</v>
      </c>
      <c r="M24" s="517">
        <v>677835.01947430358</v>
      </c>
      <c r="N24" s="517">
        <v>950764.82257562422</v>
      </c>
      <c r="O24" s="533">
        <v>-2175252.0511729256</v>
      </c>
      <c r="P24" s="518">
        <v>2113569.859343634</v>
      </c>
      <c r="Q24" s="518">
        <v>1525352.3596080001</v>
      </c>
      <c r="R24" s="517">
        <v>3230273.435798218</v>
      </c>
      <c r="S24" s="519">
        <v>1276797</v>
      </c>
      <c r="T24" s="518">
        <v>11830781.841957781</v>
      </c>
      <c r="U24" s="514"/>
      <c r="V24" s="546">
        <f t="shared" si="16"/>
        <v>4151866.1755179651</v>
      </c>
      <c r="W24" s="517">
        <v>677835.01947430358</v>
      </c>
      <c r="X24" s="517">
        <v>668185.37640170683</v>
      </c>
      <c r="Y24" s="517">
        <v>-2175252.0511729256</v>
      </c>
      <c r="Z24" s="517">
        <v>2027358.2046718134</v>
      </c>
      <c r="AA24" s="517">
        <v>1525352.3596080001</v>
      </c>
      <c r="AB24" s="517">
        <v>3340268.7524612597</v>
      </c>
      <c r="AC24" s="519">
        <v>1276797</v>
      </c>
      <c r="AD24" s="514">
        <v>11492410.836962122</v>
      </c>
      <c r="AE24" s="545"/>
      <c r="AF24" s="546">
        <v>4243422.8228672259</v>
      </c>
      <c r="AG24" s="517">
        <v>677835.01947430358</v>
      </c>
      <c r="AH24" s="517">
        <v>397226.66664065636</v>
      </c>
      <c r="AI24" s="517">
        <v>-2175252.0511729256</v>
      </c>
      <c r="AJ24" s="517">
        <v>1941146.5499999928</v>
      </c>
      <c r="AK24" s="517">
        <v>1525352.3596080001</v>
      </c>
      <c r="AL24" s="520">
        <v>3477921.7784732934</v>
      </c>
      <c r="AM24" s="533">
        <v>1276797</v>
      </c>
      <c r="AN24" s="514">
        <v>11364450.145890547</v>
      </c>
    </row>
    <row r="25" spans="1:40" ht="16.5">
      <c r="A25" s="515">
        <v>69</v>
      </c>
      <c r="B25" s="432" t="s">
        <v>29</v>
      </c>
      <c r="C25" s="518">
        <v>6687</v>
      </c>
      <c r="D25" s="516">
        <f t="shared" si="14"/>
        <v>7288371.1304913675</v>
      </c>
      <c r="E25" s="516">
        <v>-1820380.5706583743</v>
      </c>
      <c r="F25" s="516">
        <v>-1862664.3574852932</v>
      </c>
      <c r="G25" s="532">
        <v>-372953.39021065785</v>
      </c>
      <c r="H25" s="516">
        <v>1360710.0577640531</v>
      </c>
      <c r="I25" s="516">
        <v>499610</v>
      </c>
      <c r="J25" s="514">
        <v>5092692.8699010955</v>
      </c>
      <c r="K25" s="545"/>
      <c r="L25" s="546">
        <f t="shared" si="15"/>
        <v>6993851.5209625801</v>
      </c>
      <c r="M25" s="517">
        <v>-1820380.5707937258</v>
      </c>
      <c r="N25" s="517">
        <v>-1778944.0243800308</v>
      </c>
      <c r="O25" s="533">
        <v>-882619.89041941089</v>
      </c>
      <c r="P25" s="518">
        <v>551564.71949348331</v>
      </c>
      <c r="Q25" s="518">
        <v>345014.100508</v>
      </c>
      <c r="R25" s="517">
        <v>1455389.7484866958</v>
      </c>
      <c r="S25" s="519">
        <v>499610</v>
      </c>
      <c r="T25" s="518">
        <v>5363485.6038575917</v>
      </c>
      <c r="U25" s="514"/>
      <c r="V25" s="546">
        <f t="shared" si="16"/>
        <v>7422924.1889119837</v>
      </c>
      <c r="W25" s="517">
        <v>-1820380.5707937258</v>
      </c>
      <c r="X25" s="517">
        <v>-1693141.0452540198</v>
      </c>
      <c r="Y25" s="517">
        <v>-882619.89041941089</v>
      </c>
      <c r="Z25" s="517">
        <v>581513.44974674063</v>
      </c>
      <c r="AA25" s="517">
        <v>345014.100508</v>
      </c>
      <c r="AB25" s="517">
        <v>1511207.0779609398</v>
      </c>
      <c r="AC25" s="519">
        <v>499610</v>
      </c>
      <c r="AD25" s="514">
        <v>5964127.3106605085</v>
      </c>
      <c r="AE25" s="545"/>
      <c r="AF25" s="546">
        <v>7477783.2852438046</v>
      </c>
      <c r="AG25" s="517">
        <v>-1820380.5707937258</v>
      </c>
      <c r="AH25" s="517">
        <v>-1602616.7668757553</v>
      </c>
      <c r="AI25" s="517">
        <v>-882619.89041941089</v>
      </c>
      <c r="AJ25" s="517">
        <v>611462.17999999784</v>
      </c>
      <c r="AK25" s="517">
        <v>345014.100508</v>
      </c>
      <c r="AL25" s="520">
        <v>1575922.9600928288</v>
      </c>
      <c r="AM25" s="533">
        <v>499610</v>
      </c>
      <c r="AN25" s="514">
        <v>6204175.2977557378</v>
      </c>
    </row>
    <row r="26" spans="1:40" ht="16.5">
      <c r="A26" s="515">
        <v>71</v>
      </c>
      <c r="B26" s="432" t="s">
        <v>30</v>
      </c>
      <c r="C26" s="518">
        <v>6591</v>
      </c>
      <c r="D26" s="516">
        <f t="shared" si="14"/>
        <v>8720302.9927189332</v>
      </c>
      <c r="E26" s="516">
        <v>-307620.71360068896</v>
      </c>
      <c r="F26" s="516">
        <v>-781631.85218535585</v>
      </c>
      <c r="G26" s="532">
        <v>-367599.19169709075</v>
      </c>
      <c r="H26" s="516">
        <v>1382873.4984998675</v>
      </c>
      <c r="I26" s="516">
        <v>563748</v>
      </c>
      <c r="J26" s="514">
        <v>9210072.7337356657</v>
      </c>
      <c r="K26" s="545"/>
      <c r="L26" s="546">
        <f t="shared" si="15"/>
        <v>8850020.2304492071</v>
      </c>
      <c r="M26" s="517">
        <v>-307620.71373409772</v>
      </c>
      <c r="N26" s="517">
        <v>-699113.42606051883</v>
      </c>
      <c r="O26" s="533">
        <v>-868899.34221491357</v>
      </c>
      <c r="P26" s="518">
        <v>547108.06075354456</v>
      </c>
      <c r="Q26" s="518">
        <v>242970.41461000001</v>
      </c>
      <c r="R26" s="517">
        <v>1476090.1381902143</v>
      </c>
      <c r="S26" s="519">
        <v>563748</v>
      </c>
      <c r="T26" s="518">
        <v>9804303.3619934358</v>
      </c>
      <c r="U26" s="514"/>
      <c r="V26" s="546">
        <f t="shared" si="16"/>
        <v>9041939.0978140458</v>
      </c>
      <c r="W26" s="517">
        <v>-307620.71373409772</v>
      </c>
      <c r="X26" s="517">
        <v>-614542.25282595365</v>
      </c>
      <c r="Y26" s="517">
        <v>-868899.34221491357</v>
      </c>
      <c r="Z26" s="517">
        <v>563025.14037677133</v>
      </c>
      <c r="AA26" s="517">
        <v>242970.41461000001</v>
      </c>
      <c r="AB26" s="517">
        <v>1528208.4262330567</v>
      </c>
      <c r="AC26" s="519">
        <v>563748</v>
      </c>
      <c r="AD26" s="514">
        <v>10148828.770258909</v>
      </c>
      <c r="AE26" s="545"/>
      <c r="AF26" s="546">
        <v>9499470.7895690836</v>
      </c>
      <c r="AG26" s="517">
        <v>-307620.71373409772</v>
      </c>
      <c r="AH26" s="517">
        <v>-525317.56031942728</v>
      </c>
      <c r="AI26" s="517">
        <v>-868899.34221491357</v>
      </c>
      <c r="AJ26" s="517">
        <v>578942.21999999811</v>
      </c>
      <c r="AK26" s="517">
        <v>242970.41461000001</v>
      </c>
      <c r="AL26" s="520">
        <v>1588943.3768764487</v>
      </c>
      <c r="AM26" s="533">
        <v>563748</v>
      </c>
      <c r="AN26" s="514">
        <v>10772237.184787093</v>
      </c>
    </row>
    <row r="27" spans="1:40" ht="16.5">
      <c r="A27" s="515">
        <v>72</v>
      </c>
      <c r="B27" s="432" t="s">
        <v>507</v>
      </c>
      <c r="C27" s="518">
        <v>960</v>
      </c>
      <c r="D27" s="516">
        <f t="shared" si="14"/>
        <v>1591511.7326714885</v>
      </c>
      <c r="E27" s="516">
        <v>-171773.41307830706</v>
      </c>
      <c r="F27" s="516">
        <v>-71496.771190601896</v>
      </c>
      <c r="G27" s="532">
        <v>-53541.985135670948</v>
      </c>
      <c r="H27" s="516">
        <v>170637.816848054</v>
      </c>
      <c r="I27" s="516">
        <v>-253303</v>
      </c>
      <c r="J27" s="514">
        <v>1212034.3801149626</v>
      </c>
      <c r="K27" s="545"/>
      <c r="L27" s="546">
        <f t="shared" si="15"/>
        <v>1579389.9147181534</v>
      </c>
      <c r="M27" s="517">
        <v>-171773.41309773843</v>
      </c>
      <c r="N27" s="517">
        <v>-59477.701386347093</v>
      </c>
      <c r="O27" s="533">
        <v>-126584.50025495347</v>
      </c>
      <c r="P27" s="518">
        <v>89162.067946903233</v>
      </c>
      <c r="Q27" s="518">
        <v>45153.286948000001</v>
      </c>
      <c r="R27" s="517">
        <v>180452.93081762915</v>
      </c>
      <c r="S27" s="519">
        <v>-253303</v>
      </c>
      <c r="T27" s="518">
        <v>1283019.5856916469</v>
      </c>
      <c r="U27" s="514"/>
      <c r="V27" s="546">
        <f t="shared" si="16"/>
        <v>1600790.9744239557</v>
      </c>
      <c r="W27" s="517">
        <v>-171773.41309773843</v>
      </c>
      <c r="X27" s="517">
        <v>-47159.642471890613</v>
      </c>
      <c r="Y27" s="517">
        <v>-126584.50025495347</v>
      </c>
      <c r="Z27" s="517">
        <v>84044.378973451559</v>
      </c>
      <c r="AA27" s="517">
        <v>45153.286948000001</v>
      </c>
      <c r="AB27" s="517">
        <v>185846.08963591402</v>
      </c>
      <c r="AC27" s="519">
        <v>-253303</v>
      </c>
      <c r="AD27" s="514">
        <v>1317014.1741567387</v>
      </c>
      <c r="AE27" s="545"/>
      <c r="AF27" s="546">
        <v>1630399.7739605838</v>
      </c>
      <c r="AG27" s="517">
        <v>-171773.41309773843</v>
      </c>
      <c r="AH27" s="517">
        <v>-34163.783754508535</v>
      </c>
      <c r="AI27" s="517">
        <v>-126584.50025495347</v>
      </c>
      <c r="AJ27" s="517">
        <v>78926.6899999999</v>
      </c>
      <c r="AK27" s="517">
        <v>45153.286948000001</v>
      </c>
      <c r="AL27" s="520">
        <v>193215.79241717907</v>
      </c>
      <c r="AM27" s="533">
        <v>-253303</v>
      </c>
      <c r="AN27" s="514">
        <v>1361870.8462185622</v>
      </c>
    </row>
    <row r="28" spans="1:40" ht="16.5">
      <c r="A28" s="515">
        <v>74</v>
      </c>
      <c r="B28" s="432" t="s">
        <v>508</v>
      </c>
      <c r="C28" s="518">
        <v>1052</v>
      </c>
      <c r="D28" s="516">
        <f t="shared" si="14"/>
        <v>1035845.5880022943</v>
      </c>
      <c r="E28" s="516">
        <v>202125.60453249869</v>
      </c>
      <c r="F28" s="516">
        <v>59409.741366240771</v>
      </c>
      <c r="G28" s="532">
        <v>-58673.092044506069</v>
      </c>
      <c r="H28" s="516">
        <v>287820.22960673127</v>
      </c>
      <c r="I28" s="516">
        <v>-300800</v>
      </c>
      <c r="J28" s="514">
        <v>1225728.0714632589</v>
      </c>
      <c r="K28" s="545"/>
      <c r="L28" s="546">
        <f t="shared" si="15"/>
        <v>1047335.7367245936</v>
      </c>
      <c r="M28" s="517">
        <v>202125.60451120505</v>
      </c>
      <c r="N28" s="517">
        <v>41020.638693403329</v>
      </c>
      <c r="O28" s="533">
        <v>-138734.99051923386</v>
      </c>
      <c r="P28" s="518">
        <v>78678.297281075371</v>
      </c>
      <c r="Q28" s="518">
        <v>18138.233960000001</v>
      </c>
      <c r="R28" s="517">
        <v>303268.08318355156</v>
      </c>
      <c r="S28" s="519">
        <v>-300800</v>
      </c>
      <c r="T28" s="518">
        <v>1251031.6038345951</v>
      </c>
      <c r="U28" s="514"/>
      <c r="V28" s="546">
        <f t="shared" si="16"/>
        <v>1067303.7012746315</v>
      </c>
      <c r="W28" s="517">
        <v>202125.60451120505</v>
      </c>
      <c r="X28" s="517">
        <v>22959.178253828559</v>
      </c>
      <c r="Y28" s="517">
        <v>-138734.99051923386</v>
      </c>
      <c r="Z28" s="517">
        <v>84020.108640537495</v>
      </c>
      <c r="AA28" s="517">
        <v>18138.233960000001</v>
      </c>
      <c r="AB28" s="517">
        <v>314902.2457825169</v>
      </c>
      <c r="AC28" s="519">
        <v>-300800</v>
      </c>
      <c r="AD28" s="514">
        <v>1269914.0819034856</v>
      </c>
      <c r="AE28" s="545"/>
      <c r="AF28" s="546">
        <v>1144229.2506350544</v>
      </c>
      <c r="AG28" s="517">
        <v>202125.60451120505</v>
      </c>
      <c r="AH28" s="517">
        <v>5640.4734316264157</v>
      </c>
      <c r="AI28" s="517">
        <v>-138734.99051923386</v>
      </c>
      <c r="AJ28" s="517">
        <v>89361.91999999962</v>
      </c>
      <c r="AK28" s="517">
        <v>18138.233960000001</v>
      </c>
      <c r="AL28" s="520">
        <v>327760.25915364793</v>
      </c>
      <c r="AM28" s="533">
        <v>-300800</v>
      </c>
      <c r="AN28" s="514">
        <v>1347720.7511722995</v>
      </c>
    </row>
    <row r="29" spans="1:40" ht="16.5">
      <c r="A29" s="515">
        <v>75</v>
      </c>
      <c r="B29" s="432" t="s">
        <v>509</v>
      </c>
      <c r="C29" s="518">
        <v>19549</v>
      </c>
      <c r="D29" s="516">
        <f t="shared" si="14"/>
        <v>1254078.0902410764</v>
      </c>
      <c r="E29" s="516">
        <v>-4038028.9144222634</v>
      </c>
      <c r="F29" s="516">
        <v>-817447.97822874249</v>
      </c>
      <c r="G29" s="532">
        <v>-1090304.4452262823</v>
      </c>
      <c r="H29" s="516">
        <v>3174876.1896728883</v>
      </c>
      <c r="I29" s="516">
        <v>-1880091</v>
      </c>
      <c r="J29" s="514">
        <v>-3396918.0579633238</v>
      </c>
      <c r="K29" s="545"/>
      <c r="L29" s="546">
        <f t="shared" si="15"/>
        <v>466941.96643268736</v>
      </c>
      <c r="M29" s="517">
        <v>-4038028.9148179553</v>
      </c>
      <c r="N29" s="517">
        <v>-572697.14947522455</v>
      </c>
      <c r="O29" s="533">
        <v>-2581262.7151602362</v>
      </c>
      <c r="P29" s="518">
        <v>2709005.4422441917</v>
      </c>
      <c r="Q29" s="518">
        <v>1066112.6622300001</v>
      </c>
      <c r="R29" s="517">
        <v>3452582.6611827398</v>
      </c>
      <c r="S29" s="519">
        <v>-1880091</v>
      </c>
      <c r="T29" s="518">
        <v>-1377437.0473637967</v>
      </c>
      <c r="U29" s="514"/>
      <c r="V29" s="546">
        <f t="shared" si="16"/>
        <v>535716.37389648706</v>
      </c>
      <c r="W29" s="517">
        <v>-4038028.9148179553</v>
      </c>
      <c r="X29" s="517">
        <v>-321857.84351823514</v>
      </c>
      <c r="Y29" s="517">
        <v>-2581262.7151602362</v>
      </c>
      <c r="Z29" s="517">
        <v>2487388.4511220921</v>
      </c>
      <c r="AA29" s="517">
        <v>1066112.6622300001</v>
      </c>
      <c r="AB29" s="517">
        <v>3569476.6141916374</v>
      </c>
      <c r="AC29" s="519">
        <v>-1880091</v>
      </c>
      <c r="AD29" s="514">
        <v>-1162546.3720562095</v>
      </c>
      <c r="AE29" s="545"/>
      <c r="AF29" s="546">
        <v>-173206.64311786019</v>
      </c>
      <c r="AG29" s="517">
        <v>-4038028.9148179553</v>
      </c>
      <c r="AH29" s="517">
        <v>-109861.17688519013</v>
      </c>
      <c r="AI29" s="517">
        <v>-2581262.7151602362</v>
      </c>
      <c r="AJ29" s="517">
        <v>2265771.459999993</v>
      </c>
      <c r="AK29" s="517">
        <v>1066112.6622300001</v>
      </c>
      <c r="AL29" s="520">
        <v>3724038.4082582984</v>
      </c>
      <c r="AM29" s="533">
        <v>-1880091</v>
      </c>
      <c r="AN29" s="514">
        <v>-1726527.9194929507</v>
      </c>
    </row>
    <row r="30" spans="1:40" ht="16.5">
      <c r="A30" s="515">
        <v>77</v>
      </c>
      <c r="B30" s="432" t="s">
        <v>34</v>
      </c>
      <c r="C30" s="518">
        <v>4601</v>
      </c>
      <c r="D30" s="516">
        <f t="shared" si="14"/>
        <v>3557499.4427479254</v>
      </c>
      <c r="E30" s="516">
        <v>-412512.11004750372</v>
      </c>
      <c r="F30" s="516">
        <v>-222933.14482392531</v>
      </c>
      <c r="G30" s="532">
        <v>-256611.11834293956</v>
      </c>
      <c r="H30" s="516">
        <v>1047105.7362009127</v>
      </c>
      <c r="I30" s="516">
        <v>114509</v>
      </c>
      <c r="J30" s="514">
        <v>3827057.8057344696</v>
      </c>
      <c r="K30" s="545"/>
      <c r="L30" s="546">
        <f t="shared" si="15"/>
        <v>3923625.981631916</v>
      </c>
      <c r="M30" s="517">
        <v>-412512.11014063272</v>
      </c>
      <c r="N30" s="517">
        <v>-165329.24881415823</v>
      </c>
      <c r="O30" s="533">
        <v>-607529.44285161665</v>
      </c>
      <c r="P30" s="518">
        <v>539731.23229318927</v>
      </c>
      <c r="Q30" s="518">
        <v>287212.162006</v>
      </c>
      <c r="R30" s="517">
        <v>1119181.590567702</v>
      </c>
      <c r="S30" s="519">
        <v>114509</v>
      </c>
      <c r="T30" s="518">
        <v>4798889.1646924</v>
      </c>
      <c r="U30" s="514"/>
      <c r="V30" s="546">
        <f t="shared" si="16"/>
        <v>3910602.1215171036</v>
      </c>
      <c r="W30" s="517">
        <v>-412512.11014063272</v>
      </c>
      <c r="X30" s="517">
        <v>-106292.3852043517</v>
      </c>
      <c r="Y30" s="517">
        <v>-607529.44285161665</v>
      </c>
      <c r="Z30" s="517">
        <v>508855.52114659391</v>
      </c>
      <c r="AA30" s="517">
        <v>287212.162006</v>
      </c>
      <c r="AB30" s="517">
        <v>1159036.1265617311</v>
      </c>
      <c r="AC30" s="519">
        <v>114509</v>
      </c>
      <c r="AD30" s="514">
        <v>4853880.9930348275</v>
      </c>
      <c r="AE30" s="545"/>
      <c r="AF30" s="546">
        <v>3992102.9586923621</v>
      </c>
      <c r="AG30" s="517">
        <v>-412512.11014063272</v>
      </c>
      <c r="AH30" s="517">
        <v>-44007.024830731985</v>
      </c>
      <c r="AI30" s="517">
        <v>-607529.44285161665</v>
      </c>
      <c r="AJ30" s="517">
        <v>477979.80999999848</v>
      </c>
      <c r="AK30" s="517">
        <v>287212.162006</v>
      </c>
      <c r="AL30" s="520">
        <v>1205551.2916370535</v>
      </c>
      <c r="AM30" s="533">
        <v>114509</v>
      </c>
      <c r="AN30" s="514">
        <v>5013306.6445124326</v>
      </c>
    </row>
    <row r="31" spans="1:40" ht="16.5">
      <c r="A31" s="515">
        <v>78</v>
      </c>
      <c r="B31" s="432" t="s">
        <v>510</v>
      </c>
      <c r="C31" s="518">
        <v>7832</v>
      </c>
      <c r="D31" s="516">
        <f t="shared" si="14"/>
        <v>1058466.9580820156</v>
      </c>
      <c r="E31" s="516">
        <v>-2270991.3412674079</v>
      </c>
      <c r="F31" s="516">
        <v>-748132.42286193522</v>
      </c>
      <c r="G31" s="532">
        <v>-436813.36206518207</v>
      </c>
      <c r="H31" s="516">
        <v>1242815.293543437</v>
      </c>
      <c r="I31" s="516">
        <v>-540207</v>
      </c>
      <c r="J31" s="514">
        <v>-1694861.8745690724</v>
      </c>
      <c r="K31" s="545"/>
      <c r="L31" s="546">
        <f t="shared" si="15"/>
        <v>884788.7079851469</v>
      </c>
      <c r="M31" s="517">
        <v>-2270991.3414259353</v>
      </c>
      <c r="N31" s="517">
        <v>-650076.84504222311</v>
      </c>
      <c r="O31" s="533">
        <v>-1032631.0038731567</v>
      </c>
      <c r="P31" s="518">
        <v>803386.70944281854</v>
      </c>
      <c r="Q31" s="518">
        <v>421377.37287799991</v>
      </c>
      <c r="R31" s="517">
        <v>1334991.4817244357</v>
      </c>
      <c r="S31" s="519">
        <v>-540207</v>
      </c>
      <c r="T31" s="518">
        <v>-1049361.918310914</v>
      </c>
      <c r="U31" s="514"/>
      <c r="V31" s="546">
        <f t="shared" si="16"/>
        <v>863588.33113004593</v>
      </c>
      <c r="W31" s="517">
        <v>-2270991.3414259353</v>
      </c>
      <c r="X31" s="517">
        <v>-549582.0143984491</v>
      </c>
      <c r="Y31" s="517">
        <v>-1032631.0038731567</v>
      </c>
      <c r="Z31" s="517">
        <v>812803.97972140845</v>
      </c>
      <c r="AA31" s="517">
        <v>421377.37287799991</v>
      </c>
      <c r="AB31" s="517">
        <v>1380862.8894427393</v>
      </c>
      <c r="AC31" s="519">
        <v>-540207</v>
      </c>
      <c r="AD31" s="514">
        <v>-914778.7865253475</v>
      </c>
      <c r="AE31" s="545"/>
      <c r="AF31" s="546">
        <v>566755.95540855406</v>
      </c>
      <c r="AG31" s="517">
        <v>-2270991.3414259353</v>
      </c>
      <c r="AH31" s="517">
        <v>-443557.46702914027</v>
      </c>
      <c r="AI31" s="517">
        <v>-1032631.0038731567</v>
      </c>
      <c r="AJ31" s="517">
        <v>822221.24999999825</v>
      </c>
      <c r="AK31" s="517">
        <v>421377.37287799991</v>
      </c>
      <c r="AL31" s="520">
        <v>1441728.0185491792</v>
      </c>
      <c r="AM31" s="533">
        <v>-540207</v>
      </c>
      <c r="AN31" s="514">
        <v>-1035304.2154925012</v>
      </c>
    </row>
    <row r="32" spans="1:40" ht="16.5">
      <c r="A32" s="515">
        <v>79</v>
      </c>
      <c r="B32" s="432" t="s">
        <v>36</v>
      </c>
      <c r="C32" s="518">
        <v>6753</v>
      </c>
      <c r="D32" s="516">
        <f t="shared" si="14"/>
        <v>-64525.630009884015</v>
      </c>
      <c r="E32" s="516">
        <v>-1054631.7543034423</v>
      </c>
      <c r="F32" s="516">
        <v>-883147.20349899121</v>
      </c>
      <c r="G32" s="532">
        <v>-376634.40168873529</v>
      </c>
      <c r="H32" s="516">
        <v>1064230.3536242272</v>
      </c>
      <c r="I32" s="516">
        <v>-318524</v>
      </c>
      <c r="J32" s="514">
        <v>-1633232.6358768258</v>
      </c>
      <c r="K32" s="545"/>
      <c r="L32" s="546">
        <f t="shared" si="15"/>
        <v>-141291.93516342039</v>
      </c>
      <c r="M32" s="517">
        <v>-1054631.7544401279</v>
      </c>
      <c r="N32" s="517">
        <v>-798600.5593446861</v>
      </c>
      <c r="O32" s="533">
        <v>-891275.42829691258</v>
      </c>
      <c r="P32" s="518">
        <v>713540.64624983538</v>
      </c>
      <c r="Q32" s="518">
        <v>439571.44292599999</v>
      </c>
      <c r="R32" s="517">
        <v>1158131.5837415538</v>
      </c>
      <c r="S32" s="519">
        <v>-318524</v>
      </c>
      <c r="T32" s="518">
        <v>-893080.00432775775</v>
      </c>
      <c r="U32" s="514"/>
      <c r="V32" s="546">
        <f t="shared" si="16"/>
        <v>38985.821602334268</v>
      </c>
      <c r="W32" s="517">
        <v>-1054631.7544401279</v>
      </c>
      <c r="X32" s="517">
        <v>-711950.71366830647</v>
      </c>
      <c r="Y32" s="517">
        <v>-891275.42829691258</v>
      </c>
      <c r="Z32" s="517">
        <v>717519.64312491799</v>
      </c>
      <c r="AA32" s="517">
        <v>439571.44292599999</v>
      </c>
      <c r="AB32" s="517">
        <v>1202616.6208050228</v>
      </c>
      <c r="AC32" s="519">
        <v>-318524</v>
      </c>
      <c r="AD32" s="514">
        <v>-577688.36794707179</v>
      </c>
      <c r="AE32" s="545"/>
      <c r="AF32" s="546">
        <v>-4734.5754668737063</v>
      </c>
      <c r="AG32" s="517">
        <v>-1054631.7544401279</v>
      </c>
      <c r="AH32" s="517">
        <v>-620532.97000322188</v>
      </c>
      <c r="AI32" s="517">
        <v>-891275.42829691258</v>
      </c>
      <c r="AJ32" s="517">
        <v>721498.6400000006</v>
      </c>
      <c r="AK32" s="517">
        <v>439571.44292599999</v>
      </c>
      <c r="AL32" s="520">
        <v>1257523.265467172</v>
      </c>
      <c r="AM32" s="533">
        <v>-318524</v>
      </c>
      <c r="AN32" s="514">
        <v>-471105.37981396355</v>
      </c>
    </row>
    <row r="33" spans="1:40" ht="16.5">
      <c r="A33" s="515">
        <v>81</v>
      </c>
      <c r="B33" s="432" t="s">
        <v>511</v>
      </c>
      <c r="C33" s="518">
        <v>2574</v>
      </c>
      <c r="D33" s="516">
        <f t="shared" si="14"/>
        <v>280906.1502948259</v>
      </c>
      <c r="E33" s="516">
        <v>-141115.39342428811</v>
      </c>
      <c r="F33" s="516">
        <v>75766.750983511112</v>
      </c>
      <c r="G33" s="532">
        <v>-143559.4476450177</v>
      </c>
      <c r="H33" s="516">
        <v>620103.63561888481</v>
      </c>
      <c r="I33" s="516">
        <v>-753085</v>
      </c>
      <c r="J33" s="514">
        <v>-60983.304172083968</v>
      </c>
      <c r="K33" s="545"/>
      <c r="L33" s="546">
        <f t="shared" si="15"/>
        <v>389146.40680709062</v>
      </c>
      <c r="M33" s="517">
        <v>-141115.39347638856</v>
      </c>
      <c r="N33" s="517">
        <v>30772.881896169314</v>
      </c>
      <c r="O33" s="533">
        <v>-339116.31661238894</v>
      </c>
      <c r="P33" s="518">
        <v>337480.64118512545</v>
      </c>
      <c r="Q33" s="518">
        <v>135824.07931400003</v>
      </c>
      <c r="R33" s="517">
        <v>662607.77430079191</v>
      </c>
      <c r="S33" s="519">
        <v>-753085</v>
      </c>
      <c r="T33" s="518">
        <v>322515.07341439975</v>
      </c>
      <c r="U33" s="514"/>
      <c r="V33" s="546">
        <f t="shared" si="16"/>
        <v>456549.590908919</v>
      </c>
      <c r="W33" s="517">
        <v>-141115.39347638856</v>
      </c>
      <c r="X33" s="517">
        <v>-10700.472765472194</v>
      </c>
      <c r="Y33" s="517">
        <v>-339116.31661238894</v>
      </c>
      <c r="Z33" s="517">
        <v>301045.49059256265</v>
      </c>
      <c r="AA33" s="517">
        <v>135824.07931400003</v>
      </c>
      <c r="AB33" s="517">
        <v>686473.64981993428</v>
      </c>
      <c r="AC33" s="519">
        <v>-753085</v>
      </c>
      <c r="AD33" s="514">
        <v>335875.62778116623</v>
      </c>
      <c r="AE33" s="545"/>
      <c r="AF33" s="546">
        <v>611991.85170181189</v>
      </c>
      <c r="AG33" s="517">
        <v>-141115.39347638856</v>
      </c>
      <c r="AH33" s="517">
        <v>-14465.326579491502</v>
      </c>
      <c r="AI33" s="517">
        <v>-339116.31661238894</v>
      </c>
      <c r="AJ33" s="517">
        <v>264610.33999999985</v>
      </c>
      <c r="AK33" s="517">
        <v>135824.07931400003</v>
      </c>
      <c r="AL33" s="520">
        <v>713673.30396549089</v>
      </c>
      <c r="AM33" s="533">
        <v>-753085</v>
      </c>
      <c r="AN33" s="514">
        <v>478317.53831303376</v>
      </c>
    </row>
    <row r="34" spans="1:40" ht="16.5">
      <c r="A34" s="515">
        <v>82</v>
      </c>
      <c r="B34" s="432" t="s">
        <v>38</v>
      </c>
      <c r="C34" s="518">
        <v>9359</v>
      </c>
      <c r="D34" s="516">
        <f t="shared" si="14"/>
        <v>4954485.5848819707</v>
      </c>
      <c r="E34" s="516">
        <v>697757.29983756738</v>
      </c>
      <c r="F34" s="516">
        <v>151810.40481194484</v>
      </c>
      <c r="G34" s="532">
        <v>-521978.58217160875</v>
      </c>
      <c r="H34" s="516">
        <v>1389353.3398513854</v>
      </c>
      <c r="I34" s="516">
        <v>-2103870</v>
      </c>
      <c r="J34" s="514">
        <v>4567558.0472112596</v>
      </c>
      <c r="K34" s="545"/>
      <c r="L34" s="546">
        <f t="shared" si="15"/>
        <v>3663895.3460135385</v>
      </c>
      <c r="M34" s="517">
        <v>697757.29964813124</v>
      </c>
      <c r="N34" s="517">
        <v>-11786.184460950217</v>
      </c>
      <c r="O34" s="533">
        <v>-1235778.9963288449</v>
      </c>
      <c r="P34" s="518">
        <v>764173.1726200839</v>
      </c>
      <c r="Q34" s="518">
        <v>279797.87527999998</v>
      </c>
      <c r="R34" s="517">
        <v>1497503.1526878653</v>
      </c>
      <c r="S34" s="519">
        <v>-2103870</v>
      </c>
      <c r="T34" s="518">
        <v>3551691.6654598238</v>
      </c>
      <c r="U34" s="514"/>
      <c r="V34" s="546">
        <f t="shared" si="16"/>
        <v>3529583.1255045272</v>
      </c>
      <c r="W34" s="517">
        <v>697757.29964813124</v>
      </c>
      <c r="X34" s="517">
        <v>-38906.652918435997</v>
      </c>
      <c r="Y34" s="517">
        <v>-1235778.9963288449</v>
      </c>
      <c r="Z34" s="517">
        <v>799441.77631004038</v>
      </c>
      <c r="AA34" s="517">
        <v>279797.87527999998</v>
      </c>
      <c r="AB34" s="517">
        <v>1535056.0582475411</v>
      </c>
      <c r="AC34" s="519">
        <v>-2103870</v>
      </c>
      <c r="AD34" s="514">
        <v>3463080.4857429592</v>
      </c>
      <c r="AE34" s="545"/>
      <c r="AF34" s="546">
        <v>3714258.201804</v>
      </c>
      <c r="AG34" s="517">
        <v>697757.29964813124</v>
      </c>
      <c r="AH34" s="517">
        <v>-52595.567776791366</v>
      </c>
      <c r="AI34" s="517">
        <v>-1235778.9963288449</v>
      </c>
      <c r="AJ34" s="517">
        <v>834710.37999999675</v>
      </c>
      <c r="AK34" s="517">
        <v>279797.87527999998</v>
      </c>
      <c r="AL34" s="520">
        <v>1599935.9298985633</v>
      </c>
      <c r="AM34" s="533">
        <v>-2103870</v>
      </c>
      <c r="AN34" s="514">
        <v>3734215.122525055</v>
      </c>
    </row>
    <row r="35" spans="1:40" ht="16.5">
      <c r="A35" s="515">
        <v>86</v>
      </c>
      <c r="B35" s="432" t="s">
        <v>39</v>
      </c>
      <c r="C35" s="518">
        <v>8031</v>
      </c>
      <c r="D35" s="516">
        <f t="shared" si="14"/>
        <v>5346002.9822989134</v>
      </c>
      <c r="E35" s="516">
        <v>-403370.21416986221</v>
      </c>
      <c r="F35" s="516">
        <v>-391554.86849869444</v>
      </c>
      <c r="G35" s="532">
        <v>-447912.16940059722</v>
      </c>
      <c r="H35" s="516">
        <v>1391697.930258194</v>
      </c>
      <c r="I35" s="516">
        <v>-1266902</v>
      </c>
      <c r="J35" s="514">
        <v>4227961.6604879536</v>
      </c>
      <c r="K35" s="545"/>
      <c r="L35" s="546">
        <f t="shared" si="15"/>
        <v>5230622.4147795551</v>
      </c>
      <c r="M35" s="517">
        <v>-403370.21433241805</v>
      </c>
      <c r="N35" s="517">
        <v>-291007.83766747534</v>
      </c>
      <c r="O35" s="533">
        <v>-1060083.4683514531</v>
      </c>
      <c r="P35" s="518">
        <v>725906.03638268856</v>
      </c>
      <c r="Q35" s="518">
        <v>494580.7642160001</v>
      </c>
      <c r="R35" s="517">
        <v>1505254.1447605351</v>
      </c>
      <c r="S35" s="519">
        <v>-1266902</v>
      </c>
      <c r="T35" s="518">
        <v>4934999.839787432</v>
      </c>
      <c r="U35" s="514"/>
      <c r="V35" s="546">
        <f t="shared" si="16"/>
        <v>5196766.5503731379</v>
      </c>
      <c r="W35" s="517">
        <v>-403370.21433241805</v>
      </c>
      <c r="X35" s="517">
        <v>-187959.57606122532</v>
      </c>
      <c r="Y35" s="517">
        <v>-1060083.4683514531</v>
      </c>
      <c r="Z35" s="517">
        <v>758617.6681913439</v>
      </c>
      <c r="AA35" s="517">
        <v>494580.7642160001</v>
      </c>
      <c r="AB35" s="517">
        <v>1547320.7966135317</v>
      </c>
      <c r="AC35" s="519">
        <v>-1266902</v>
      </c>
      <c r="AD35" s="514">
        <v>5078970.5206489172</v>
      </c>
      <c r="AE35" s="545"/>
      <c r="AF35" s="546">
        <v>5367224.9127044436</v>
      </c>
      <c r="AG35" s="517">
        <v>-403370.21433241805</v>
      </c>
      <c r="AH35" s="517">
        <v>-79241.095478625895</v>
      </c>
      <c r="AI35" s="517">
        <v>-1060083.4683514531</v>
      </c>
      <c r="AJ35" s="517">
        <v>791329.29999999923</v>
      </c>
      <c r="AK35" s="517">
        <v>494580.7642160001</v>
      </c>
      <c r="AL35" s="520">
        <v>1610107.6568073784</v>
      </c>
      <c r="AM35" s="533">
        <v>-1266902</v>
      </c>
      <c r="AN35" s="514">
        <v>5453645.8555653244</v>
      </c>
    </row>
    <row r="36" spans="1:40" ht="16.5">
      <c r="A36" s="515">
        <v>90</v>
      </c>
      <c r="B36" s="432" t="s">
        <v>40</v>
      </c>
      <c r="C36" s="518">
        <v>3061</v>
      </c>
      <c r="D36" s="516">
        <f t="shared" si="14"/>
        <v>1510731.1770023955</v>
      </c>
      <c r="E36" s="516">
        <v>-486058.51399567164</v>
      </c>
      <c r="F36" s="516">
        <v>-1029041.8426494577</v>
      </c>
      <c r="G36" s="532">
        <v>-170720.85052113415</v>
      </c>
      <c r="H36" s="516">
        <v>704029.19670250802</v>
      </c>
      <c r="I36" s="516">
        <v>-428605</v>
      </c>
      <c r="J36" s="514">
        <v>100334.16653863981</v>
      </c>
      <c r="K36" s="545"/>
      <c r="L36" s="546">
        <f t="shared" si="15"/>
        <v>1914808.7379094879</v>
      </c>
      <c r="M36" s="517">
        <v>-486058.51405762945</v>
      </c>
      <c r="N36" s="517">
        <v>-990718.53778401611</v>
      </c>
      <c r="O36" s="533">
        <v>-404051.26207756891</v>
      </c>
      <c r="P36" s="518">
        <v>405132.22577579122</v>
      </c>
      <c r="Q36" s="518">
        <v>208441.65742400003</v>
      </c>
      <c r="R36" s="517">
        <v>755606.34026698081</v>
      </c>
      <c r="S36" s="519">
        <v>-428605</v>
      </c>
      <c r="T36" s="518">
        <v>974555.6474570455</v>
      </c>
      <c r="U36" s="514"/>
      <c r="V36" s="546">
        <f t="shared" si="16"/>
        <v>1890130.7250071815</v>
      </c>
      <c r="W36" s="517">
        <v>-486058.51405762945</v>
      </c>
      <c r="X36" s="517">
        <v>-951441.89368281676</v>
      </c>
      <c r="Y36" s="517">
        <v>-404051.26207756891</v>
      </c>
      <c r="Z36" s="517">
        <v>374341.98288789578</v>
      </c>
      <c r="AA36" s="517">
        <v>208441.65742400003</v>
      </c>
      <c r="AB36" s="517">
        <v>782223.83414597821</v>
      </c>
      <c r="AC36" s="519">
        <v>-428605</v>
      </c>
      <c r="AD36" s="514">
        <v>984981.52964704018</v>
      </c>
      <c r="AE36" s="545"/>
      <c r="AF36" s="546">
        <v>1935320.0368709469</v>
      </c>
      <c r="AG36" s="517">
        <v>-486058.51405762945</v>
      </c>
      <c r="AH36" s="517">
        <v>-910004.0566683308</v>
      </c>
      <c r="AI36" s="517">
        <v>-404051.26207756891</v>
      </c>
      <c r="AJ36" s="517">
        <v>343551.74000000034</v>
      </c>
      <c r="AK36" s="517">
        <v>208441.65742400003</v>
      </c>
      <c r="AL36" s="520">
        <v>813064.87722902931</v>
      </c>
      <c r="AM36" s="533">
        <v>-428605</v>
      </c>
      <c r="AN36" s="514">
        <v>1071659.478720447</v>
      </c>
    </row>
    <row r="37" spans="1:40" ht="16.5">
      <c r="A37" s="515">
        <v>91</v>
      </c>
      <c r="B37" s="432" t="s">
        <v>512</v>
      </c>
      <c r="C37" s="518">
        <v>664028</v>
      </c>
      <c r="D37" s="516">
        <f t="shared" si="14"/>
        <v>178704907.26054031</v>
      </c>
      <c r="E37" s="516">
        <v>54989247.892376915</v>
      </c>
      <c r="F37" s="516">
        <v>-28115778.312948432</v>
      </c>
      <c r="G37" s="532">
        <v>-37034768.02673886</v>
      </c>
      <c r="H37" s="516">
        <v>89144112.888305768</v>
      </c>
      <c r="I37" s="516">
        <v>37156987</v>
      </c>
      <c r="J37" s="514">
        <v>294844708.7015357</v>
      </c>
      <c r="K37" s="545"/>
      <c r="L37" s="546">
        <f t="shared" si="15"/>
        <v>190515171.33343029</v>
      </c>
      <c r="M37" s="517">
        <v>54989247.878936276</v>
      </c>
      <c r="N37" s="517">
        <v>-19802237.808802899</v>
      </c>
      <c r="O37" s="533">
        <v>-87887643.927534208</v>
      </c>
      <c r="P37" s="518">
        <v>89077319.948376924</v>
      </c>
      <c r="Q37" s="518">
        <v>25453046.169474006</v>
      </c>
      <c r="R37" s="517">
        <v>94883036.336715475</v>
      </c>
      <c r="S37" s="519">
        <v>37156987</v>
      </c>
      <c r="T37" s="518">
        <v>384384926.93059587</v>
      </c>
      <c r="U37" s="514"/>
      <c r="V37" s="546">
        <f t="shared" si="16"/>
        <v>202314374.08924371</v>
      </c>
      <c r="W37" s="517">
        <v>54989247.878936276</v>
      </c>
      <c r="X37" s="517">
        <v>-11281887.782918826</v>
      </c>
      <c r="Y37" s="517">
        <v>-87887643.927534208</v>
      </c>
      <c r="Z37" s="517">
        <v>91652116.054188386</v>
      </c>
      <c r="AA37" s="517">
        <v>25453046.169474006</v>
      </c>
      <c r="AB37" s="517">
        <v>96582010.608312383</v>
      </c>
      <c r="AC37" s="519">
        <v>37156987</v>
      </c>
      <c r="AD37" s="514">
        <v>408978250.08970171</v>
      </c>
      <c r="AE37" s="545"/>
      <c r="AF37" s="546">
        <v>208197941.66612041</v>
      </c>
      <c r="AG37" s="517">
        <v>54989247.878936276</v>
      </c>
      <c r="AH37" s="517">
        <v>-3731694.5912690689</v>
      </c>
      <c r="AI37" s="517">
        <v>-87887643.927534208</v>
      </c>
      <c r="AJ37" s="517">
        <v>94226912.159999847</v>
      </c>
      <c r="AK37" s="517">
        <v>25453046.169474006</v>
      </c>
      <c r="AL37" s="520">
        <v>100415791.47137159</v>
      </c>
      <c r="AM37" s="533">
        <v>37156987</v>
      </c>
      <c r="AN37" s="514">
        <v>428820587.82709879</v>
      </c>
    </row>
    <row r="38" spans="1:40" ht="16.5">
      <c r="A38" s="515">
        <v>92</v>
      </c>
      <c r="B38" s="432" t="s">
        <v>513</v>
      </c>
      <c r="C38" s="518">
        <v>242819</v>
      </c>
      <c r="D38" s="516">
        <f t="shared" si="14"/>
        <v>166416918.28930545</v>
      </c>
      <c r="E38" s="516">
        <v>-26495977.554631557</v>
      </c>
      <c r="F38" s="516">
        <v>119390.80598803611</v>
      </c>
      <c r="G38" s="532">
        <v>-13542720.092352588</v>
      </c>
      <c r="H38" s="516">
        <v>30298277.497694023</v>
      </c>
      <c r="I38" s="516">
        <v>19881856</v>
      </c>
      <c r="J38" s="514">
        <v>176677744.94600335</v>
      </c>
      <c r="K38" s="545"/>
      <c r="L38" s="546">
        <f t="shared" si="15"/>
        <v>175446242.56643832</v>
      </c>
      <c r="M38" s="517">
        <v>-26495977.559546463</v>
      </c>
      <c r="N38" s="517">
        <v>-482833.24526264297</v>
      </c>
      <c r="O38" s="533">
        <v>-32164703.462301522</v>
      </c>
      <c r="P38" s="518">
        <v>31929668.966729112</v>
      </c>
      <c r="Q38" s="518">
        <v>13726157.010720007</v>
      </c>
      <c r="R38" s="517">
        <v>32698045.013928395</v>
      </c>
      <c r="S38" s="519">
        <v>19881856</v>
      </c>
      <c r="T38" s="518">
        <v>214538455.2907052</v>
      </c>
      <c r="U38" s="514"/>
      <c r="V38" s="546">
        <f t="shared" si="16"/>
        <v>180437490.43998688</v>
      </c>
      <c r="W38" s="517">
        <v>-26495977.559546463</v>
      </c>
      <c r="X38" s="517">
        <v>-1009432.0498986761</v>
      </c>
      <c r="Y38" s="517">
        <v>-32164703.462301522</v>
      </c>
      <c r="Z38" s="517">
        <v>34268355.158364564</v>
      </c>
      <c r="AA38" s="517">
        <v>13726157.010720007</v>
      </c>
      <c r="AB38" s="517">
        <v>33470932.393692702</v>
      </c>
      <c r="AC38" s="519">
        <v>19881856</v>
      </c>
      <c r="AD38" s="514">
        <v>222114677.93101749</v>
      </c>
      <c r="AE38" s="545"/>
      <c r="AF38" s="546">
        <v>183418836.74479556</v>
      </c>
      <c r="AG38" s="517">
        <v>-26495977.559546463</v>
      </c>
      <c r="AH38" s="517">
        <v>-1364590.572923678</v>
      </c>
      <c r="AI38" s="517">
        <v>-32164703.462301522</v>
      </c>
      <c r="AJ38" s="517">
        <v>36607041.350000024</v>
      </c>
      <c r="AK38" s="517">
        <v>13726157.010720007</v>
      </c>
      <c r="AL38" s="520">
        <v>35036033.977029912</v>
      </c>
      <c r="AM38" s="533">
        <v>19881856</v>
      </c>
      <c r="AN38" s="514">
        <v>228644653.48777387</v>
      </c>
    </row>
    <row r="39" spans="1:40" ht="16.5">
      <c r="A39" s="515">
        <v>97</v>
      </c>
      <c r="B39" s="432" t="s">
        <v>43</v>
      </c>
      <c r="C39" s="518">
        <v>2091</v>
      </c>
      <c r="D39" s="516">
        <f t="shared" si="14"/>
        <v>557704.45216234447</v>
      </c>
      <c r="E39" s="516">
        <v>-405753.15873340226</v>
      </c>
      <c r="F39" s="516">
        <v>172142.79542634648</v>
      </c>
      <c r="G39" s="532">
        <v>-116621.13637363329</v>
      </c>
      <c r="H39" s="516">
        <v>448682.95524441573</v>
      </c>
      <c r="I39" s="516">
        <v>-603206</v>
      </c>
      <c r="J39" s="514">
        <v>52949.907726071076</v>
      </c>
      <c r="K39" s="545"/>
      <c r="L39" s="546">
        <f t="shared" si="15"/>
        <v>997630.19866039953</v>
      </c>
      <c r="M39" s="517">
        <v>-405753.15877572622</v>
      </c>
      <c r="N39" s="517">
        <v>135591.83184373897</v>
      </c>
      <c r="O39" s="533">
        <v>-276665.43514560838</v>
      </c>
      <c r="P39" s="518">
        <v>222094.17112804257</v>
      </c>
      <c r="Q39" s="518">
        <v>130199.74475200003</v>
      </c>
      <c r="R39" s="517">
        <v>476259.86094025662</v>
      </c>
      <c r="S39" s="519">
        <v>-603206</v>
      </c>
      <c r="T39" s="518">
        <v>676151.21340310317</v>
      </c>
      <c r="U39" s="514"/>
      <c r="V39" s="546">
        <f t="shared" si="16"/>
        <v>1105782.8507568566</v>
      </c>
      <c r="W39" s="517">
        <v>-405753.15877572622</v>
      </c>
      <c r="X39" s="517">
        <v>99692.103916789492</v>
      </c>
      <c r="Y39" s="517">
        <v>-276665.43514560838</v>
      </c>
      <c r="Z39" s="517">
        <v>218111.90056402097</v>
      </c>
      <c r="AA39" s="517">
        <v>130199.74475200003</v>
      </c>
      <c r="AB39" s="517">
        <v>491682.14667759044</v>
      </c>
      <c r="AC39" s="519">
        <v>-603206</v>
      </c>
      <c r="AD39" s="514">
        <v>759844.15274592303</v>
      </c>
      <c r="AE39" s="545"/>
      <c r="AF39" s="546">
        <v>1125341.0505265631</v>
      </c>
      <c r="AG39" s="517">
        <v>-405753.15877572622</v>
      </c>
      <c r="AH39" s="517">
        <v>65268.708685587313</v>
      </c>
      <c r="AI39" s="517">
        <v>-276665.43514560838</v>
      </c>
      <c r="AJ39" s="517">
        <v>214129.62999999936</v>
      </c>
      <c r="AK39" s="517">
        <v>130199.74475200003</v>
      </c>
      <c r="AL39" s="520">
        <v>510306.54258282413</v>
      </c>
      <c r="AM39" s="533">
        <v>-603206</v>
      </c>
      <c r="AN39" s="514">
        <v>759621.08262563916</v>
      </c>
    </row>
    <row r="40" spans="1:40" ht="16.5">
      <c r="A40" s="515">
        <v>98</v>
      </c>
      <c r="B40" s="432" t="s">
        <v>44</v>
      </c>
      <c r="C40" s="518">
        <v>22943</v>
      </c>
      <c r="D40" s="516">
        <f t="shared" si="14"/>
        <v>13406501.165975735</v>
      </c>
      <c r="E40" s="516">
        <v>4492276.8841181984</v>
      </c>
      <c r="F40" s="516">
        <v>2694539.6828379971</v>
      </c>
      <c r="G40" s="532">
        <v>-1279597.6718413527</v>
      </c>
      <c r="H40" s="516">
        <v>3417359.4084765422</v>
      </c>
      <c r="I40" s="516">
        <v>-5461771</v>
      </c>
      <c r="J40" s="514">
        <v>17269308.46956712</v>
      </c>
      <c r="K40" s="545"/>
      <c r="L40" s="546">
        <f t="shared" si="15"/>
        <v>14126981.692097191</v>
      </c>
      <c r="M40" s="517">
        <v>4492276.8836538065</v>
      </c>
      <c r="N40" s="517">
        <v>2293492.9312953078</v>
      </c>
      <c r="O40" s="533">
        <v>-3032181.4918922614</v>
      </c>
      <c r="P40" s="518">
        <v>2440937.3320478052</v>
      </c>
      <c r="Q40" s="518">
        <v>892966.1218940001</v>
      </c>
      <c r="R40" s="517">
        <v>3690743.4818753856</v>
      </c>
      <c r="S40" s="519">
        <v>-5461771</v>
      </c>
      <c r="T40" s="518">
        <v>19443445.950971235</v>
      </c>
      <c r="U40" s="514"/>
      <c r="V40" s="546">
        <f t="shared" si="16"/>
        <v>14335609.868275065</v>
      </c>
      <c r="W40" s="517">
        <v>4492276.8836538065</v>
      </c>
      <c r="X40" s="517">
        <v>1899591.7080394481</v>
      </c>
      <c r="Y40" s="517">
        <v>-3032181.4918922614</v>
      </c>
      <c r="Z40" s="517">
        <v>2317235.1810238962</v>
      </c>
      <c r="AA40" s="517">
        <v>892966.1218940001</v>
      </c>
      <c r="AB40" s="517">
        <v>3790743.9193630638</v>
      </c>
      <c r="AC40" s="519">
        <v>-5461771</v>
      </c>
      <c r="AD40" s="514">
        <v>19234471.190357018</v>
      </c>
      <c r="AE40" s="545"/>
      <c r="AF40" s="546">
        <v>15212367.051649811</v>
      </c>
      <c r="AG40" s="517">
        <v>4492276.8836538065</v>
      </c>
      <c r="AH40" s="517">
        <v>1521889.1940320493</v>
      </c>
      <c r="AI40" s="517">
        <v>-3032181.4918922614</v>
      </c>
      <c r="AJ40" s="517">
        <v>2193533.0299999868</v>
      </c>
      <c r="AK40" s="517">
        <v>892966.1218940001</v>
      </c>
      <c r="AL40" s="520">
        <v>3956719.7347842697</v>
      </c>
      <c r="AM40" s="533">
        <v>-5461771</v>
      </c>
      <c r="AN40" s="514">
        <v>19775799.524121657</v>
      </c>
    </row>
    <row r="41" spans="1:40" ht="16.5">
      <c r="A41" s="515">
        <v>102</v>
      </c>
      <c r="B41" s="432" t="s">
        <v>514</v>
      </c>
      <c r="C41" s="518">
        <v>9745</v>
      </c>
      <c r="D41" s="516">
        <f t="shared" si="14"/>
        <v>5073722.0482166773</v>
      </c>
      <c r="E41" s="516">
        <v>308957.92017051665</v>
      </c>
      <c r="F41" s="516">
        <v>4791.4842098575973</v>
      </c>
      <c r="G41" s="532">
        <v>-543506.92202824308</v>
      </c>
      <c r="H41" s="516">
        <v>2140556.412930782</v>
      </c>
      <c r="I41" s="516">
        <v>1063126</v>
      </c>
      <c r="J41" s="514">
        <v>8047646.9434995903</v>
      </c>
      <c r="K41" s="545"/>
      <c r="L41" s="546">
        <f t="shared" si="15"/>
        <v>5204538.1642649258</v>
      </c>
      <c r="M41" s="517">
        <v>308957.91997326753</v>
      </c>
      <c r="N41" s="517">
        <v>-19377.437412576677</v>
      </c>
      <c r="O41" s="533">
        <v>-1286876.18782603</v>
      </c>
      <c r="P41" s="518">
        <v>928797.48461579042</v>
      </c>
      <c r="Q41" s="518">
        <v>619608.43960400007</v>
      </c>
      <c r="R41" s="517">
        <v>2267216.1954306876</v>
      </c>
      <c r="S41" s="519">
        <v>1063126</v>
      </c>
      <c r="T41" s="518">
        <v>9085990.5786500648</v>
      </c>
      <c r="U41" s="514"/>
      <c r="V41" s="546">
        <f t="shared" si="16"/>
        <v>5343894.5881399047</v>
      </c>
      <c r="W41" s="517">
        <v>308957.91997326753</v>
      </c>
      <c r="X41" s="517">
        <v>-40511.308119474175</v>
      </c>
      <c r="Y41" s="517">
        <v>-1286876.18782603</v>
      </c>
      <c r="Z41" s="517">
        <v>929945.04730789503</v>
      </c>
      <c r="AA41" s="517">
        <v>619608.43960400007</v>
      </c>
      <c r="AB41" s="517">
        <v>2336628.1965120113</v>
      </c>
      <c r="AC41" s="519">
        <v>1063126</v>
      </c>
      <c r="AD41" s="514">
        <v>9274772.6955915745</v>
      </c>
      <c r="AE41" s="545"/>
      <c r="AF41" s="546">
        <v>5612878.3154295962</v>
      </c>
      <c r="AG41" s="517">
        <v>308957.91997326753</v>
      </c>
      <c r="AH41" s="517">
        <v>-54764.8047852155</v>
      </c>
      <c r="AI41" s="517">
        <v>-1286876.18782603</v>
      </c>
      <c r="AJ41" s="517">
        <v>931092.60999999952</v>
      </c>
      <c r="AK41" s="517">
        <v>619608.43960400007</v>
      </c>
      <c r="AL41" s="520">
        <v>2423979.6868306599</v>
      </c>
      <c r="AM41" s="533">
        <v>1063126</v>
      </c>
      <c r="AN41" s="514">
        <v>9618001.9792262781</v>
      </c>
    </row>
    <row r="42" spans="1:40" ht="16.5">
      <c r="A42" s="515">
        <v>103</v>
      </c>
      <c r="B42" s="432" t="s">
        <v>46</v>
      </c>
      <c r="C42" s="518">
        <v>2161</v>
      </c>
      <c r="D42" s="516">
        <f t="shared" si="14"/>
        <v>1302334.9788219654</v>
      </c>
      <c r="E42" s="516">
        <v>141807.7407460612</v>
      </c>
      <c r="F42" s="516">
        <v>40086.355344394738</v>
      </c>
      <c r="G42" s="532">
        <v>-120525.23945644262</v>
      </c>
      <c r="H42" s="516">
        <v>488886.35415327025</v>
      </c>
      <c r="I42" s="516">
        <v>-579004</v>
      </c>
      <c r="J42" s="514">
        <v>1273586.1896092491</v>
      </c>
      <c r="K42" s="545"/>
      <c r="L42" s="546">
        <f t="shared" si="15"/>
        <v>1304603.3213898344</v>
      </c>
      <c r="M42" s="517">
        <v>141807.74070232024</v>
      </c>
      <c r="N42" s="517">
        <v>2311.7822683474847</v>
      </c>
      <c r="O42" s="533">
        <v>-285016.74005920574</v>
      </c>
      <c r="P42" s="518">
        <v>192918.0322699807</v>
      </c>
      <c r="Q42" s="518">
        <v>133904.44375000001</v>
      </c>
      <c r="R42" s="517">
        <v>521368.77193011739</v>
      </c>
      <c r="S42" s="519">
        <v>-579004</v>
      </c>
      <c r="T42" s="518">
        <v>1432893.3522513944</v>
      </c>
      <c r="U42" s="514"/>
      <c r="V42" s="546">
        <f t="shared" si="16"/>
        <v>1252274.4596433691</v>
      </c>
      <c r="W42" s="517">
        <v>141807.74070232024</v>
      </c>
      <c r="X42" s="517">
        <v>-8983.5748431178745</v>
      </c>
      <c r="Y42" s="517">
        <v>-285016.74005920574</v>
      </c>
      <c r="Z42" s="517">
        <v>206112.88613499008</v>
      </c>
      <c r="AA42" s="517">
        <v>133904.44375000001</v>
      </c>
      <c r="AB42" s="517">
        <v>538767.56237793632</v>
      </c>
      <c r="AC42" s="519">
        <v>-579004</v>
      </c>
      <c r="AD42" s="514">
        <v>1399862.777706292</v>
      </c>
      <c r="AE42" s="545"/>
      <c r="AF42" s="546">
        <v>1288231.1193021382</v>
      </c>
      <c r="AG42" s="517">
        <v>141807.74070232024</v>
      </c>
      <c r="AH42" s="517">
        <v>-12144.355376177598</v>
      </c>
      <c r="AI42" s="517">
        <v>-285016.74005920574</v>
      </c>
      <c r="AJ42" s="517">
        <v>219307.73999999947</v>
      </c>
      <c r="AK42" s="517">
        <v>133904.44375000001</v>
      </c>
      <c r="AL42" s="520">
        <v>559189.40977071924</v>
      </c>
      <c r="AM42" s="533">
        <v>-579004</v>
      </c>
      <c r="AN42" s="514">
        <v>1466275.3580897937</v>
      </c>
    </row>
    <row r="43" spans="1:40" ht="16.5">
      <c r="A43" s="515">
        <v>105</v>
      </c>
      <c r="B43" s="432" t="s">
        <v>47</v>
      </c>
      <c r="C43" s="518">
        <v>2094</v>
      </c>
      <c r="D43" s="516">
        <f t="shared" si="14"/>
        <v>1996852.88836701</v>
      </c>
      <c r="E43" s="516">
        <v>416160.65175119706</v>
      </c>
      <c r="F43" s="516">
        <v>364920.05347566685</v>
      </c>
      <c r="G43" s="532">
        <v>-116788.45507718224</v>
      </c>
      <c r="H43" s="516">
        <v>500423.75808776653</v>
      </c>
      <c r="I43" s="516">
        <v>-494661</v>
      </c>
      <c r="J43" s="514">
        <v>2666907.8966044583</v>
      </c>
      <c r="K43" s="545"/>
      <c r="L43" s="546">
        <f t="shared" si="15"/>
        <v>2068013.8323090835</v>
      </c>
      <c r="M43" s="517">
        <v>416160.65170881216</v>
      </c>
      <c r="N43" s="517">
        <v>328316.64948619768</v>
      </c>
      <c r="O43" s="533">
        <v>-276633.94527064357</v>
      </c>
      <c r="P43" s="518">
        <v>223922.31380826939</v>
      </c>
      <c r="Q43" s="518">
        <v>129751.484324</v>
      </c>
      <c r="R43" s="517">
        <v>533072.46815863869</v>
      </c>
      <c r="S43" s="519">
        <v>-494661</v>
      </c>
      <c r="T43" s="518">
        <v>2927942.4545243578</v>
      </c>
      <c r="U43" s="514"/>
      <c r="V43" s="546">
        <f t="shared" si="16"/>
        <v>2209100.9979851134</v>
      </c>
      <c r="W43" s="517">
        <v>416160.65170881216</v>
      </c>
      <c r="X43" s="517">
        <v>292365.41549335583</v>
      </c>
      <c r="Y43" s="517">
        <v>-276633.94527064357</v>
      </c>
      <c r="Z43" s="517">
        <v>211342.6819041344</v>
      </c>
      <c r="AA43" s="517">
        <v>129751.484324</v>
      </c>
      <c r="AB43" s="517">
        <v>551980.52184654353</v>
      </c>
      <c r="AC43" s="519">
        <v>-494661</v>
      </c>
      <c r="AD43" s="514">
        <v>3039406.8079913156</v>
      </c>
      <c r="AE43" s="545"/>
      <c r="AF43" s="546">
        <v>2311399.1909060297</v>
      </c>
      <c r="AG43" s="517">
        <v>416160.65170881216</v>
      </c>
      <c r="AH43" s="517">
        <v>257892.6323206455</v>
      </c>
      <c r="AI43" s="517">
        <v>-276633.94527064357</v>
      </c>
      <c r="AJ43" s="517">
        <v>198763.04999999941</v>
      </c>
      <c r="AK43" s="517">
        <v>129751.484324</v>
      </c>
      <c r="AL43" s="520">
        <v>573892.78900148883</v>
      </c>
      <c r="AM43" s="533">
        <v>-494661</v>
      </c>
      <c r="AN43" s="514">
        <v>3116564.8529903321</v>
      </c>
    </row>
    <row r="44" spans="1:40" ht="16.5">
      <c r="A44" s="515">
        <v>106</v>
      </c>
      <c r="B44" s="432" t="s">
        <v>515</v>
      </c>
      <c r="C44" s="518">
        <v>46797</v>
      </c>
      <c r="D44" s="516">
        <f t="shared" si="14"/>
        <v>10074683.287905943</v>
      </c>
      <c r="E44" s="516">
        <v>-1352548.0755950077</v>
      </c>
      <c r="F44" s="516">
        <v>718416.71500281477</v>
      </c>
      <c r="G44" s="532">
        <v>-2610004.4566604095</v>
      </c>
      <c r="H44" s="516">
        <v>6611095.3578563128</v>
      </c>
      <c r="I44" s="516">
        <v>-1947075</v>
      </c>
      <c r="J44" s="514">
        <v>11494567.828509653</v>
      </c>
      <c r="K44" s="545"/>
      <c r="L44" s="546">
        <f t="shared" si="15"/>
        <v>8825053.0989526995</v>
      </c>
      <c r="M44" s="517">
        <v>-1352548.0765422282</v>
      </c>
      <c r="N44" s="517">
        <v>-93053.457013478779</v>
      </c>
      <c r="O44" s="533">
        <v>-6186575.549989989</v>
      </c>
      <c r="P44" s="518">
        <v>5217728.2552641593</v>
      </c>
      <c r="Q44" s="518">
        <v>2423330.6295660012</v>
      </c>
      <c r="R44" s="517">
        <v>7144682.8465201277</v>
      </c>
      <c r="S44" s="519">
        <v>-1947075</v>
      </c>
      <c r="T44" s="518">
        <v>14031542.746757291</v>
      </c>
      <c r="U44" s="514"/>
      <c r="V44" s="546">
        <f t="shared" si="16"/>
        <v>8472257.826471271</v>
      </c>
      <c r="W44" s="517">
        <v>-1352548.0765422282</v>
      </c>
      <c r="X44" s="517">
        <v>-194541.57886783304</v>
      </c>
      <c r="Y44" s="517">
        <v>-6186575.549989989</v>
      </c>
      <c r="Z44" s="517">
        <v>5451410.1326320693</v>
      </c>
      <c r="AA44" s="517">
        <v>2423330.6295660012</v>
      </c>
      <c r="AB44" s="517">
        <v>7287574.8857213007</v>
      </c>
      <c r="AC44" s="519">
        <v>-1947075</v>
      </c>
      <c r="AD44" s="514">
        <v>13953833.268990591</v>
      </c>
      <c r="AE44" s="545"/>
      <c r="AF44" s="546">
        <v>7719708.9038619958</v>
      </c>
      <c r="AG44" s="517">
        <v>-1352548.0765422282</v>
      </c>
      <c r="AH44" s="517">
        <v>-262989.07845394866</v>
      </c>
      <c r="AI44" s="517">
        <v>-6186575.549989989</v>
      </c>
      <c r="AJ44" s="517">
        <v>5685092.0099999793</v>
      </c>
      <c r="AK44" s="517">
        <v>2423330.6295660012</v>
      </c>
      <c r="AL44" s="520">
        <v>7605490.4537729025</v>
      </c>
      <c r="AM44" s="533">
        <v>-1947075</v>
      </c>
      <c r="AN44" s="514">
        <v>13684434.292214714</v>
      </c>
    </row>
    <row r="45" spans="1:40" ht="16.5">
      <c r="A45" s="515">
        <v>108</v>
      </c>
      <c r="B45" s="432" t="s">
        <v>516</v>
      </c>
      <c r="C45" s="518">
        <v>10257</v>
      </c>
      <c r="D45" s="516">
        <f t="shared" si="14"/>
        <v>7246291.3058880027</v>
      </c>
      <c r="E45" s="516">
        <v>873324.66636347084</v>
      </c>
      <c r="F45" s="516">
        <v>55220.185154640676</v>
      </c>
      <c r="G45" s="532">
        <v>-572062.64743393427</v>
      </c>
      <c r="H45" s="516">
        <v>1713555.3959331969</v>
      </c>
      <c r="I45" s="516">
        <v>-1266189</v>
      </c>
      <c r="J45" s="514">
        <v>8050139.9059053771</v>
      </c>
      <c r="K45" s="545"/>
      <c r="L45" s="546">
        <f t="shared" si="15"/>
        <v>6813137.1377240261</v>
      </c>
      <c r="M45" s="517">
        <v>873324.6661558582</v>
      </c>
      <c r="N45" s="517">
        <v>-20395.523400800303</v>
      </c>
      <c r="O45" s="533">
        <v>-1354340.8711944532</v>
      </c>
      <c r="P45" s="518">
        <v>982369.77198210801</v>
      </c>
      <c r="Q45" s="518">
        <v>426292.00398400007</v>
      </c>
      <c r="R45" s="517">
        <v>1874868.9035590808</v>
      </c>
      <c r="S45" s="519">
        <v>-1266189</v>
      </c>
      <c r="T45" s="518">
        <v>8329067.0888098199</v>
      </c>
      <c r="U45" s="514"/>
      <c r="V45" s="546">
        <f t="shared" si="16"/>
        <v>6948374.3078203369</v>
      </c>
      <c r="W45" s="517">
        <v>873324.6661558582</v>
      </c>
      <c r="X45" s="517">
        <v>-42639.762686654343</v>
      </c>
      <c r="Y45" s="517">
        <v>-1354340.8711944532</v>
      </c>
      <c r="Z45" s="517">
        <v>1001682.5159910518</v>
      </c>
      <c r="AA45" s="517">
        <v>426292.00398400007</v>
      </c>
      <c r="AB45" s="517">
        <v>1941542.4486456125</v>
      </c>
      <c r="AC45" s="519">
        <v>-1266189</v>
      </c>
      <c r="AD45" s="514">
        <v>8528046.3087157514</v>
      </c>
      <c r="AE45" s="545"/>
      <c r="AF45" s="546">
        <v>7127435.2307083765</v>
      </c>
      <c r="AG45" s="517">
        <v>873324.6661558582</v>
      </c>
      <c r="AH45" s="517">
        <v>-57642.13470312523</v>
      </c>
      <c r="AI45" s="517">
        <v>-1354340.8711944532</v>
      </c>
      <c r="AJ45" s="517">
        <v>1020995.2599999956</v>
      </c>
      <c r="AK45" s="517">
        <v>426292.00398400007</v>
      </c>
      <c r="AL45" s="520">
        <v>2030133.4180314266</v>
      </c>
      <c r="AM45" s="533">
        <v>-1266189</v>
      </c>
      <c r="AN45" s="514">
        <v>8800008.5729820784</v>
      </c>
    </row>
    <row r="46" spans="1:40" ht="16.5">
      <c r="A46" s="515">
        <v>109</v>
      </c>
      <c r="B46" s="432" t="s">
        <v>517</v>
      </c>
      <c r="C46" s="518">
        <v>68043</v>
      </c>
      <c r="D46" s="516">
        <f t="shared" si="14"/>
        <v>18127006.792331848</v>
      </c>
      <c r="E46" s="516">
        <v>794948.85706715717</v>
      </c>
      <c r="F46" s="516">
        <v>2185645.9539158521</v>
      </c>
      <c r="G46" s="532">
        <v>-3794955.5151942275</v>
      </c>
      <c r="H46" s="516">
        <v>10403021.801521907</v>
      </c>
      <c r="I46" s="516">
        <v>-13733671</v>
      </c>
      <c r="J46" s="514">
        <v>13981996.889642537</v>
      </c>
      <c r="K46" s="545"/>
      <c r="L46" s="546">
        <f t="shared" si="15"/>
        <v>16558689.577812428</v>
      </c>
      <c r="M46" s="517">
        <v>794948.85568989499</v>
      </c>
      <c r="N46" s="517">
        <v>996245.08588555013</v>
      </c>
      <c r="O46" s="533">
        <v>-8994905.8413907625</v>
      </c>
      <c r="P46" s="518">
        <v>7742029.0966034159</v>
      </c>
      <c r="Q46" s="518">
        <v>2947339.4743100009</v>
      </c>
      <c r="R46" s="517">
        <v>11250001.605443295</v>
      </c>
      <c r="S46" s="519">
        <v>-13733671</v>
      </c>
      <c r="T46" s="518">
        <v>17560676.854353823</v>
      </c>
      <c r="U46" s="514"/>
      <c r="V46" s="546">
        <f t="shared" si="16"/>
        <v>16220240.215568658</v>
      </c>
      <c r="W46" s="517">
        <v>794948.85568989499</v>
      </c>
      <c r="X46" s="517">
        <v>-171963.99461823917</v>
      </c>
      <c r="Y46" s="517">
        <v>-8994905.8413907625</v>
      </c>
      <c r="Z46" s="517">
        <v>7809128.8933017049</v>
      </c>
      <c r="AA46" s="517">
        <v>2947339.4743100009</v>
      </c>
      <c r="AB46" s="517">
        <v>11600929.519891029</v>
      </c>
      <c r="AC46" s="519">
        <v>-13733671</v>
      </c>
      <c r="AD46" s="514">
        <v>16472046.122752286</v>
      </c>
      <c r="AE46" s="545"/>
      <c r="AF46" s="546">
        <v>15683336.917635135</v>
      </c>
      <c r="AG46" s="517">
        <v>794948.85568989499</v>
      </c>
      <c r="AH46" s="517">
        <v>-382387.0304772107</v>
      </c>
      <c r="AI46" s="517">
        <v>-8994905.8413907625</v>
      </c>
      <c r="AJ46" s="517">
        <v>7876228.6899999958</v>
      </c>
      <c r="AK46" s="517">
        <v>2947339.4743100009</v>
      </c>
      <c r="AL46" s="520">
        <v>12124497.616521243</v>
      </c>
      <c r="AM46" s="533">
        <v>-13733671</v>
      </c>
      <c r="AN46" s="514">
        <v>16315387.682288293</v>
      </c>
    </row>
    <row r="47" spans="1:40" ht="16.5">
      <c r="A47" s="515">
        <v>111</v>
      </c>
      <c r="B47" s="432" t="s">
        <v>51</v>
      </c>
      <c r="C47" s="518">
        <v>18131</v>
      </c>
      <c r="D47" s="516">
        <f t="shared" si="14"/>
        <v>3013116.2583467886</v>
      </c>
      <c r="E47" s="516">
        <v>3280698.7248838502</v>
      </c>
      <c r="F47" s="516">
        <v>3541575.827549221</v>
      </c>
      <c r="G47" s="532">
        <v>-1011218.471348802</v>
      </c>
      <c r="H47" s="516">
        <v>3072896.7526258295</v>
      </c>
      <c r="I47" s="516">
        <v>-2686211</v>
      </c>
      <c r="J47" s="514">
        <v>9210858.0920568891</v>
      </c>
      <c r="K47" s="545"/>
      <c r="L47" s="546">
        <f t="shared" si="15"/>
        <v>2978606.3021094166</v>
      </c>
      <c r="M47" s="517">
        <v>3280698.7245168588</v>
      </c>
      <c r="N47" s="517">
        <v>3224643.4886127044</v>
      </c>
      <c r="O47" s="533">
        <v>-2393484.4046784532</v>
      </c>
      <c r="P47" s="518">
        <v>2474323.2660618247</v>
      </c>
      <c r="Q47" s="518">
        <v>747764.20149200002</v>
      </c>
      <c r="R47" s="517">
        <v>3329659.0805534055</v>
      </c>
      <c r="S47" s="519">
        <v>-2686211</v>
      </c>
      <c r="T47" s="518">
        <v>10955999.658667756</v>
      </c>
      <c r="U47" s="514"/>
      <c r="V47" s="546">
        <f t="shared" si="16"/>
        <v>3062698.3957490474</v>
      </c>
      <c r="W47" s="517">
        <v>3280698.7245168588</v>
      </c>
      <c r="X47" s="517">
        <v>2913357.9950481318</v>
      </c>
      <c r="Y47" s="517">
        <v>-2393484.4046784532</v>
      </c>
      <c r="Z47" s="517">
        <v>2278031.8180309096</v>
      </c>
      <c r="AA47" s="517">
        <v>747764.20149200002</v>
      </c>
      <c r="AB47" s="517">
        <v>3444080.2181814807</v>
      </c>
      <c r="AC47" s="519">
        <v>-2686211</v>
      </c>
      <c r="AD47" s="514">
        <v>10646935.948339976</v>
      </c>
      <c r="AE47" s="545"/>
      <c r="AF47" s="546">
        <v>3138962.236193968</v>
      </c>
      <c r="AG47" s="517">
        <v>3280698.7245168588</v>
      </c>
      <c r="AH47" s="517">
        <v>2614873.7392198551</v>
      </c>
      <c r="AI47" s="517">
        <v>-2393484.4046784532</v>
      </c>
      <c r="AJ47" s="517">
        <v>2081740.369999995</v>
      </c>
      <c r="AK47" s="517">
        <v>747764.20149200002</v>
      </c>
      <c r="AL47" s="520">
        <v>3590790.5706683835</v>
      </c>
      <c r="AM47" s="533">
        <v>-2686211</v>
      </c>
      <c r="AN47" s="514">
        <v>10375134.437412608</v>
      </c>
    </row>
    <row r="48" spans="1:40" ht="16.5">
      <c r="A48" s="515">
        <v>139</v>
      </c>
      <c r="B48" s="432" t="s">
        <v>518</v>
      </c>
      <c r="C48" s="518">
        <v>9853</v>
      </c>
      <c r="D48" s="516">
        <f t="shared" si="14"/>
        <v>14139951.908552682</v>
      </c>
      <c r="E48" s="516">
        <v>-911396.29298459936</v>
      </c>
      <c r="F48" s="516">
        <v>-1099694.161637177</v>
      </c>
      <c r="G48" s="532">
        <v>-549530.39535600599</v>
      </c>
      <c r="H48" s="516">
        <v>1449196.8540822233</v>
      </c>
      <c r="I48" s="516">
        <v>-65204</v>
      </c>
      <c r="J48" s="514">
        <v>12963323.912657123</v>
      </c>
      <c r="K48" s="545"/>
      <c r="L48" s="546">
        <f t="shared" si="15"/>
        <v>13930379.493754428</v>
      </c>
      <c r="M48" s="517">
        <v>-911396.29318403429</v>
      </c>
      <c r="N48" s="517">
        <v>-976335.93790663255</v>
      </c>
      <c r="O48" s="533">
        <v>-1301049.2613776191</v>
      </c>
      <c r="P48" s="518">
        <v>1214741.0128263347</v>
      </c>
      <c r="Q48" s="518">
        <v>558147.77880399988</v>
      </c>
      <c r="R48" s="517">
        <v>1588985.1559112812</v>
      </c>
      <c r="S48" s="519">
        <v>-65204</v>
      </c>
      <c r="T48" s="518">
        <v>14038267.948827758</v>
      </c>
      <c r="U48" s="514"/>
      <c r="V48" s="546">
        <f t="shared" si="16"/>
        <v>14448791.737004114</v>
      </c>
      <c r="W48" s="517">
        <v>-911396.29318403429</v>
      </c>
      <c r="X48" s="517">
        <v>-849909.02698565379</v>
      </c>
      <c r="Y48" s="517">
        <v>-1301049.2613776191</v>
      </c>
      <c r="Z48" s="517">
        <v>1119696.4264131663</v>
      </c>
      <c r="AA48" s="517">
        <v>558147.77880399988</v>
      </c>
      <c r="AB48" s="517">
        <v>1644132.8562390259</v>
      </c>
      <c r="AC48" s="519">
        <v>-65204</v>
      </c>
      <c r="AD48" s="514">
        <v>14643210.216913</v>
      </c>
      <c r="AE48" s="545"/>
      <c r="AF48" s="546">
        <v>14703729.793424383</v>
      </c>
      <c r="AG48" s="517">
        <v>-911396.29318403429</v>
      </c>
      <c r="AH48" s="517">
        <v>-716525.48954568955</v>
      </c>
      <c r="AI48" s="517">
        <v>-1301049.2613776191</v>
      </c>
      <c r="AJ48" s="517">
        <v>1024651.8399999978</v>
      </c>
      <c r="AK48" s="517">
        <v>558147.77880399988</v>
      </c>
      <c r="AL48" s="520">
        <v>1720382.1141497185</v>
      </c>
      <c r="AM48" s="533">
        <v>-65204</v>
      </c>
      <c r="AN48" s="514">
        <v>15012736.482270755</v>
      </c>
    </row>
    <row r="49" spans="1:40" ht="16.5">
      <c r="A49" s="515">
        <v>140</v>
      </c>
      <c r="B49" s="432" t="s">
        <v>519</v>
      </c>
      <c r="C49" s="518">
        <v>20801</v>
      </c>
      <c r="D49" s="516">
        <f t="shared" si="14"/>
        <v>11636498.781965718</v>
      </c>
      <c r="E49" s="516">
        <v>5685064.8020169754</v>
      </c>
      <c r="F49" s="516">
        <v>2959586.4972879952</v>
      </c>
      <c r="G49" s="532">
        <v>-1160132.1175073867</v>
      </c>
      <c r="H49" s="516">
        <v>3679416.6630643914</v>
      </c>
      <c r="I49" s="516">
        <v>-1410626</v>
      </c>
      <c r="J49" s="514">
        <v>21389808.626827691</v>
      </c>
      <c r="K49" s="545"/>
      <c r="L49" s="546">
        <f t="shared" si="15"/>
        <v>10995891.994244829</v>
      </c>
      <c r="M49" s="517">
        <v>5685064.8015959403</v>
      </c>
      <c r="N49" s="517">
        <v>2595982.1962445625</v>
      </c>
      <c r="O49" s="533">
        <v>-2747755.9119157782</v>
      </c>
      <c r="P49" s="518">
        <v>2846927.1369161382</v>
      </c>
      <c r="Q49" s="518">
        <v>971299.92220799997</v>
      </c>
      <c r="R49" s="517">
        <v>3929985.0634774561</v>
      </c>
      <c r="S49" s="519">
        <v>-1410626</v>
      </c>
      <c r="T49" s="518">
        <v>22866769.20277115</v>
      </c>
      <c r="U49" s="514"/>
      <c r="V49" s="546">
        <f t="shared" si="16"/>
        <v>11405160.756185316</v>
      </c>
      <c r="W49" s="517">
        <v>5685064.8015959403</v>
      </c>
      <c r="X49" s="517">
        <v>2238856.3040358219</v>
      </c>
      <c r="Y49" s="517">
        <v>-2747755.9119157782</v>
      </c>
      <c r="Z49" s="517">
        <v>2633565.7484580688</v>
      </c>
      <c r="AA49" s="517">
        <v>971299.92220799997</v>
      </c>
      <c r="AB49" s="517">
        <v>4062189.9963490572</v>
      </c>
      <c r="AC49" s="519">
        <v>-1410626</v>
      </c>
      <c r="AD49" s="514">
        <v>22837755.616916426</v>
      </c>
      <c r="AE49" s="545"/>
      <c r="AF49" s="546">
        <v>11568746.017421063</v>
      </c>
      <c r="AG49" s="517">
        <v>5685064.8015959403</v>
      </c>
      <c r="AH49" s="517">
        <v>1896416.7802652642</v>
      </c>
      <c r="AI49" s="517">
        <v>-2747755.9119157782</v>
      </c>
      <c r="AJ49" s="517">
        <v>2420204.3599999989</v>
      </c>
      <c r="AK49" s="517">
        <v>971299.92220799997</v>
      </c>
      <c r="AL49" s="520">
        <v>4229935.3426321223</v>
      </c>
      <c r="AM49" s="533">
        <v>-1410626</v>
      </c>
      <c r="AN49" s="514">
        <v>22613285.312206611</v>
      </c>
    </row>
    <row r="50" spans="1:40" ht="16.5">
      <c r="A50" s="515">
        <v>142</v>
      </c>
      <c r="B50" s="432" t="s">
        <v>520</v>
      </c>
      <c r="C50" s="518">
        <v>6504</v>
      </c>
      <c r="D50" s="516">
        <f t="shared" si="14"/>
        <v>3330828.7356151715</v>
      </c>
      <c r="E50" s="516">
        <v>301489.22099049215</v>
      </c>
      <c r="F50" s="516">
        <v>265064.70919079095</v>
      </c>
      <c r="G50" s="532">
        <v>-362746.94929417066</v>
      </c>
      <c r="H50" s="516">
        <v>1168964.2998406347</v>
      </c>
      <c r="I50" s="516">
        <v>-665609</v>
      </c>
      <c r="J50" s="514">
        <v>4037991.0163429184</v>
      </c>
      <c r="K50" s="545"/>
      <c r="L50" s="546">
        <f t="shared" si="15"/>
        <v>3479612.0796657791</v>
      </c>
      <c r="M50" s="517">
        <v>301489.22085884429</v>
      </c>
      <c r="N50" s="517">
        <v>151373.90711461726</v>
      </c>
      <c r="O50" s="533">
        <v>-859307.26376826398</v>
      </c>
      <c r="P50" s="518">
        <v>734740.07115699397</v>
      </c>
      <c r="Q50" s="518">
        <v>236092.57949200011</v>
      </c>
      <c r="R50" s="517">
        <v>1260467.5527953068</v>
      </c>
      <c r="S50" s="519">
        <v>-665609</v>
      </c>
      <c r="T50" s="518">
        <v>4638859.1473152777</v>
      </c>
      <c r="U50" s="514"/>
      <c r="V50" s="546">
        <f t="shared" si="16"/>
        <v>3748491.2500188109</v>
      </c>
      <c r="W50" s="517">
        <v>301489.22085884429</v>
      </c>
      <c r="X50" s="517">
        <v>39708.756260059934</v>
      </c>
      <c r="Y50" s="517">
        <v>-859307.26376826398</v>
      </c>
      <c r="Z50" s="517">
        <v>690353.25557849684</v>
      </c>
      <c r="AA50" s="517">
        <v>236092.57949200011</v>
      </c>
      <c r="AB50" s="517">
        <v>1304210.4650313396</v>
      </c>
      <c r="AC50" s="519">
        <v>-665609</v>
      </c>
      <c r="AD50" s="514">
        <v>4795429.2634712877</v>
      </c>
      <c r="AE50" s="545"/>
      <c r="AF50" s="546">
        <v>3892736.2320398279</v>
      </c>
      <c r="AG50" s="517">
        <v>301489.22085884429</v>
      </c>
      <c r="AH50" s="517">
        <v>-36551.081613447059</v>
      </c>
      <c r="AI50" s="517">
        <v>-859307.26376826398</v>
      </c>
      <c r="AJ50" s="517">
        <v>645966.43999999971</v>
      </c>
      <c r="AK50" s="517">
        <v>236092.57949200011</v>
      </c>
      <c r="AL50" s="520">
        <v>1361064.239327017</v>
      </c>
      <c r="AM50" s="533">
        <v>-665609</v>
      </c>
      <c r="AN50" s="514">
        <v>4875881.3663359778</v>
      </c>
    </row>
    <row r="51" spans="1:40" ht="16.5">
      <c r="A51" s="515">
        <v>143</v>
      </c>
      <c r="B51" s="432" t="s">
        <v>521</v>
      </c>
      <c r="C51" s="518">
        <v>6804</v>
      </c>
      <c r="D51" s="516">
        <f t="shared" si="14"/>
        <v>3456810.9689457486</v>
      </c>
      <c r="E51" s="516">
        <v>-570161.43573190132</v>
      </c>
      <c r="F51" s="516">
        <v>3345.4344344659917</v>
      </c>
      <c r="G51" s="532">
        <v>-379478.81964906782</v>
      </c>
      <c r="H51" s="516">
        <v>1354020.2141943185</v>
      </c>
      <c r="I51" s="516">
        <v>-943498</v>
      </c>
      <c r="J51" s="514">
        <v>2921038.362193564</v>
      </c>
      <c r="K51" s="545"/>
      <c r="L51" s="546">
        <f t="shared" si="15"/>
        <v>3286320.6896177847</v>
      </c>
      <c r="M51" s="517">
        <v>-570161.43586962135</v>
      </c>
      <c r="N51" s="517">
        <v>-13529.40832787806</v>
      </c>
      <c r="O51" s="533">
        <v>-898190.98525123904</v>
      </c>
      <c r="P51" s="518">
        <v>703296.12028779264</v>
      </c>
      <c r="Q51" s="518">
        <v>377342.89901000005</v>
      </c>
      <c r="R51" s="517">
        <v>1458102.0999622648</v>
      </c>
      <c r="S51" s="519">
        <v>-943498</v>
      </c>
      <c r="T51" s="518">
        <v>3399681.9794291034</v>
      </c>
      <c r="U51" s="514"/>
      <c r="V51" s="546">
        <f t="shared" si="16"/>
        <v>3224460.9196516289</v>
      </c>
      <c r="W51" s="517">
        <v>-570161.43586962135</v>
      </c>
      <c r="X51" s="517">
        <v>-28285.165771667755</v>
      </c>
      <c r="Y51" s="517">
        <v>-898190.98525123904</v>
      </c>
      <c r="Z51" s="517">
        <v>687492.00514389575</v>
      </c>
      <c r="AA51" s="517">
        <v>377342.89901000005</v>
      </c>
      <c r="AB51" s="517">
        <v>1511711.4379424432</v>
      </c>
      <c r="AC51" s="519">
        <v>-943498</v>
      </c>
      <c r="AD51" s="514">
        <v>3360871.6748554399</v>
      </c>
      <c r="AE51" s="545"/>
      <c r="AF51" s="546">
        <v>3477203.9207418431</v>
      </c>
      <c r="AG51" s="517">
        <v>-570161.43586962135</v>
      </c>
      <c r="AH51" s="517">
        <v>-38237.017112222296</v>
      </c>
      <c r="AI51" s="517">
        <v>-898190.98525123904</v>
      </c>
      <c r="AJ51" s="517">
        <v>671687.88999999885</v>
      </c>
      <c r="AK51" s="517">
        <v>377342.89901000005</v>
      </c>
      <c r="AL51" s="520">
        <v>1575412.5454454517</v>
      </c>
      <c r="AM51" s="533">
        <v>-943498</v>
      </c>
      <c r="AN51" s="514">
        <v>3651559.81696421</v>
      </c>
    </row>
    <row r="52" spans="1:40" ht="16.5">
      <c r="A52" s="515">
        <v>145</v>
      </c>
      <c r="B52" s="432" t="s">
        <v>522</v>
      </c>
      <c r="C52" s="518">
        <v>12369</v>
      </c>
      <c r="D52" s="516">
        <f t="shared" si="14"/>
        <v>12200086.230970293</v>
      </c>
      <c r="E52" s="516">
        <v>917179.4837392685</v>
      </c>
      <c r="F52" s="516">
        <v>-288071.2296862707</v>
      </c>
      <c r="G52" s="532">
        <v>-689855.01473241032</v>
      </c>
      <c r="H52" s="516">
        <v>2178872.9141736086</v>
      </c>
      <c r="I52" s="516">
        <v>-570315</v>
      </c>
      <c r="J52" s="514">
        <v>13747897.384464489</v>
      </c>
      <c r="K52" s="545"/>
      <c r="L52" s="546">
        <f t="shared" si="15"/>
        <v>12471739.009874275</v>
      </c>
      <c r="M52" s="517">
        <v>917179.48348890676</v>
      </c>
      <c r="N52" s="517">
        <v>-133213.02717707519</v>
      </c>
      <c r="O52" s="533">
        <v>-1635610.440838879</v>
      </c>
      <c r="P52" s="518">
        <v>1006028.0199694626</v>
      </c>
      <c r="Q52" s="518">
        <v>451334.2415120001</v>
      </c>
      <c r="R52" s="517">
        <v>2336585.2266373518</v>
      </c>
      <c r="S52" s="519">
        <v>-570315</v>
      </c>
      <c r="T52" s="518">
        <v>14843727.513466042</v>
      </c>
      <c r="U52" s="514"/>
      <c r="V52" s="546">
        <f t="shared" si="16"/>
        <v>12644962.767863818</v>
      </c>
      <c r="W52" s="517">
        <v>917179.48348890676</v>
      </c>
      <c r="X52" s="517">
        <v>-51419.637776272553</v>
      </c>
      <c r="Y52" s="517">
        <v>-1635610.440838879</v>
      </c>
      <c r="Z52" s="517">
        <v>1046577.6949847291</v>
      </c>
      <c r="AA52" s="517">
        <v>451334.2415120001</v>
      </c>
      <c r="AB52" s="517">
        <v>2414539.9011645019</v>
      </c>
      <c r="AC52" s="519">
        <v>-570315</v>
      </c>
      <c r="AD52" s="514">
        <v>15217249.010398803</v>
      </c>
      <c r="AE52" s="545"/>
      <c r="AF52" s="546">
        <v>13050673.730812617</v>
      </c>
      <c r="AG52" s="517">
        <v>917179.48348890676</v>
      </c>
      <c r="AH52" s="517">
        <v>-69511.12061450287</v>
      </c>
      <c r="AI52" s="517">
        <v>-1635610.440838879</v>
      </c>
      <c r="AJ52" s="517">
        <v>1087127.3699999955</v>
      </c>
      <c r="AK52" s="517">
        <v>451334.2415120001</v>
      </c>
      <c r="AL52" s="520">
        <v>2513497.3492793133</v>
      </c>
      <c r="AM52" s="533">
        <v>-570315</v>
      </c>
      <c r="AN52" s="514">
        <v>15744375.613639448</v>
      </c>
    </row>
    <row r="53" spans="1:40" ht="16.5">
      <c r="A53" s="515">
        <v>146</v>
      </c>
      <c r="B53" s="432" t="s">
        <v>523</v>
      </c>
      <c r="C53" s="518">
        <v>4492</v>
      </c>
      <c r="D53" s="516">
        <f t="shared" si="14"/>
        <v>2993905.594198999</v>
      </c>
      <c r="E53" s="516">
        <v>303762.45364671614</v>
      </c>
      <c r="F53" s="516">
        <v>-4889.9246946995727</v>
      </c>
      <c r="G53" s="532">
        <v>-250531.8721139936</v>
      </c>
      <c r="H53" s="516">
        <v>1026958.7816953794</v>
      </c>
      <c r="I53" s="516">
        <v>-326175</v>
      </c>
      <c r="J53" s="514">
        <v>3743030.032732401</v>
      </c>
      <c r="K53" s="545"/>
      <c r="L53" s="546">
        <f t="shared" si="15"/>
        <v>3463341.9216936142</v>
      </c>
      <c r="M53" s="517">
        <v>303762.45355579327</v>
      </c>
      <c r="N53" s="517">
        <v>-8932.1137873057396</v>
      </c>
      <c r="O53" s="533">
        <v>-593235.74269304029</v>
      </c>
      <c r="P53" s="518">
        <v>699899.108222435</v>
      </c>
      <c r="Q53" s="518">
        <v>209454.37374399995</v>
      </c>
      <c r="R53" s="517">
        <v>1091362.7795277962</v>
      </c>
      <c r="S53" s="519">
        <v>-326175</v>
      </c>
      <c r="T53" s="518">
        <v>4839477.7802632926</v>
      </c>
      <c r="U53" s="514"/>
      <c r="V53" s="546">
        <f t="shared" si="16"/>
        <v>3716772.8633640907</v>
      </c>
      <c r="W53" s="517">
        <v>303762.45355579327</v>
      </c>
      <c r="X53" s="517">
        <v>-18673.863116744789</v>
      </c>
      <c r="Y53" s="517">
        <v>-593235.74269304029</v>
      </c>
      <c r="Z53" s="517">
        <v>597916.94411121728</v>
      </c>
      <c r="AA53" s="517">
        <v>209454.37374399995</v>
      </c>
      <c r="AB53" s="517">
        <v>1129538.5676124345</v>
      </c>
      <c r="AC53" s="519">
        <v>-326175</v>
      </c>
      <c r="AD53" s="514">
        <v>5019360.5965777505</v>
      </c>
      <c r="AE53" s="545"/>
      <c r="AF53" s="546">
        <v>4046696.7688341495</v>
      </c>
      <c r="AG53" s="517">
        <v>303762.45355579327</v>
      </c>
      <c r="AH53" s="517">
        <v>-25244.074201661162</v>
      </c>
      <c r="AI53" s="517">
        <v>-593235.74269304029</v>
      </c>
      <c r="AJ53" s="517">
        <v>495934.77999999956</v>
      </c>
      <c r="AK53" s="517">
        <v>209454.37374399995</v>
      </c>
      <c r="AL53" s="520">
        <v>1173461.9128819066</v>
      </c>
      <c r="AM53" s="533">
        <v>-326175</v>
      </c>
      <c r="AN53" s="514">
        <v>5284655.4721211474</v>
      </c>
    </row>
    <row r="54" spans="1:40" ht="16.5">
      <c r="A54" s="515">
        <v>148</v>
      </c>
      <c r="B54" s="432" t="s">
        <v>524</v>
      </c>
      <c r="C54" s="518">
        <v>7047</v>
      </c>
      <c r="D54" s="516">
        <f t="shared" si="14"/>
        <v>8217804.2195666302</v>
      </c>
      <c r="E54" s="516">
        <v>803463.68846376939</v>
      </c>
      <c r="F54" s="516">
        <v>2404790.9925668058</v>
      </c>
      <c r="G54" s="532">
        <v>-393031.63463653449</v>
      </c>
      <c r="H54" s="516">
        <v>1162894.0983254092</v>
      </c>
      <c r="I54" s="516">
        <v>-903615</v>
      </c>
      <c r="J54" s="514">
        <v>11292306.36428608</v>
      </c>
      <c r="K54" s="545"/>
      <c r="L54" s="546">
        <f t="shared" si="15"/>
        <v>8370079.7305858806</v>
      </c>
      <c r="M54" s="517">
        <v>803463.68832113058</v>
      </c>
      <c r="N54" s="517">
        <v>2281608.4768486638</v>
      </c>
      <c r="O54" s="533">
        <v>-929689.92347062239</v>
      </c>
      <c r="P54" s="518">
        <v>904835.35293884657</v>
      </c>
      <c r="Q54" s="518">
        <v>236699.31993399994</v>
      </c>
      <c r="R54" s="517">
        <v>1236917.9100514227</v>
      </c>
      <c r="S54" s="519">
        <v>-903615</v>
      </c>
      <c r="T54" s="518">
        <v>12000299.555209322</v>
      </c>
      <c r="U54" s="514"/>
      <c r="V54" s="546">
        <f t="shared" si="16"/>
        <v>8794313.1702754758</v>
      </c>
      <c r="W54" s="517">
        <v>803463.68832113058</v>
      </c>
      <c r="X54" s="517">
        <v>2160620.7280675964</v>
      </c>
      <c r="Y54" s="517">
        <v>-929689.92347062239</v>
      </c>
      <c r="Z54" s="517">
        <v>872322.72646942269</v>
      </c>
      <c r="AA54" s="517">
        <v>236699.31993399994</v>
      </c>
      <c r="AB54" s="517">
        <v>1275141.4406326625</v>
      </c>
      <c r="AC54" s="519">
        <v>-903615</v>
      </c>
      <c r="AD54" s="514">
        <v>12309256.150229666</v>
      </c>
      <c r="AE54" s="545"/>
      <c r="AF54" s="546">
        <v>8814988.3164687455</v>
      </c>
      <c r="AG54" s="517">
        <v>803463.68832113058</v>
      </c>
      <c r="AH54" s="517">
        <v>2044608.453464879</v>
      </c>
      <c r="AI54" s="517">
        <v>-929689.92347062239</v>
      </c>
      <c r="AJ54" s="517">
        <v>839810.0999999987</v>
      </c>
      <c r="AK54" s="517">
        <v>236699.31993399994</v>
      </c>
      <c r="AL54" s="520">
        <v>1325150.8835005197</v>
      </c>
      <c r="AM54" s="533">
        <v>-903615</v>
      </c>
      <c r="AN54" s="514">
        <v>12231415.838218654</v>
      </c>
    </row>
    <row r="55" spans="1:40" ht="16.5">
      <c r="A55" s="515">
        <v>149</v>
      </c>
      <c r="B55" s="432" t="s">
        <v>525</v>
      </c>
      <c r="C55" s="518">
        <v>5384</v>
      </c>
      <c r="D55" s="516">
        <f t="shared" si="14"/>
        <v>2137540.4008119712</v>
      </c>
      <c r="E55" s="516">
        <v>653034.60977578419</v>
      </c>
      <c r="F55" s="516">
        <v>408172.95433690248</v>
      </c>
      <c r="G55" s="532">
        <v>-300281.29996922123</v>
      </c>
      <c r="H55" s="516">
        <v>862430.82720374875</v>
      </c>
      <c r="I55" s="516">
        <v>-1403898</v>
      </c>
      <c r="J55" s="514">
        <v>2356999.492159185</v>
      </c>
      <c r="K55" s="545"/>
      <c r="L55" s="546">
        <f t="shared" si="15"/>
        <v>2168810.0920503931</v>
      </c>
      <c r="M55" s="517">
        <v>653034.6096668063</v>
      </c>
      <c r="N55" s="517">
        <v>314059.90415576485</v>
      </c>
      <c r="O55" s="533">
        <v>-709766.48216261563</v>
      </c>
      <c r="P55" s="518">
        <v>431856.52634276426</v>
      </c>
      <c r="Q55" s="518">
        <v>85109.553144000005</v>
      </c>
      <c r="R55" s="517">
        <v>928880.13851819758</v>
      </c>
      <c r="S55" s="519">
        <v>-1403898</v>
      </c>
      <c r="T55" s="518">
        <v>2468086.3417153107</v>
      </c>
      <c r="U55" s="514"/>
      <c r="V55" s="546">
        <f t="shared" si="16"/>
        <v>1918637.0699465298</v>
      </c>
      <c r="W55" s="517">
        <v>653034.6096668063</v>
      </c>
      <c r="X55" s="517">
        <v>221623.68456767494</v>
      </c>
      <c r="Y55" s="517">
        <v>-709766.48216261563</v>
      </c>
      <c r="Z55" s="517">
        <v>450458.62817138137</v>
      </c>
      <c r="AA55" s="517">
        <v>85109.553144000005</v>
      </c>
      <c r="AB55" s="517">
        <v>945513.07463410997</v>
      </c>
      <c r="AC55" s="519">
        <v>-1403898</v>
      </c>
      <c r="AD55" s="514">
        <v>2160712.1379678869</v>
      </c>
      <c r="AE55" s="545"/>
      <c r="AF55" s="546">
        <v>1909576.0652608741</v>
      </c>
      <c r="AG55" s="517">
        <v>653034.6096668063</v>
      </c>
      <c r="AH55" s="517">
        <v>132988.7922076594</v>
      </c>
      <c r="AI55" s="517">
        <v>-709766.48216261563</v>
      </c>
      <c r="AJ55" s="517">
        <v>469060.72999999853</v>
      </c>
      <c r="AK55" s="517">
        <v>85109.553144000005</v>
      </c>
      <c r="AL55" s="520">
        <v>982639.26347576652</v>
      </c>
      <c r="AM55" s="533">
        <v>-1403898</v>
      </c>
      <c r="AN55" s="514">
        <v>2118744.5315924888</v>
      </c>
    </row>
    <row r="56" spans="1:40" ht="16.5">
      <c r="A56" s="515">
        <v>151</v>
      </c>
      <c r="B56" s="432" t="s">
        <v>526</v>
      </c>
      <c r="C56" s="518">
        <v>1852</v>
      </c>
      <c r="D56" s="516">
        <f t="shared" si="14"/>
        <v>1039788.7955149781</v>
      </c>
      <c r="E56" s="516">
        <v>-213504.57668624003</v>
      </c>
      <c r="F56" s="516">
        <v>-269552.84114868316</v>
      </c>
      <c r="G56" s="532">
        <v>-103291.41299089852</v>
      </c>
      <c r="H56" s="516">
        <v>499436.98848256422</v>
      </c>
      <c r="I56" s="516">
        <v>-492395</v>
      </c>
      <c r="J56" s="514">
        <v>460481.95317172061</v>
      </c>
      <c r="K56" s="545"/>
      <c r="L56" s="546">
        <f t="shared" si="15"/>
        <v>923181.19305462553</v>
      </c>
      <c r="M56" s="517">
        <v>-213504.57672372641</v>
      </c>
      <c r="N56" s="517">
        <v>-246366.05231797491</v>
      </c>
      <c r="O56" s="533">
        <v>-244492.03366027217</v>
      </c>
      <c r="P56" s="518">
        <v>150580.97180633096</v>
      </c>
      <c r="Q56" s="518">
        <v>70956.085815999977</v>
      </c>
      <c r="R56" s="517">
        <v>530255.93026602082</v>
      </c>
      <c r="S56" s="519">
        <v>-492395</v>
      </c>
      <c r="T56" s="518">
        <v>478216.51824100385</v>
      </c>
      <c r="U56" s="514"/>
      <c r="V56" s="546">
        <f t="shared" si="16"/>
        <v>1132177.2057580454</v>
      </c>
      <c r="W56" s="517">
        <v>-213504.57672372641</v>
      </c>
      <c r="X56" s="517">
        <v>-222602.46366216932</v>
      </c>
      <c r="Y56" s="517">
        <v>-244492.03366027217</v>
      </c>
      <c r="Z56" s="517">
        <v>153226.09090316546</v>
      </c>
      <c r="AA56" s="517">
        <v>70956.085815999977</v>
      </c>
      <c r="AB56" s="517">
        <v>548765.01568584412</v>
      </c>
      <c r="AC56" s="519">
        <v>-492395</v>
      </c>
      <c r="AD56" s="514">
        <v>732130.32411688706</v>
      </c>
      <c r="AE56" s="545"/>
      <c r="AF56" s="546">
        <v>1239900.7354671415</v>
      </c>
      <c r="AG56" s="517">
        <v>-213504.57672372641</v>
      </c>
      <c r="AH56" s="517">
        <v>-197531.28621988636</v>
      </c>
      <c r="AI56" s="517">
        <v>-244492.03366027217</v>
      </c>
      <c r="AJ56" s="517">
        <v>155871.20999999993</v>
      </c>
      <c r="AK56" s="517">
        <v>70956.085815999977</v>
      </c>
      <c r="AL56" s="520">
        <v>569688.23739007395</v>
      </c>
      <c r="AM56" s="533">
        <v>-492395</v>
      </c>
      <c r="AN56" s="514">
        <v>888493.37206933042</v>
      </c>
    </row>
    <row r="57" spans="1:40" ht="16.5">
      <c r="A57" s="515">
        <v>152</v>
      </c>
      <c r="B57" s="432" t="s">
        <v>527</v>
      </c>
      <c r="C57" s="518">
        <v>4406</v>
      </c>
      <c r="D57" s="516">
        <f t="shared" si="14"/>
        <v>3265534.3343285676</v>
      </c>
      <c r="E57" s="516">
        <v>224718.25083406357</v>
      </c>
      <c r="F57" s="516">
        <v>-175662.3410327367</v>
      </c>
      <c r="G57" s="532">
        <v>-245735.40261225647</v>
      </c>
      <c r="H57" s="516">
        <v>927636.50071073952</v>
      </c>
      <c r="I57" s="516">
        <v>-60547</v>
      </c>
      <c r="J57" s="514">
        <v>3935944.3422283772</v>
      </c>
      <c r="K57" s="545"/>
      <c r="L57" s="546">
        <f t="shared" si="15"/>
        <v>3125494.2049020268</v>
      </c>
      <c r="M57" s="517">
        <v>224718.25074488143</v>
      </c>
      <c r="N57" s="517">
        <v>-120499.8185769589</v>
      </c>
      <c r="O57" s="533">
        <v>-581404.07267781789</v>
      </c>
      <c r="P57" s="518">
        <v>405983.949841358</v>
      </c>
      <c r="Q57" s="518">
        <v>187799.26719399999</v>
      </c>
      <c r="R57" s="517">
        <v>987203.54745615262</v>
      </c>
      <c r="S57" s="519">
        <v>-60547</v>
      </c>
      <c r="T57" s="518">
        <v>4168748.3288836423</v>
      </c>
      <c r="U57" s="514"/>
      <c r="V57" s="546">
        <f t="shared" si="16"/>
        <v>2973532.8575737681</v>
      </c>
      <c r="W57" s="517">
        <v>224718.25074488143</v>
      </c>
      <c r="X57" s="517">
        <v>-63965.060684151336</v>
      </c>
      <c r="Y57" s="517">
        <v>-581404.07267781789</v>
      </c>
      <c r="Z57" s="517">
        <v>385542.54992067831</v>
      </c>
      <c r="AA57" s="517">
        <v>187799.26719399999</v>
      </c>
      <c r="AB57" s="517">
        <v>1019766.8947806912</v>
      </c>
      <c r="AC57" s="519">
        <v>-60547</v>
      </c>
      <c r="AD57" s="514">
        <v>4085443.6868520495</v>
      </c>
      <c r="AE57" s="545"/>
      <c r="AF57" s="546">
        <v>3218855.1870432645</v>
      </c>
      <c r="AG57" s="517">
        <v>224718.25074488143</v>
      </c>
      <c r="AH57" s="517">
        <v>-24760.772692012262</v>
      </c>
      <c r="AI57" s="517">
        <v>-581404.07267781789</v>
      </c>
      <c r="AJ57" s="517">
        <v>365101.14999999857</v>
      </c>
      <c r="AK57" s="517">
        <v>187799.26719399999</v>
      </c>
      <c r="AL57" s="520">
        <v>1059463.8261056803</v>
      </c>
      <c r="AM57" s="533">
        <v>-60547</v>
      </c>
      <c r="AN57" s="514">
        <v>4389225.8357179947</v>
      </c>
    </row>
    <row r="58" spans="1:40" ht="16.5">
      <c r="A58" s="515">
        <v>153</v>
      </c>
      <c r="B58" s="432" t="s">
        <v>62</v>
      </c>
      <c r="C58" s="518">
        <v>25208</v>
      </c>
      <c r="D58" s="516">
        <f t="shared" si="14"/>
        <v>6683024.2352893651</v>
      </c>
      <c r="E58" s="516">
        <v>5537010.592029145</v>
      </c>
      <c r="F58" s="516">
        <v>4176403.4464763263</v>
      </c>
      <c r="G58" s="532">
        <v>-1405923.2930208263</v>
      </c>
      <c r="H58" s="516">
        <v>3865957.2442810275</v>
      </c>
      <c r="I58" s="516">
        <v>-782955</v>
      </c>
      <c r="J58" s="514">
        <v>18073517.225055039</v>
      </c>
      <c r="K58" s="545"/>
      <c r="L58" s="546">
        <f t="shared" si="15"/>
        <v>6154929.8194619864</v>
      </c>
      <c r="M58" s="517">
        <v>5537010.5915189078</v>
      </c>
      <c r="N58" s="517">
        <v>3735764.1877530506</v>
      </c>
      <c r="O58" s="533">
        <v>-3330564.8475608141</v>
      </c>
      <c r="P58" s="518">
        <v>4332601.6160309659</v>
      </c>
      <c r="Q58" s="518">
        <v>2274887.3410340003</v>
      </c>
      <c r="R58" s="517">
        <v>4167966.9819039162</v>
      </c>
      <c r="S58" s="519">
        <v>-782955</v>
      </c>
      <c r="T58" s="518">
        <v>22089640.690142013</v>
      </c>
      <c r="U58" s="514"/>
      <c r="V58" s="546">
        <f t="shared" si="16"/>
        <v>6967391.8827336766</v>
      </c>
      <c r="W58" s="517">
        <v>5537010.5915189078</v>
      </c>
      <c r="X58" s="517">
        <v>3302975.8847484868</v>
      </c>
      <c r="Y58" s="517">
        <v>-3330564.8475608141</v>
      </c>
      <c r="Z58" s="517">
        <v>3816107.9180154838</v>
      </c>
      <c r="AA58" s="517">
        <v>2274887.3410340003</v>
      </c>
      <c r="AB58" s="517">
        <v>4310973.4404139807</v>
      </c>
      <c r="AC58" s="519">
        <v>-782955</v>
      </c>
      <c r="AD58" s="514">
        <v>22095827.210903723</v>
      </c>
      <c r="AE58" s="545"/>
      <c r="AF58" s="546">
        <v>8187660.3148130439</v>
      </c>
      <c r="AG58" s="517">
        <v>5537010.5915189078</v>
      </c>
      <c r="AH58" s="517">
        <v>2887985.4749024115</v>
      </c>
      <c r="AI58" s="517">
        <v>-3330564.8475608141</v>
      </c>
      <c r="AJ58" s="517">
        <v>3299614.2200000011</v>
      </c>
      <c r="AK58" s="517">
        <v>2274887.3410340003</v>
      </c>
      <c r="AL58" s="520">
        <v>4493648.381069256</v>
      </c>
      <c r="AM58" s="533">
        <v>-782955</v>
      </c>
      <c r="AN58" s="514">
        <v>22567286.475776806</v>
      </c>
    </row>
    <row r="59" spans="1:40" ht="16.5">
      <c r="A59" s="515">
        <v>165</v>
      </c>
      <c r="B59" s="432" t="s">
        <v>63</v>
      </c>
      <c r="C59" s="518">
        <v>16280</v>
      </c>
      <c r="D59" s="516">
        <f t="shared" si="14"/>
        <v>9445719.9903939255</v>
      </c>
      <c r="E59" s="516">
        <v>694533.36096581677</v>
      </c>
      <c r="F59" s="516">
        <v>8004.6549960473758</v>
      </c>
      <c r="G59" s="532">
        <v>-907982.83125908638</v>
      </c>
      <c r="H59" s="516">
        <v>2512749.312634449</v>
      </c>
      <c r="I59" s="516">
        <v>-2119492</v>
      </c>
      <c r="J59" s="514">
        <v>9633532.4877311531</v>
      </c>
      <c r="K59" s="545"/>
      <c r="L59" s="546">
        <f t="shared" si="15"/>
        <v>7880605.3691615053</v>
      </c>
      <c r="M59" s="517">
        <v>694533.36063629226</v>
      </c>
      <c r="N59" s="517">
        <v>-32371.952906798182</v>
      </c>
      <c r="O59" s="533">
        <v>-2147574.2279322785</v>
      </c>
      <c r="P59" s="518">
        <v>1554574.4165232074</v>
      </c>
      <c r="Q59" s="518">
        <v>737139.61136200011</v>
      </c>
      <c r="R59" s="517">
        <v>2709977.5080720098</v>
      </c>
      <c r="S59" s="519">
        <v>-2119492</v>
      </c>
      <c r="T59" s="518">
        <v>9277392.0849159379</v>
      </c>
      <c r="U59" s="514"/>
      <c r="V59" s="546">
        <f t="shared" si="16"/>
        <v>7726319.0639119679</v>
      </c>
      <c r="W59" s="517">
        <v>694533.36063629226</v>
      </c>
      <c r="X59" s="517">
        <v>-67678.203815807035</v>
      </c>
      <c r="Y59" s="517">
        <v>-2147574.2279322785</v>
      </c>
      <c r="Z59" s="517">
        <v>1597171.7882616024</v>
      </c>
      <c r="AA59" s="517">
        <v>737139.61136200011</v>
      </c>
      <c r="AB59" s="517">
        <v>2791059.8752031098</v>
      </c>
      <c r="AC59" s="519">
        <v>-2119492</v>
      </c>
      <c r="AD59" s="514">
        <v>9211479.2676268872</v>
      </c>
      <c r="AE59" s="545"/>
      <c r="AF59" s="546">
        <v>7554902.777614085</v>
      </c>
      <c r="AG59" s="517">
        <v>694533.36063629226</v>
      </c>
      <c r="AH59" s="517">
        <v>-91490.099733536001</v>
      </c>
      <c r="AI59" s="517">
        <v>-2147574.2279322785</v>
      </c>
      <c r="AJ59" s="517">
        <v>1639769.1599999974</v>
      </c>
      <c r="AK59" s="517">
        <v>737139.61136200011</v>
      </c>
      <c r="AL59" s="520">
        <v>2909481.5199098042</v>
      </c>
      <c r="AM59" s="533">
        <v>-2119492</v>
      </c>
      <c r="AN59" s="514">
        <v>9177270.1018563621</v>
      </c>
    </row>
    <row r="60" spans="1:40" ht="16.5">
      <c r="A60" s="515">
        <v>167</v>
      </c>
      <c r="B60" s="432" t="s">
        <v>64</v>
      </c>
      <c r="C60" s="518">
        <v>77513</v>
      </c>
      <c r="D60" s="516">
        <f t="shared" si="14"/>
        <v>28763986.715216439</v>
      </c>
      <c r="E60" s="516">
        <v>1000271.2804418162</v>
      </c>
      <c r="F60" s="516">
        <v>1480767.0054095371</v>
      </c>
      <c r="G60" s="532">
        <v>-4323124.889397148</v>
      </c>
      <c r="H60" s="516">
        <v>12672879.472362412</v>
      </c>
      <c r="I60" s="516">
        <v>-497497</v>
      </c>
      <c r="J60" s="514">
        <v>39097282.584033057</v>
      </c>
      <c r="K60" s="545"/>
      <c r="L60" s="546">
        <f t="shared" si="15"/>
        <v>28074626.940800853</v>
      </c>
      <c r="M60" s="517">
        <v>1000271.2788728712</v>
      </c>
      <c r="N60" s="517">
        <v>125829.25305245673</v>
      </c>
      <c r="O60" s="533">
        <v>-10248713.839567741</v>
      </c>
      <c r="P60" s="518">
        <v>11845473.066505637</v>
      </c>
      <c r="Q60" s="518">
        <v>4414063.9199579991</v>
      </c>
      <c r="R60" s="517">
        <v>13685290.605776859</v>
      </c>
      <c r="S60" s="519">
        <v>-497497</v>
      </c>
      <c r="T60" s="518">
        <v>48399344.225398935</v>
      </c>
      <c r="U60" s="514"/>
      <c r="V60" s="546">
        <f t="shared" si="16"/>
        <v>30128388.477933101</v>
      </c>
      <c r="W60" s="517">
        <v>1000271.2788728712</v>
      </c>
      <c r="X60" s="517">
        <v>-322232.22434733727</v>
      </c>
      <c r="Y60" s="517">
        <v>-10248713.839567741</v>
      </c>
      <c r="Z60" s="517">
        <v>11356626.918252815</v>
      </c>
      <c r="AA60" s="517">
        <v>4414063.9199579991</v>
      </c>
      <c r="AB60" s="517">
        <v>14202697.537406055</v>
      </c>
      <c r="AC60" s="519">
        <v>-497497</v>
      </c>
      <c r="AD60" s="514">
        <v>50033605.068507761</v>
      </c>
      <c r="AE60" s="545"/>
      <c r="AF60" s="546">
        <v>30864652.799036436</v>
      </c>
      <c r="AG60" s="517">
        <v>1000271.2788728712</v>
      </c>
      <c r="AH60" s="517">
        <v>-435606.39438854891</v>
      </c>
      <c r="AI60" s="517">
        <v>-10248713.839567741</v>
      </c>
      <c r="AJ60" s="517">
        <v>10867780.769999994</v>
      </c>
      <c r="AK60" s="517">
        <v>4414063.9199579991</v>
      </c>
      <c r="AL60" s="520">
        <v>14855580.838014834</v>
      </c>
      <c r="AM60" s="533">
        <v>-497497</v>
      </c>
      <c r="AN60" s="514">
        <v>50820532.371925853</v>
      </c>
    </row>
    <row r="61" spans="1:40" ht="16.5">
      <c r="A61" s="515">
        <v>169</v>
      </c>
      <c r="B61" s="432" t="s">
        <v>528</v>
      </c>
      <c r="C61" s="518">
        <v>4990</v>
      </c>
      <c r="D61" s="516">
        <f t="shared" si="14"/>
        <v>2664363.3429483334</v>
      </c>
      <c r="E61" s="516">
        <v>347753.15940066334</v>
      </c>
      <c r="F61" s="516">
        <v>182882.28798652053</v>
      </c>
      <c r="G61" s="532">
        <v>-278306.7769031229</v>
      </c>
      <c r="H61" s="516">
        <v>903533.28554410953</v>
      </c>
      <c r="I61" s="516">
        <v>-1294298</v>
      </c>
      <c r="J61" s="514">
        <v>2525927.2989765038</v>
      </c>
      <c r="K61" s="545"/>
      <c r="L61" s="546">
        <f t="shared" si="15"/>
        <v>2576168.7591547826</v>
      </c>
      <c r="M61" s="517">
        <v>347753.15929966042</v>
      </c>
      <c r="N61" s="517">
        <v>95656.411239886671</v>
      </c>
      <c r="O61" s="533">
        <v>-658340.61114117841</v>
      </c>
      <c r="P61" s="518">
        <v>435242.31059038243</v>
      </c>
      <c r="Q61" s="518">
        <v>249591.400058</v>
      </c>
      <c r="R61" s="517">
        <v>961055.96627035574</v>
      </c>
      <c r="S61" s="519">
        <v>-1294298</v>
      </c>
      <c r="T61" s="518">
        <v>2712829.3954718895</v>
      </c>
      <c r="U61" s="514"/>
      <c r="V61" s="546">
        <f t="shared" si="16"/>
        <v>2497776.9496659567</v>
      </c>
      <c r="W61" s="517">
        <v>347753.15929966042</v>
      </c>
      <c r="X61" s="517">
        <v>9984.6549723219196</v>
      </c>
      <c r="Y61" s="517">
        <v>-658340.61114117841</v>
      </c>
      <c r="Z61" s="517">
        <v>458220.95529519097</v>
      </c>
      <c r="AA61" s="517">
        <v>249591.400058</v>
      </c>
      <c r="AB61" s="517">
        <v>993605.72358787153</v>
      </c>
      <c r="AC61" s="519">
        <v>-1294298</v>
      </c>
      <c r="AD61" s="514">
        <v>2604294.2317378232</v>
      </c>
      <c r="AE61" s="545"/>
      <c r="AF61" s="546">
        <v>2700143.8366098641</v>
      </c>
      <c r="AG61" s="517">
        <v>347753.15929966042</v>
      </c>
      <c r="AH61" s="517">
        <v>-28042.727129628049</v>
      </c>
      <c r="AI61" s="517">
        <v>-658340.61114117841</v>
      </c>
      <c r="AJ61" s="517">
        <v>481199.59999999957</v>
      </c>
      <c r="AK61" s="517">
        <v>249591.400058</v>
      </c>
      <c r="AL61" s="520">
        <v>1033598.5330089241</v>
      </c>
      <c r="AM61" s="533">
        <v>-1294298</v>
      </c>
      <c r="AN61" s="514">
        <v>2831605.1907056416</v>
      </c>
    </row>
    <row r="62" spans="1:40" ht="16.5">
      <c r="A62" s="515">
        <v>171</v>
      </c>
      <c r="B62" s="432" t="s">
        <v>529</v>
      </c>
      <c r="C62" s="518">
        <v>4540</v>
      </c>
      <c r="D62" s="516">
        <f t="shared" si="14"/>
        <v>2002244.3224489591</v>
      </c>
      <c r="E62" s="516">
        <v>-12155.513944519638</v>
      </c>
      <c r="F62" s="516">
        <v>-138311.29714411826</v>
      </c>
      <c r="G62" s="532">
        <v>-253208.97137077717</v>
      </c>
      <c r="H62" s="516">
        <v>939271.50065603375</v>
      </c>
      <c r="I62" s="516">
        <v>-94570</v>
      </c>
      <c r="J62" s="514">
        <v>2443270.0406455779</v>
      </c>
      <c r="K62" s="545"/>
      <c r="L62" s="546">
        <f t="shared" si="15"/>
        <v>2280222.4722599434</v>
      </c>
      <c r="M62" s="517">
        <v>-12155.514036414024</v>
      </c>
      <c r="N62" s="517">
        <v>-81471.112861496571</v>
      </c>
      <c r="O62" s="533">
        <v>-599396.05013047834</v>
      </c>
      <c r="P62" s="518">
        <v>515425.70208383561</v>
      </c>
      <c r="Q62" s="518">
        <v>315415.39953000005</v>
      </c>
      <c r="R62" s="517">
        <v>997856.65578730707</v>
      </c>
      <c r="S62" s="519">
        <v>-94570</v>
      </c>
      <c r="T62" s="518">
        <v>3321327.5526326969</v>
      </c>
      <c r="U62" s="514"/>
      <c r="V62" s="546">
        <f t="shared" si="16"/>
        <v>2310908.5860686605</v>
      </c>
      <c r="W62" s="517">
        <v>-12155.514036414024</v>
      </c>
      <c r="X62" s="517">
        <v>-23216.959245212798</v>
      </c>
      <c r="Y62" s="517">
        <v>-599396.05013047834</v>
      </c>
      <c r="Z62" s="517">
        <v>475063.23604191717</v>
      </c>
      <c r="AA62" s="517">
        <v>315415.39953000005</v>
      </c>
      <c r="AB62" s="517">
        <v>1030216.4773137106</v>
      </c>
      <c r="AC62" s="519">
        <v>-94570</v>
      </c>
      <c r="AD62" s="514">
        <v>3402265.1755421832</v>
      </c>
      <c r="AE62" s="545"/>
      <c r="AF62" s="546">
        <v>2499951.1271183733</v>
      </c>
      <c r="AG62" s="517">
        <v>-12155.514036414024</v>
      </c>
      <c r="AH62" s="517">
        <v>-25513.8238814652</v>
      </c>
      <c r="AI62" s="517">
        <v>-599396.05013047834</v>
      </c>
      <c r="AJ62" s="517">
        <v>434700.7699999988</v>
      </c>
      <c r="AK62" s="517">
        <v>315415.39953000005</v>
      </c>
      <c r="AL62" s="520">
        <v>1071802.1060112396</v>
      </c>
      <c r="AM62" s="533">
        <v>-94570</v>
      </c>
      <c r="AN62" s="514">
        <v>3590234.0146112535</v>
      </c>
    </row>
    <row r="63" spans="1:40" ht="16.5">
      <c r="A63" s="515">
        <v>172</v>
      </c>
      <c r="B63" s="432" t="s">
        <v>67</v>
      </c>
      <c r="C63" s="518">
        <v>4171</v>
      </c>
      <c r="D63" s="516">
        <f t="shared" si="14"/>
        <v>2029893.1114861337</v>
      </c>
      <c r="E63" s="516">
        <v>49791.24756126546</v>
      </c>
      <c r="F63" s="516">
        <v>-87433.056718111591</v>
      </c>
      <c r="G63" s="532">
        <v>-232628.77083425364</v>
      </c>
      <c r="H63" s="516">
        <v>929982.00304647884</v>
      </c>
      <c r="I63" s="516">
        <v>571884</v>
      </c>
      <c r="J63" s="514">
        <v>3261488.5345415128</v>
      </c>
      <c r="K63" s="545"/>
      <c r="L63" s="546">
        <f t="shared" si="15"/>
        <v>2096922.0748591691</v>
      </c>
      <c r="M63" s="517">
        <v>49791.247476840006</v>
      </c>
      <c r="N63" s="517">
        <v>-35212.702391500337</v>
      </c>
      <c r="O63" s="533">
        <v>-550407.35943677207</v>
      </c>
      <c r="P63" s="518">
        <v>481097.49727471283</v>
      </c>
      <c r="Q63" s="518">
        <v>208030.88336799998</v>
      </c>
      <c r="R63" s="517">
        <v>994468.72305739659</v>
      </c>
      <c r="S63" s="519">
        <v>571884</v>
      </c>
      <c r="T63" s="518">
        <v>3816574.3642078461</v>
      </c>
      <c r="U63" s="514"/>
      <c r="V63" s="546">
        <f t="shared" si="16"/>
        <v>2035552.5009105538</v>
      </c>
      <c r="W63" s="517">
        <v>49791.247476840006</v>
      </c>
      <c r="X63" s="517">
        <v>-17339.42187443066</v>
      </c>
      <c r="Y63" s="517">
        <v>-550407.35943677207</v>
      </c>
      <c r="Z63" s="517">
        <v>446576.2236373566</v>
      </c>
      <c r="AA63" s="517">
        <v>208030.88336799998</v>
      </c>
      <c r="AB63" s="517">
        <v>1029435.7529043959</v>
      </c>
      <c r="AC63" s="519">
        <v>571884</v>
      </c>
      <c r="AD63" s="514">
        <v>3773523.8269859436</v>
      </c>
      <c r="AE63" s="545"/>
      <c r="AF63" s="546">
        <v>2174458.5549262869</v>
      </c>
      <c r="AG63" s="517">
        <v>49791.247476840006</v>
      </c>
      <c r="AH63" s="517">
        <v>-23440.123217971661</v>
      </c>
      <c r="AI63" s="517">
        <v>-550407.35943677207</v>
      </c>
      <c r="AJ63" s="517">
        <v>412054.9500000003</v>
      </c>
      <c r="AK63" s="517">
        <v>208030.88336799998</v>
      </c>
      <c r="AL63" s="520">
        <v>1070025.2978601877</v>
      </c>
      <c r="AM63" s="533">
        <v>571884</v>
      </c>
      <c r="AN63" s="514">
        <v>3912397.4509765711</v>
      </c>
    </row>
    <row r="64" spans="1:40" ht="16.5">
      <c r="A64" s="515">
        <v>176</v>
      </c>
      <c r="B64" s="432" t="s">
        <v>530</v>
      </c>
      <c r="C64" s="518">
        <v>4352</v>
      </c>
      <c r="D64" s="516">
        <f t="shared" si="14"/>
        <v>3452677.948233821</v>
      </c>
      <c r="E64" s="516">
        <v>-1212024.5562989509</v>
      </c>
      <c r="F64" s="516">
        <v>-866579.64914712717</v>
      </c>
      <c r="G64" s="532">
        <v>-242723.66594837492</v>
      </c>
      <c r="H64" s="516">
        <v>996709.66890892666</v>
      </c>
      <c r="I64" s="516">
        <v>-4643</v>
      </c>
      <c r="J64" s="514">
        <v>2123416.7457482945</v>
      </c>
      <c r="K64" s="545"/>
      <c r="L64" s="546">
        <f t="shared" si="15"/>
        <v>3676663.9299356602</v>
      </c>
      <c r="M64" s="517">
        <v>-1212024.5563870398</v>
      </c>
      <c r="N64" s="517">
        <v>-812093.19936783856</v>
      </c>
      <c r="O64" s="533">
        <v>-574196.05408416362</v>
      </c>
      <c r="P64" s="518">
        <v>575149.54184491327</v>
      </c>
      <c r="Q64" s="518">
        <v>427515.83151200012</v>
      </c>
      <c r="R64" s="517">
        <v>1062753.5631953515</v>
      </c>
      <c r="S64" s="519">
        <v>-4643</v>
      </c>
      <c r="T64" s="518">
        <v>3139126.056648883</v>
      </c>
      <c r="U64" s="514"/>
      <c r="V64" s="546">
        <f t="shared" si="16"/>
        <v>3725484.4679341475</v>
      </c>
      <c r="W64" s="517">
        <v>-1212024.5563870398</v>
      </c>
      <c r="X64" s="517">
        <v>-756251.33228896931</v>
      </c>
      <c r="Y64" s="517">
        <v>-574196.05408416362</v>
      </c>
      <c r="Z64" s="517">
        <v>551381.24092245614</v>
      </c>
      <c r="AA64" s="517">
        <v>427515.83151200012</v>
      </c>
      <c r="AB64" s="517">
        <v>1099394.4415306603</v>
      </c>
      <c r="AC64" s="519">
        <v>-4643</v>
      </c>
      <c r="AD64" s="514">
        <v>3256661.0391390915</v>
      </c>
      <c r="AE64" s="545"/>
      <c r="AF64" s="546">
        <v>4003989.3205038337</v>
      </c>
      <c r="AG64" s="517">
        <v>-1212024.5563870398</v>
      </c>
      <c r="AH64" s="517">
        <v>-697336.77277017059</v>
      </c>
      <c r="AI64" s="517">
        <v>-574196.05408416362</v>
      </c>
      <c r="AJ64" s="517">
        <v>527612.93999999901</v>
      </c>
      <c r="AK64" s="517">
        <v>427515.83151200012</v>
      </c>
      <c r="AL64" s="520">
        <v>1141579.4443599426</v>
      </c>
      <c r="AM64" s="533">
        <v>-4643</v>
      </c>
      <c r="AN64" s="514">
        <v>3612497.153134401</v>
      </c>
    </row>
    <row r="65" spans="1:40" ht="16.5">
      <c r="A65" s="515">
        <v>177</v>
      </c>
      <c r="B65" s="432" t="s">
        <v>69</v>
      </c>
      <c r="C65" s="518">
        <v>1768</v>
      </c>
      <c r="D65" s="516">
        <f t="shared" si="14"/>
        <v>668405.20209300192</v>
      </c>
      <c r="E65" s="516">
        <v>360037.27959701786</v>
      </c>
      <c r="F65" s="516">
        <v>331046.46557351999</v>
      </c>
      <c r="G65" s="532">
        <v>-98606.489291527338</v>
      </c>
      <c r="H65" s="516">
        <v>372687.53085961123</v>
      </c>
      <c r="I65" s="516">
        <v>-512187</v>
      </c>
      <c r="J65" s="514">
        <v>1121382.9888316237</v>
      </c>
      <c r="K65" s="545"/>
      <c r="L65" s="546">
        <f t="shared" si="15"/>
        <v>447765.50244466309</v>
      </c>
      <c r="M65" s="517">
        <v>360037.27956123155</v>
      </c>
      <c r="N65" s="517">
        <v>300141.58579635597</v>
      </c>
      <c r="O65" s="533">
        <v>-232971.03504065849</v>
      </c>
      <c r="P65" s="518">
        <v>162105.89461931496</v>
      </c>
      <c r="Q65" s="518">
        <v>95612.677468000038</v>
      </c>
      <c r="R65" s="517">
        <v>393269.60327365843</v>
      </c>
      <c r="S65" s="519">
        <v>-512187</v>
      </c>
      <c r="T65" s="518">
        <v>1013774.5081225657</v>
      </c>
      <c r="U65" s="514"/>
      <c r="V65" s="546">
        <f t="shared" si="16"/>
        <v>366521.94990446395</v>
      </c>
      <c r="W65" s="517">
        <v>360037.27956123155</v>
      </c>
      <c r="X65" s="517">
        <v>269787.3442971466</v>
      </c>
      <c r="Y65" s="517">
        <v>-232971.03504065849</v>
      </c>
      <c r="Z65" s="517">
        <v>159031.61730965693</v>
      </c>
      <c r="AA65" s="517">
        <v>95612.677468000038</v>
      </c>
      <c r="AB65" s="517">
        <v>405962.50846460002</v>
      </c>
      <c r="AC65" s="519">
        <v>-512187</v>
      </c>
      <c r="AD65" s="514">
        <v>911795.34196444042</v>
      </c>
      <c r="AE65" s="545"/>
      <c r="AF65" s="546">
        <v>442811.30829501245</v>
      </c>
      <c r="AG65" s="517">
        <v>360037.27956123155</v>
      </c>
      <c r="AH65" s="517">
        <v>240681.38410165859</v>
      </c>
      <c r="AI65" s="517">
        <v>-232971.03504065849</v>
      </c>
      <c r="AJ65" s="517">
        <v>155957.33999999886</v>
      </c>
      <c r="AK65" s="517">
        <v>95612.677468000038</v>
      </c>
      <c r="AL65" s="520">
        <v>421548.32162983745</v>
      </c>
      <c r="AM65" s="533">
        <v>-512187</v>
      </c>
      <c r="AN65" s="514">
        <v>971490.27601508074</v>
      </c>
    </row>
    <row r="66" spans="1:40" ht="16.5">
      <c r="A66" s="515">
        <v>178</v>
      </c>
      <c r="B66" s="432" t="s">
        <v>70</v>
      </c>
      <c r="C66" s="518">
        <v>5769</v>
      </c>
      <c r="D66" s="516">
        <f t="shared" si="14"/>
        <v>2573724.0479311105</v>
      </c>
      <c r="E66" s="516">
        <v>562621.34437830735</v>
      </c>
      <c r="F66" s="516">
        <v>73191.358743819786</v>
      </c>
      <c r="G66" s="532">
        <v>-321753.86692467262</v>
      </c>
      <c r="H66" s="516">
        <v>1344014.8102650952</v>
      </c>
      <c r="I66" s="516">
        <v>-142111</v>
      </c>
      <c r="J66" s="514">
        <v>4089686.6943936599</v>
      </c>
      <c r="K66" s="545"/>
      <c r="L66" s="546">
        <f t="shared" si="15"/>
        <v>2738542.889797301</v>
      </c>
      <c r="M66" s="517">
        <v>562621.34426153661</v>
      </c>
      <c r="N66" s="517">
        <v>-11471.363410277561</v>
      </c>
      <c r="O66" s="533">
        <v>-760847.17432526476</v>
      </c>
      <c r="P66" s="518">
        <v>514558.07846591016</v>
      </c>
      <c r="Q66" s="518">
        <v>270138.71715600003</v>
      </c>
      <c r="R66" s="517">
        <v>1425184.5801458831</v>
      </c>
      <c r="S66" s="519">
        <v>-142111</v>
      </c>
      <c r="T66" s="518">
        <v>4596616.0720910886</v>
      </c>
      <c r="U66" s="514"/>
      <c r="V66" s="546">
        <f t="shared" si="16"/>
        <v>2874448.0503543494</v>
      </c>
      <c r="W66" s="517">
        <v>562621.34426153661</v>
      </c>
      <c r="X66" s="517">
        <v>-23982.528121215648</v>
      </c>
      <c r="Y66" s="517">
        <v>-760847.17432526476</v>
      </c>
      <c r="Z66" s="517">
        <v>511386.08423295501</v>
      </c>
      <c r="AA66" s="517">
        <v>270138.71715600003</v>
      </c>
      <c r="AB66" s="517">
        <v>1473004.5479621249</v>
      </c>
      <c r="AC66" s="519">
        <v>-142111</v>
      </c>
      <c r="AD66" s="514">
        <v>4764658.0415204857</v>
      </c>
      <c r="AE66" s="545"/>
      <c r="AF66" s="546">
        <v>3079970.2410286441</v>
      </c>
      <c r="AG66" s="517">
        <v>562621.34426153661</v>
      </c>
      <c r="AH66" s="517">
        <v>-32420.539641447736</v>
      </c>
      <c r="AI66" s="517">
        <v>-760847.17432526476</v>
      </c>
      <c r="AJ66" s="517">
        <v>508214.08999999985</v>
      </c>
      <c r="AK66" s="517">
        <v>270138.71715600003</v>
      </c>
      <c r="AL66" s="520">
        <v>1528716.7799823335</v>
      </c>
      <c r="AM66" s="533">
        <v>-142111</v>
      </c>
      <c r="AN66" s="514">
        <v>5014282.4584618025</v>
      </c>
    </row>
    <row r="67" spans="1:40" ht="16.5">
      <c r="A67" s="515">
        <v>179</v>
      </c>
      <c r="B67" s="432" t="s">
        <v>71</v>
      </c>
      <c r="C67" s="518">
        <v>145887</v>
      </c>
      <c r="D67" s="516">
        <f t="shared" si="14"/>
        <v>60548742.681391805</v>
      </c>
      <c r="E67" s="516">
        <v>-16971835.489615656</v>
      </c>
      <c r="F67" s="516">
        <v>-3860781.5207705079</v>
      </c>
      <c r="G67" s="532">
        <v>-8136541.2348829452</v>
      </c>
      <c r="H67" s="516">
        <v>21221489.079334859</v>
      </c>
      <c r="I67" s="516">
        <v>-23645732</v>
      </c>
      <c r="J67" s="514">
        <v>29155341.515457556</v>
      </c>
      <c r="K67" s="545"/>
      <c r="L67" s="546">
        <f t="shared" si="15"/>
        <v>59276559.192192599</v>
      </c>
      <c r="M67" s="517">
        <v>-16971835.492568597</v>
      </c>
      <c r="N67" s="517">
        <v>-2034296.0660482985</v>
      </c>
      <c r="O67" s="533">
        <v>-19294885.390871532</v>
      </c>
      <c r="P67" s="518">
        <v>23394138.162312783</v>
      </c>
      <c r="Q67" s="518">
        <v>8536592.9960080013</v>
      </c>
      <c r="R67" s="517">
        <v>22895926.181380551</v>
      </c>
      <c r="S67" s="519">
        <v>-23645732</v>
      </c>
      <c r="T67" s="518">
        <v>52156467.582405508</v>
      </c>
      <c r="U67" s="514"/>
      <c r="V67" s="546">
        <f t="shared" si="16"/>
        <v>60888341.117224172</v>
      </c>
      <c r="W67" s="517">
        <v>-16971835.492568597</v>
      </c>
      <c r="X67" s="517">
        <v>-606472.36609807378</v>
      </c>
      <c r="Y67" s="517">
        <v>-19294885.390871532</v>
      </c>
      <c r="Z67" s="517">
        <v>22052057.216156382</v>
      </c>
      <c r="AA67" s="517">
        <v>8536592.9960080013</v>
      </c>
      <c r="AB67" s="517">
        <v>23684029.458985768</v>
      </c>
      <c r="AC67" s="519">
        <v>-23645732</v>
      </c>
      <c r="AD67" s="514">
        <v>54642095.538836122</v>
      </c>
      <c r="AE67" s="545"/>
      <c r="AF67" s="546">
        <v>58627575.861863136</v>
      </c>
      <c r="AG67" s="517">
        <v>-16971835.492568597</v>
      </c>
      <c r="AH67" s="517">
        <v>-819853.57369940821</v>
      </c>
      <c r="AI67" s="517">
        <v>-19294885.390871532</v>
      </c>
      <c r="AJ67" s="517">
        <v>20709976.269999981</v>
      </c>
      <c r="AK67" s="517">
        <v>8536592.9960080013</v>
      </c>
      <c r="AL67" s="520">
        <v>24779830.448521789</v>
      </c>
      <c r="AM67" s="533">
        <v>-23645732</v>
      </c>
      <c r="AN67" s="514">
        <v>51921669.119253367</v>
      </c>
    </row>
    <row r="68" spans="1:40" ht="16.5">
      <c r="A68" s="515">
        <v>181</v>
      </c>
      <c r="B68" s="432" t="s">
        <v>72</v>
      </c>
      <c r="C68" s="518">
        <v>1683</v>
      </c>
      <c r="D68" s="516">
        <f t="shared" si="14"/>
        <v>1231799.454385974</v>
      </c>
      <c r="E68" s="516">
        <v>394329.63214579888</v>
      </c>
      <c r="F68" s="516">
        <v>245409.57008009194</v>
      </c>
      <c r="G68" s="532">
        <v>-93865.792690973118</v>
      </c>
      <c r="H68" s="516">
        <v>426361.30558149749</v>
      </c>
      <c r="I68" s="516">
        <v>-402301</v>
      </c>
      <c r="J68" s="514">
        <v>1801733.1695023892</v>
      </c>
      <c r="K68" s="545"/>
      <c r="L68" s="546">
        <f t="shared" si="15"/>
        <v>1304223.1000032332</v>
      </c>
      <c r="M68" s="517">
        <v>394329.63211173314</v>
      </c>
      <c r="N68" s="517">
        <v>215990.50183067619</v>
      </c>
      <c r="O68" s="533">
        <v>-221491.38557120369</v>
      </c>
      <c r="P68" s="518">
        <v>152555.90933210001</v>
      </c>
      <c r="Q68" s="518">
        <v>76629.157835999998</v>
      </c>
      <c r="R68" s="517">
        <v>451209.29213434516</v>
      </c>
      <c r="S68" s="519">
        <v>-402301</v>
      </c>
      <c r="T68" s="518">
        <v>1971145.2076768838</v>
      </c>
      <c r="U68" s="514"/>
      <c r="V68" s="546">
        <f t="shared" si="16"/>
        <v>1325187.4125490743</v>
      </c>
      <c r="W68" s="517">
        <v>394329.63211173314</v>
      </c>
      <c r="X68" s="517">
        <v>187095.59886508266</v>
      </c>
      <c r="Y68" s="517">
        <v>-221491.38557120369</v>
      </c>
      <c r="Z68" s="517">
        <v>151882.96466604969</v>
      </c>
      <c r="AA68" s="517">
        <v>76629.157835999998</v>
      </c>
      <c r="AB68" s="517">
        <v>466467.78908018942</v>
      </c>
      <c r="AC68" s="519">
        <v>-402301</v>
      </c>
      <c r="AD68" s="514">
        <v>1977800.1695369254</v>
      </c>
      <c r="AE68" s="545"/>
      <c r="AF68" s="546">
        <v>1468681.4875315658</v>
      </c>
      <c r="AG68" s="517">
        <v>394329.63211173314</v>
      </c>
      <c r="AH68" s="517">
        <v>159388.96367899314</v>
      </c>
      <c r="AI68" s="517">
        <v>-221491.38557120369</v>
      </c>
      <c r="AJ68" s="517">
        <v>151210.01999999941</v>
      </c>
      <c r="AK68" s="517">
        <v>76629.157835999998</v>
      </c>
      <c r="AL68" s="520">
        <v>483696.18569358601</v>
      </c>
      <c r="AM68" s="533">
        <v>-402301</v>
      </c>
      <c r="AN68" s="514">
        <v>2110143.0612806743</v>
      </c>
    </row>
    <row r="69" spans="1:40" ht="16.5">
      <c r="A69" s="515">
        <v>182</v>
      </c>
      <c r="B69" s="432" t="s">
        <v>73</v>
      </c>
      <c r="C69" s="518">
        <v>19347</v>
      </c>
      <c r="D69" s="516">
        <f t="shared" si="14"/>
        <v>2628585.2351802159</v>
      </c>
      <c r="E69" s="516">
        <v>-1701536.8844990539</v>
      </c>
      <c r="F69" s="516">
        <v>-10645.735620644031</v>
      </c>
      <c r="G69" s="532">
        <v>-1079038.3191873184</v>
      </c>
      <c r="H69" s="516">
        <v>3275389.5878337245</v>
      </c>
      <c r="I69" s="516">
        <v>-1453363</v>
      </c>
      <c r="J69" s="514">
        <v>1659390.883706924</v>
      </c>
      <c r="K69" s="545"/>
      <c r="L69" s="546">
        <f t="shared" si="15"/>
        <v>2787712.4867294533</v>
      </c>
      <c r="M69" s="517">
        <v>-1701536.8848906574</v>
      </c>
      <c r="N69" s="517">
        <v>-38470.526590161207</v>
      </c>
      <c r="O69" s="533">
        <v>-2552511.2254089178</v>
      </c>
      <c r="P69" s="518">
        <v>2444997.107378833</v>
      </c>
      <c r="Q69" s="518">
        <v>1636149.0627020001</v>
      </c>
      <c r="R69" s="517">
        <v>3540895.2875935566</v>
      </c>
      <c r="S69" s="519">
        <v>-1453363</v>
      </c>
      <c r="T69" s="518">
        <v>4663872.3075141069</v>
      </c>
      <c r="U69" s="514"/>
      <c r="V69" s="546">
        <f t="shared" si="16"/>
        <v>2605900.8674255437</v>
      </c>
      <c r="W69" s="517">
        <v>-1701536.8848906574</v>
      </c>
      <c r="X69" s="517">
        <v>-80428.145529755449</v>
      </c>
      <c r="Y69" s="517">
        <v>-2552511.2254089178</v>
      </c>
      <c r="Z69" s="517">
        <v>2387808.1486894153</v>
      </c>
      <c r="AA69" s="517">
        <v>1636149.0627020001</v>
      </c>
      <c r="AB69" s="517">
        <v>3665148.0669395574</v>
      </c>
      <c r="AC69" s="519">
        <v>-1453363</v>
      </c>
      <c r="AD69" s="514">
        <v>4507166.8899271861</v>
      </c>
      <c r="AE69" s="545"/>
      <c r="AF69" s="546">
        <v>3005953.7553147771</v>
      </c>
      <c r="AG69" s="517">
        <v>-1701536.8848906574</v>
      </c>
      <c r="AH69" s="517">
        <v>-108725.9803160148</v>
      </c>
      <c r="AI69" s="517">
        <v>-2552511.2254089178</v>
      </c>
      <c r="AJ69" s="517">
        <v>2330619.1899999976</v>
      </c>
      <c r="AK69" s="517">
        <v>1636149.0627020001</v>
      </c>
      <c r="AL69" s="520">
        <v>3822594.2102766386</v>
      </c>
      <c r="AM69" s="533">
        <v>-1453363</v>
      </c>
      <c r="AN69" s="514">
        <v>4979179.1276778243</v>
      </c>
    </row>
    <row r="70" spans="1:40" ht="16.5">
      <c r="A70" s="515">
        <v>186</v>
      </c>
      <c r="B70" s="432" t="s">
        <v>531</v>
      </c>
      <c r="C70" s="518">
        <v>45630</v>
      </c>
      <c r="D70" s="516">
        <f t="shared" si="14"/>
        <v>16486688.391906992</v>
      </c>
      <c r="E70" s="516">
        <v>-5513681.2232682928</v>
      </c>
      <c r="F70" s="516">
        <v>-1814230.2849377443</v>
      </c>
      <c r="G70" s="532">
        <v>-2544917.4809798598</v>
      </c>
      <c r="H70" s="516">
        <v>5398864.8071859898</v>
      </c>
      <c r="I70" s="516">
        <v>-128115</v>
      </c>
      <c r="J70" s="514">
        <v>11884609.209907085</v>
      </c>
      <c r="K70" s="545"/>
      <c r="L70" s="546">
        <f t="shared" si="15"/>
        <v>16029288.945381228</v>
      </c>
      <c r="M70" s="517">
        <v>-5513681.224191891</v>
      </c>
      <c r="N70" s="517">
        <v>-1242948.8733042579</v>
      </c>
      <c r="O70" s="533">
        <v>-6042541.6450990317</v>
      </c>
      <c r="P70" s="518">
        <v>4658709.6541943252</v>
      </c>
      <c r="Q70" s="518">
        <v>1592930.0721179999</v>
      </c>
      <c r="R70" s="517">
        <v>5883249.3402689341</v>
      </c>
      <c r="S70" s="519">
        <v>-128115</v>
      </c>
      <c r="T70" s="518">
        <v>15236891.269367307</v>
      </c>
      <c r="U70" s="514"/>
      <c r="V70" s="546">
        <f t="shared" si="16"/>
        <v>15901227.011642484</v>
      </c>
      <c r="W70" s="517">
        <v>-5513681.224191891</v>
      </c>
      <c r="X70" s="517">
        <v>-657456.13552649808</v>
      </c>
      <c r="Y70" s="517">
        <v>-6042541.6450990317</v>
      </c>
      <c r="Z70" s="517">
        <v>5009346.0670971572</v>
      </c>
      <c r="AA70" s="517">
        <v>1592930.0721179999</v>
      </c>
      <c r="AB70" s="517">
        <v>6000788.7179721734</v>
      </c>
      <c r="AC70" s="519">
        <v>-128115</v>
      </c>
      <c r="AD70" s="514">
        <v>16162497.864012394</v>
      </c>
      <c r="AE70" s="545"/>
      <c r="AF70" s="546">
        <v>15692074.314299464</v>
      </c>
      <c r="AG70" s="517">
        <v>-5513681.224191891</v>
      </c>
      <c r="AH70" s="517">
        <v>-256430.789363713</v>
      </c>
      <c r="AI70" s="517">
        <v>-6042541.6450990317</v>
      </c>
      <c r="AJ70" s="517">
        <v>5359982.4799999893</v>
      </c>
      <c r="AK70" s="517">
        <v>1592930.0721179999</v>
      </c>
      <c r="AL70" s="520">
        <v>6288234.9262433313</v>
      </c>
      <c r="AM70" s="533">
        <v>-128115</v>
      </c>
      <c r="AN70" s="514">
        <v>16992453.13400615</v>
      </c>
    </row>
    <row r="71" spans="1:40" ht="16.5">
      <c r="A71" s="515">
        <v>202</v>
      </c>
      <c r="B71" s="432" t="s">
        <v>532</v>
      </c>
      <c r="C71" s="518">
        <v>35848</v>
      </c>
      <c r="D71" s="516">
        <f t="shared" si="14"/>
        <v>19127785.571702823</v>
      </c>
      <c r="E71" s="516">
        <v>5606712.1049421523</v>
      </c>
      <c r="F71" s="516">
        <v>2483541.7265126691</v>
      </c>
      <c r="G71" s="532">
        <v>-1999346.961607846</v>
      </c>
      <c r="H71" s="516">
        <v>3738913.909100424</v>
      </c>
      <c r="I71" s="516">
        <v>-4023135</v>
      </c>
      <c r="J71" s="514">
        <v>24934471.350650221</v>
      </c>
      <c r="K71" s="545"/>
      <c r="L71" s="546">
        <f t="shared" si="15"/>
        <v>19010660.469369132</v>
      </c>
      <c r="M71" s="517">
        <v>5606712.1042165505</v>
      </c>
      <c r="N71" s="517">
        <v>1856913.8247865508</v>
      </c>
      <c r="O71" s="533">
        <v>-4742004.3637479516</v>
      </c>
      <c r="P71" s="518">
        <v>3075626.6990269599</v>
      </c>
      <c r="Q71" s="518">
        <v>1585282.584886</v>
      </c>
      <c r="R71" s="517">
        <v>4102355.3381650173</v>
      </c>
      <c r="S71" s="519">
        <v>-4023135</v>
      </c>
      <c r="T71" s="518">
        <v>26472411.656702258</v>
      </c>
      <c r="U71" s="514"/>
      <c r="V71" s="546">
        <f t="shared" si="16"/>
        <v>19469445.809084073</v>
      </c>
      <c r="W71" s="517">
        <v>5606712.1042165505</v>
      </c>
      <c r="X71" s="517">
        <v>1241450.6747505467</v>
      </c>
      <c r="Y71" s="517">
        <v>-4742004.3637479516</v>
      </c>
      <c r="Z71" s="517">
        <v>3235805.5045134854</v>
      </c>
      <c r="AA71" s="517">
        <v>1585282.584886</v>
      </c>
      <c r="AB71" s="517">
        <v>4194749.3014229899</v>
      </c>
      <c r="AC71" s="519">
        <v>-4023135</v>
      </c>
      <c r="AD71" s="514">
        <v>26568306.615125693</v>
      </c>
      <c r="AE71" s="545"/>
      <c r="AF71" s="546">
        <v>19361917.265809216</v>
      </c>
      <c r="AG71" s="517">
        <v>5606712.1042165505</v>
      </c>
      <c r="AH71" s="517">
        <v>651297.69902212219</v>
      </c>
      <c r="AI71" s="517">
        <v>-4742004.3637479516</v>
      </c>
      <c r="AJ71" s="517">
        <v>3395984.3100000108</v>
      </c>
      <c r="AK71" s="517">
        <v>1585282.584886</v>
      </c>
      <c r="AL71" s="520">
        <v>4414794.4630442187</v>
      </c>
      <c r="AM71" s="533">
        <v>-4023135</v>
      </c>
      <c r="AN71" s="514">
        <v>26250849.063230164</v>
      </c>
    </row>
    <row r="72" spans="1:40" ht="16.5">
      <c r="A72" s="515">
        <v>204</v>
      </c>
      <c r="B72" s="432" t="s">
        <v>76</v>
      </c>
      <c r="C72" s="518">
        <v>2689</v>
      </c>
      <c r="D72" s="516">
        <f t="shared" si="14"/>
        <v>1281118.1094329357</v>
      </c>
      <c r="E72" s="516">
        <v>-782390.53640098392</v>
      </c>
      <c r="F72" s="516">
        <v>-903495.94533230993</v>
      </c>
      <c r="G72" s="532">
        <v>-149973.33128106163</v>
      </c>
      <c r="H72" s="516">
        <v>618298.41845865559</v>
      </c>
      <c r="I72" s="516">
        <v>-613746</v>
      </c>
      <c r="J72" s="514">
        <v>-550189.28512276418</v>
      </c>
      <c r="K72" s="545"/>
      <c r="L72" s="546">
        <f t="shared" si="15"/>
        <v>1594548.634274669</v>
      </c>
      <c r="M72" s="517">
        <v>-782390.53645541205</v>
      </c>
      <c r="N72" s="517">
        <v>-869830.03001601703</v>
      </c>
      <c r="O72" s="533">
        <v>-354700.69156290084</v>
      </c>
      <c r="P72" s="518">
        <v>296143.352852982</v>
      </c>
      <c r="Q72" s="518">
        <v>184120.210582</v>
      </c>
      <c r="R72" s="517">
        <v>665381.97089296032</v>
      </c>
      <c r="S72" s="519">
        <v>-613746</v>
      </c>
      <c r="T72" s="518">
        <v>119526.91056828143</v>
      </c>
      <c r="U72" s="514"/>
      <c r="V72" s="546">
        <f t="shared" si="16"/>
        <v>1665326.6899613882</v>
      </c>
      <c r="W72" s="517">
        <v>-782390.53645541205</v>
      </c>
      <c r="X72" s="517">
        <v>-835326.63374416961</v>
      </c>
      <c r="Y72" s="517">
        <v>-354700.69156290084</v>
      </c>
      <c r="Z72" s="517">
        <v>284072.95142649091</v>
      </c>
      <c r="AA72" s="517">
        <v>184120.210582</v>
      </c>
      <c r="AB72" s="517">
        <v>690594.90130751661</v>
      </c>
      <c r="AC72" s="519">
        <v>-613746</v>
      </c>
      <c r="AD72" s="514">
        <v>237950.8915149133</v>
      </c>
      <c r="AE72" s="545"/>
      <c r="AF72" s="546">
        <v>1865573.8961044643</v>
      </c>
      <c r="AG72" s="517">
        <v>-782390.53645541205</v>
      </c>
      <c r="AH72" s="517">
        <v>-798924.69198266917</v>
      </c>
      <c r="AI72" s="517">
        <v>-354700.69156290084</v>
      </c>
      <c r="AJ72" s="517">
        <v>272002.54999999981</v>
      </c>
      <c r="AK72" s="517">
        <v>184120.210582</v>
      </c>
      <c r="AL72" s="520">
        <v>719309.13927928964</v>
      </c>
      <c r="AM72" s="533">
        <v>-613746</v>
      </c>
      <c r="AN72" s="514">
        <v>491243.87596477172</v>
      </c>
    </row>
    <row r="73" spans="1:40" ht="16.5">
      <c r="A73" s="515">
        <v>205</v>
      </c>
      <c r="B73" s="432" t="s">
        <v>533</v>
      </c>
      <c r="C73" s="518">
        <v>36297</v>
      </c>
      <c r="D73" s="516">
        <f t="shared" si="14"/>
        <v>22071563.354129396</v>
      </c>
      <c r="E73" s="516">
        <v>-5510659.806209174</v>
      </c>
      <c r="F73" s="516">
        <v>-3009612.897266929</v>
      </c>
      <c r="G73" s="532">
        <v>-2024388.9942390085</v>
      </c>
      <c r="H73" s="516">
        <v>5718120.9029471334</v>
      </c>
      <c r="I73" s="516">
        <v>32465711</v>
      </c>
      <c r="J73" s="514">
        <v>49710733.559361421</v>
      </c>
      <c r="K73" s="545"/>
      <c r="L73" s="546">
        <f t="shared" si="15"/>
        <v>21705177.795334302</v>
      </c>
      <c r="M73" s="517">
        <v>-5510659.8069438627</v>
      </c>
      <c r="N73" s="517">
        <v>-2555179.3798866821</v>
      </c>
      <c r="O73" s="533">
        <v>-4795691.3527107388</v>
      </c>
      <c r="P73" s="518">
        <v>5797882.3144393619</v>
      </c>
      <c r="Q73" s="518">
        <v>2018473.5452420004</v>
      </c>
      <c r="R73" s="517">
        <v>6158773.1125251614</v>
      </c>
      <c r="S73" s="519">
        <v>32465711</v>
      </c>
      <c r="T73" s="518">
        <v>55284487.227999546</v>
      </c>
      <c r="U73" s="514"/>
      <c r="V73" s="546">
        <f t="shared" si="16"/>
        <v>21588845.055764072</v>
      </c>
      <c r="W73" s="517">
        <v>-5510659.8069438627</v>
      </c>
      <c r="X73" s="517">
        <v>-2089441.2711179042</v>
      </c>
      <c r="Y73" s="517">
        <v>-4795691.3527107388</v>
      </c>
      <c r="Z73" s="517">
        <v>4992961.7572196778</v>
      </c>
      <c r="AA73" s="517">
        <v>2018473.5452420004</v>
      </c>
      <c r="AB73" s="517">
        <v>6380773.8446070477</v>
      </c>
      <c r="AC73" s="519">
        <v>32465711</v>
      </c>
      <c r="AD73" s="514">
        <v>55050972.77206029</v>
      </c>
      <c r="AE73" s="545"/>
      <c r="AF73" s="546">
        <v>22404589.689939525</v>
      </c>
      <c r="AG73" s="517">
        <v>-5510659.8069438627</v>
      </c>
      <c r="AH73" s="517">
        <v>-1598075.9754253863</v>
      </c>
      <c r="AI73" s="517">
        <v>-4795691.3527107388</v>
      </c>
      <c r="AJ73" s="517">
        <v>4188041.1999999946</v>
      </c>
      <c r="AK73" s="517">
        <v>2018473.5452420004</v>
      </c>
      <c r="AL73" s="520">
        <v>6661786.5042601544</v>
      </c>
      <c r="AM73" s="533">
        <v>32465711</v>
      </c>
      <c r="AN73" s="514">
        <v>55834174.804361686</v>
      </c>
    </row>
    <row r="74" spans="1:40" ht="16.5">
      <c r="A74" s="515">
        <v>208</v>
      </c>
      <c r="B74" s="432" t="s">
        <v>78</v>
      </c>
      <c r="C74" s="518">
        <v>12335</v>
      </c>
      <c r="D74" s="516">
        <f t="shared" si="14"/>
        <v>12348715.596947111</v>
      </c>
      <c r="E74" s="516">
        <v>1089083.1731218144</v>
      </c>
      <c r="F74" s="516">
        <v>144009.94444883187</v>
      </c>
      <c r="G74" s="532">
        <v>-687958.73609218863</v>
      </c>
      <c r="H74" s="516">
        <v>2423142.9183948599</v>
      </c>
      <c r="I74" s="516">
        <v>-143385</v>
      </c>
      <c r="J74" s="514">
        <v>15173607.896820428</v>
      </c>
      <c r="K74" s="545"/>
      <c r="L74" s="546">
        <f t="shared" si="15"/>
        <v>10726124.260666888</v>
      </c>
      <c r="M74" s="517">
        <v>1089083.1728721408</v>
      </c>
      <c r="N74" s="517">
        <v>-24527.520829567296</v>
      </c>
      <c r="O74" s="533">
        <v>-1629912.518023727</v>
      </c>
      <c r="P74" s="518">
        <v>1055265.6405453663</v>
      </c>
      <c r="Q74" s="518">
        <v>503124.92537999997</v>
      </c>
      <c r="R74" s="517">
        <v>2580919.8087249929</v>
      </c>
      <c r="S74" s="519">
        <v>-143385</v>
      </c>
      <c r="T74" s="518">
        <v>14156692.769336093</v>
      </c>
      <c r="U74" s="514"/>
      <c r="V74" s="546">
        <f t="shared" si="16"/>
        <v>11175108.269896407</v>
      </c>
      <c r="W74" s="517">
        <v>1089083.1728721408</v>
      </c>
      <c r="X74" s="517">
        <v>-51278.295090170745</v>
      </c>
      <c r="Y74" s="517">
        <v>-1629912.518023727</v>
      </c>
      <c r="Z74" s="517">
        <v>1080137.0102726826</v>
      </c>
      <c r="AA74" s="517">
        <v>503124.92537999997</v>
      </c>
      <c r="AB74" s="517">
        <v>2666674.8405578607</v>
      </c>
      <c r="AC74" s="519">
        <v>-143385</v>
      </c>
      <c r="AD74" s="514">
        <v>14689552.405865194</v>
      </c>
      <c r="AE74" s="545"/>
      <c r="AF74" s="546">
        <v>11487314.995127687</v>
      </c>
      <c r="AG74" s="517">
        <v>1089083.1728721408</v>
      </c>
      <c r="AH74" s="517">
        <v>-69320.04792464168</v>
      </c>
      <c r="AI74" s="517">
        <v>-1629912.518023727</v>
      </c>
      <c r="AJ74" s="517">
        <v>1105008.379999999</v>
      </c>
      <c r="AK74" s="517">
        <v>503124.92537999997</v>
      </c>
      <c r="AL74" s="520">
        <v>2774031.8783281115</v>
      </c>
      <c r="AM74" s="533">
        <v>-143385</v>
      </c>
      <c r="AN74" s="514">
        <v>15115945.78575957</v>
      </c>
    </row>
    <row r="75" spans="1:40" ht="16.5">
      <c r="A75" s="515">
        <v>211</v>
      </c>
      <c r="B75" s="432" t="s">
        <v>79</v>
      </c>
      <c r="C75" s="518">
        <v>32959</v>
      </c>
      <c r="D75" s="516">
        <f t="shared" ref="D75:D138" si="17">J75-SUM(E75:I75)</f>
        <v>21471076.242071394</v>
      </c>
      <c r="E75" s="516">
        <v>223390.48923013205</v>
      </c>
      <c r="F75" s="516">
        <v>16205.492875597387</v>
      </c>
      <c r="G75" s="532">
        <v>-1838219.0500901861</v>
      </c>
      <c r="H75" s="516">
        <v>4222130.48012006</v>
      </c>
      <c r="I75" s="516">
        <v>-4423890</v>
      </c>
      <c r="J75" s="514">
        <v>19670693.654206999</v>
      </c>
      <c r="K75" s="545"/>
      <c r="L75" s="546">
        <f t="shared" ref="L75:L138" si="18">T75-(SUM(M75:S75))</f>
        <v>20217357.021083158</v>
      </c>
      <c r="M75" s="517">
        <v>223390.48856300706</v>
      </c>
      <c r="N75" s="517">
        <v>-65537.297042700317</v>
      </c>
      <c r="O75" s="533">
        <v>-4357439.7811058415</v>
      </c>
      <c r="P75" s="518">
        <v>2779811.0659530223</v>
      </c>
      <c r="Q75" s="518">
        <v>764918.65157400013</v>
      </c>
      <c r="R75" s="517">
        <v>4601226.6678968007</v>
      </c>
      <c r="S75" s="519">
        <v>-4423890</v>
      </c>
      <c r="T75" s="518">
        <v>19739836.816921446</v>
      </c>
      <c r="U75" s="514"/>
      <c r="V75" s="546">
        <f t="shared" ref="V75:V138" si="19">AD75-SUM(W75:AC75)</f>
        <v>20503857.544217825</v>
      </c>
      <c r="W75" s="517">
        <v>223390.48856300706</v>
      </c>
      <c r="X75" s="517">
        <v>-137015.10562439705</v>
      </c>
      <c r="Y75" s="517">
        <v>-4357439.7811058415</v>
      </c>
      <c r="Z75" s="517">
        <v>2967612.4929765039</v>
      </c>
      <c r="AA75" s="517">
        <v>764918.65157400013</v>
      </c>
      <c r="AB75" s="517">
        <v>4725375.2393046152</v>
      </c>
      <c r="AC75" s="519">
        <v>-4423890</v>
      </c>
      <c r="AD75" s="514">
        <v>20266809.529905714</v>
      </c>
      <c r="AE75" s="545"/>
      <c r="AF75" s="546">
        <v>20010937.914093401</v>
      </c>
      <c r="AG75" s="517">
        <v>223390.48856300706</v>
      </c>
      <c r="AH75" s="517">
        <v>-185222.49368044306</v>
      </c>
      <c r="AI75" s="517">
        <v>-4357439.7811058415</v>
      </c>
      <c r="AJ75" s="517">
        <v>3155413.9199999855</v>
      </c>
      <c r="AK75" s="517">
        <v>764918.65157400013</v>
      </c>
      <c r="AL75" s="520">
        <v>4952377.5255307388</v>
      </c>
      <c r="AM75" s="533">
        <v>-4423890</v>
      </c>
      <c r="AN75" s="514">
        <v>20140486.224974848</v>
      </c>
    </row>
    <row r="76" spans="1:40" ht="16.5">
      <c r="A76" s="515">
        <v>213</v>
      </c>
      <c r="B76" s="432" t="s">
        <v>80</v>
      </c>
      <c r="C76" s="518">
        <v>5154</v>
      </c>
      <c r="D76" s="516">
        <f t="shared" si="17"/>
        <v>1611957.5294740926</v>
      </c>
      <c r="E76" s="516">
        <v>-470155.46297591989</v>
      </c>
      <c r="F76" s="516">
        <v>-100298.55197629183</v>
      </c>
      <c r="G76" s="532">
        <v>-287453.53269713337</v>
      </c>
      <c r="H76" s="516">
        <v>1110295.7370382252</v>
      </c>
      <c r="I76" s="516">
        <v>-242448</v>
      </c>
      <c r="J76" s="514">
        <v>1621897.7188629727</v>
      </c>
      <c r="K76" s="545"/>
      <c r="L76" s="546">
        <f t="shared" si="18"/>
        <v>2171125.1381559372</v>
      </c>
      <c r="M76" s="517">
        <v>-470155.46308024216</v>
      </c>
      <c r="N76" s="517">
        <v>-35771.170964698824</v>
      </c>
      <c r="O76" s="533">
        <v>-681027.36861878599</v>
      </c>
      <c r="P76" s="518">
        <v>712885.66138666449</v>
      </c>
      <c r="Q76" s="518">
        <v>286136.49911000003</v>
      </c>
      <c r="R76" s="517">
        <v>1188458.6498719999</v>
      </c>
      <c r="S76" s="519">
        <v>-242448</v>
      </c>
      <c r="T76" s="518">
        <v>2929203.9458608748</v>
      </c>
      <c r="U76" s="514"/>
      <c r="V76" s="546">
        <f t="shared" si="19"/>
        <v>2249983.2900368464</v>
      </c>
      <c r="W76" s="517">
        <v>-470155.46308024216</v>
      </c>
      <c r="X76" s="517">
        <v>-21425.888357903528</v>
      </c>
      <c r="Y76" s="517">
        <v>-681027.36861878599</v>
      </c>
      <c r="Z76" s="517">
        <v>615257.81069333234</v>
      </c>
      <c r="AA76" s="517">
        <v>286136.49911000003</v>
      </c>
      <c r="AB76" s="517">
        <v>1232149.4427716122</v>
      </c>
      <c r="AC76" s="519">
        <v>-242448</v>
      </c>
      <c r="AD76" s="514">
        <v>2968470.3225548593</v>
      </c>
      <c r="AE76" s="545"/>
      <c r="AF76" s="546">
        <v>2421539.2650752701</v>
      </c>
      <c r="AG76" s="517">
        <v>-470155.46308024216</v>
      </c>
      <c r="AH76" s="517">
        <v>-28964.371868958511</v>
      </c>
      <c r="AI76" s="517">
        <v>-681027.36861878599</v>
      </c>
      <c r="AJ76" s="517">
        <v>517629.9600000002</v>
      </c>
      <c r="AK76" s="517">
        <v>286136.49911000003</v>
      </c>
      <c r="AL76" s="520">
        <v>1283114.1095247765</v>
      </c>
      <c r="AM76" s="533">
        <v>-242448</v>
      </c>
      <c r="AN76" s="514">
        <v>3085824.6301420601</v>
      </c>
    </row>
    <row r="77" spans="1:40" ht="16.5">
      <c r="A77" s="515">
        <v>214</v>
      </c>
      <c r="B77" s="432" t="s">
        <v>81</v>
      </c>
      <c r="C77" s="518">
        <v>12528</v>
      </c>
      <c r="D77" s="516">
        <f t="shared" si="17"/>
        <v>7662168.7428820841</v>
      </c>
      <c r="E77" s="516">
        <v>-361333.04991936445</v>
      </c>
      <c r="F77" s="516">
        <v>197159.10578017076</v>
      </c>
      <c r="G77" s="532">
        <v>-698722.90602050582</v>
      </c>
      <c r="H77" s="516">
        <v>2646942.193622163</v>
      </c>
      <c r="I77" s="516">
        <v>-223316</v>
      </c>
      <c r="J77" s="514">
        <v>9222898.0863445476</v>
      </c>
      <c r="K77" s="545"/>
      <c r="L77" s="546">
        <f t="shared" si="18"/>
        <v>7671518.7901892848</v>
      </c>
      <c r="M77" s="517">
        <v>-361333.05017294426</v>
      </c>
      <c r="N77" s="517">
        <v>-21832.033274303994</v>
      </c>
      <c r="O77" s="533">
        <v>-1653309.1501416615</v>
      </c>
      <c r="P77" s="518">
        <v>1579147.8016115148</v>
      </c>
      <c r="Q77" s="518">
        <v>1141064.5825040003</v>
      </c>
      <c r="R77" s="517">
        <v>2823746.4303732961</v>
      </c>
      <c r="S77" s="519">
        <v>-223316</v>
      </c>
      <c r="T77" s="518">
        <v>10955687.371089187</v>
      </c>
      <c r="U77" s="514"/>
      <c r="V77" s="546">
        <f t="shared" si="19"/>
        <v>7346882.5915491898</v>
      </c>
      <c r="W77" s="517">
        <v>-361333.05017294426</v>
      </c>
      <c r="X77" s="517">
        <v>-52080.622690689837</v>
      </c>
      <c r="Y77" s="517">
        <v>-1653309.1501416615</v>
      </c>
      <c r="Z77" s="517">
        <v>1483730.7658057578</v>
      </c>
      <c r="AA77" s="517">
        <v>1141064.5825040003</v>
      </c>
      <c r="AB77" s="517">
        <v>2923557.4391697515</v>
      </c>
      <c r="AC77" s="519">
        <v>-223316</v>
      </c>
      <c r="AD77" s="514">
        <v>10605196.556023404</v>
      </c>
      <c r="AE77" s="545"/>
      <c r="AF77" s="546">
        <v>8234109.4412002442</v>
      </c>
      <c r="AG77" s="517">
        <v>-361333.05017294426</v>
      </c>
      <c r="AH77" s="517">
        <v>-70404.666428853743</v>
      </c>
      <c r="AI77" s="517">
        <v>-1653309.1501416615</v>
      </c>
      <c r="AJ77" s="517">
        <v>1388313.7300000007</v>
      </c>
      <c r="AK77" s="517">
        <v>1141064.5825040003</v>
      </c>
      <c r="AL77" s="520">
        <v>3044406.1830635131</v>
      </c>
      <c r="AM77" s="533">
        <v>-223316</v>
      </c>
      <c r="AN77" s="514">
        <v>11499531.070024299</v>
      </c>
    </row>
    <row r="78" spans="1:40" ht="16.5">
      <c r="A78" s="515">
        <v>216</v>
      </c>
      <c r="B78" s="432" t="s">
        <v>82</v>
      </c>
      <c r="C78" s="518">
        <v>1269</v>
      </c>
      <c r="D78" s="516">
        <f t="shared" si="17"/>
        <v>1069465.3898700767</v>
      </c>
      <c r="E78" s="516">
        <v>82687.974615637228</v>
      </c>
      <c r="F78" s="516">
        <v>-12007.441913227249</v>
      </c>
      <c r="G78" s="532">
        <v>-70775.811601215013</v>
      </c>
      <c r="H78" s="516">
        <v>300791.69579398894</v>
      </c>
      <c r="I78" s="516">
        <v>-269315</v>
      </c>
      <c r="J78" s="514">
        <v>1100846.8067652606</v>
      </c>
      <c r="K78" s="545"/>
      <c r="L78" s="546">
        <f t="shared" si="18"/>
        <v>1254802.210533917</v>
      </c>
      <c r="M78" s="517">
        <v>82687.974589951322</v>
      </c>
      <c r="N78" s="517">
        <v>-2523.3420294058287</v>
      </c>
      <c r="O78" s="533">
        <v>-167676.12180389892</v>
      </c>
      <c r="P78" s="518">
        <v>162249.45869366208</v>
      </c>
      <c r="Q78" s="518">
        <v>67436.113976000022</v>
      </c>
      <c r="R78" s="517">
        <v>320038.83772439655</v>
      </c>
      <c r="S78" s="519">
        <v>-269315</v>
      </c>
      <c r="T78" s="518">
        <v>1447700.131684622</v>
      </c>
      <c r="U78" s="514"/>
      <c r="V78" s="546">
        <f t="shared" si="19"/>
        <v>1299244.3977486505</v>
      </c>
      <c r="W78" s="517">
        <v>82687.974589951322</v>
      </c>
      <c r="X78" s="517">
        <v>-5275.407901858669</v>
      </c>
      <c r="Y78" s="517">
        <v>-167676.12180389892</v>
      </c>
      <c r="Z78" s="517">
        <v>148278.68934683074</v>
      </c>
      <c r="AA78" s="517">
        <v>67436.113976000022</v>
      </c>
      <c r="AB78" s="517">
        <v>331885.64187352906</v>
      </c>
      <c r="AC78" s="519">
        <v>-269315</v>
      </c>
      <c r="AD78" s="514">
        <v>1487266.287829204</v>
      </c>
      <c r="AE78" s="545"/>
      <c r="AF78" s="546">
        <v>1327991.4484078991</v>
      </c>
      <c r="AG78" s="517">
        <v>82687.974589951322</v>
      </c>
      <c r="AH78" s="517">
        <v>-7131.5071598192371</v>
      </c>
      <c r="AI78" s="517">
        <v>-167676.12180389892</v>
      </c>
      <c r="AJ78" s="517">
        <v>134307.91999999937</v>
      </c>
      <c r="AK78" s="517">
        <v>67436.113976000022</v>
      </c>
      <c r="AL78" s="520">
        <v>345336.43885781942</v>
      </c>
      <c r="AM78" s="533">
        <v>-269315</v>
      </c>
      <c r="AN78" s="514">
        <v>1513637.2668679513</v>
      </c>
    </row>
    <row r="79" spans="1:40" ht="16.5">
      <c r="A79" s="515">
        <v>217</v>
      </c>
      <c r="B79" s="432" t="s">
        <v>83</v>
      </c>
      <c r="C79" s="518">
        <v>5352</v>
      </c>
      <c r="D79" s="516">
        <f t="shared" si="17"/>
        <v>5257847.1081035472</v>
      </c>
      <c r="E79" s="516">
        <v>-724681.07728443574</v>
      </c>
      <c r="F79" s="516">
        <v>-823410.02328289824</v>
      </c>
      <c r="G79" s="532">
        <v>-298496.56713136553</v>
      </c>
      <c r="H79" s="516">
        <v>1051504.0723747611</v>
      </c>
      <c r="I79" s="516">
        <v>89092</v>
      </c>
      <c r="J79" s="514">
        <v>4551855.5127796084</v>
      </c>
      <c r="K79" s="545"/>
      <c r="L79" s="546">
        <f t="shared" si="18"/>
        <v>5205884.155972736</v>
      </c>
      <c r="M79" s="517">
        <v>-724681.07739276567</v>
      </c>
      <c r="N79" s="517">
        <v>-756403.70912417769</v>
      </c>
      <c r="O79" s="533">
        <v>-707109.67922068085</v>
      </c>
      <c r="P79" s="518">
        <v>471340.41645716014</v>
      </c>
      <c r="Q79" s="518">
        <v>225841.88719399998</v>
      </c>
      <c r="R79" s="517">
        <v>1125774.0885407093</v>
      </c>
      <c r="S79" s="519">
        <v>89092</v>
      </c>
      <c r="T79" s="518">
        <v>4929738.0824269811</v>
      </c>
      <c r="U79" s="514"/>
      <c r="V79" s="546">
        <f t="shared" si="19"/>
        <v>5564728.4553937213</v>
      </c>
      <c r="W79" s="517">
        <v>-724681.07739276567</v>
      </c>
      <c r="X79" s="517">
        <v>-687730.53067608282</v>
      </c>
      <c r="Y79" s="517">
        <v>-707109.67922068085</v>
      </c>
      <c r="Z79" s="517">
        <v>486783.32322858024</v>
      </c>
      <c r="AA79" s="517">
        <v>225841.88719399998</v>
      </c>
      <c r="AB79" s="517">
        <v>1166476.0281338587</v>
      </c>
      <c r="AC79" s="519">
        <v>89092</v>
      </c>
      <c r="AD79" s="514">
        <v>5413400.4066606313</v>
      </c>
      <c r="AE79" s="545"/>
      <c r="AF79" s="546">
        <v>5812996.2215803461</v>
      </c>
      <c r="AG79" s="517">
        <v>-724681.07739276567</v>
      </c>
      <c r="AH79" s="517">
        <v>-615278.61832667771</v>
      </c>
      <c r="AI79" s="517">
        <v>-707109.67922068085</v>
      </c>
      <c r="AJ79" s="517">
        <v>502226.23000000033</v>
      </c>
      <c r="AK79" s="517">
        <v>225841.88719399998</v>
      </c>
      <c r="AL79" s="520">
        <v>1214343.8677252023</v>
      </c>
      <c r="AM79" s="533">
        <v>89092</v>
      </c>
      <c r="AN79" s="514">
        <v>5797430.8315594252</v>
      </c>
    </row>
    <row r="80" spans="1:40" ht="16.5">
      <c r="A80" s="515">
        <v>218</v>
      </c>
      <c r="B80" s="432" t="s">
        <v>534</v>
      </c>
      <c r="C80" s="518">
        <v>1200</v>
      </c>
      <c r="D80" s="516">
        <f t="shared" si="17"/>
        <v>495597.21561203059</v>
      </c>
      <c r="E80" s="516">
        <v>331449.52588746767</v>
      </c>
      <c r="F80" s="516">
        <v>157534.01600627735</v>
      </c>
      <c r="G80" s="532">
        <v>-66927.481419588672</v>
      </c>
      <c r="H80" s="516">
        <v>336771.41445973481</v>
      </c>
      <c r="I80" s="516">
        <v>-281292</v>
      </c>
      <c r="J80" s="514">
        <v>973132.69054592168</v>
      </c>
      <c r="K80" s="545"/>
      <c r="L80" s="546">
        <f t="shared" si="18"/>
        <v>723951.42692861101</v>
      </c>
      <c r="M80" s="517">
        <v>331449.52586317837</v>
      </c>
      <c r="N80" s="517">
        <v>136557.85326159588</v>
      </c>
      <c r="O80" s="533">
        <v>-157814.11622888711</v>
      </c>
      <c r="P80" s="518">
        <v>98903.610576187144</v>
      </c>
      <c r="Q80" s="518">
        <v>41033.084707999988</v>
      </c>
      <c r="R80" s="517">
        <v>356925.00587734627</v>
      </c>
      <c r="S80" s="519">
        <v>-281292</v>
      </c>
      <c r="T80" s="518">
        <v>1249714.3909860316</v>
      </c>
      <c r="U80" s="514"/>
      <c r="V80" s="546">
        <f t="shared" si="19"/>
        <v>763510.63274111133</v>
      </c>
      <c r="W80" s="517">
        <v>331449.52586317837</v>
      </c>
      <c r="X80" s="517">
        <v>115955.42690466647</v>
      </c>
      <c r="Y80" s="517">
        <v>-157814.11622888711</v>
      </c>
      <c r="Z80" s="517">
        <v>96977.125288093579</v>
      </c>
      <c r="AA80" s="517">
        <v>41033.084707999988</v>
      </c>
      <c r="AB80" s="517">
        <v>368920.58929602226</v>
      </c>
      <c r="AC80" s="519">
        <v>-281292</v>
      </c>
      <c r="AD80" s="514">
        <v>1278740.268572185</v>
      </c>
      <c r="AE80" s="545"/>
      <c r="AF80" s="546">
        <v>882862.84961328958</v>
      </c>
      <c r="AG80" s="517">
        <v>331449.52586317837</v>
      </c>
      <c r="AH80" s="517">
        <v>96200.250301394073</v>
      </c>
      <c r="AI80" s="517">
        <v>-157814.11622888711</v>
      </c>
      <c r="AJ80" s="517">
        <v>95050.640000000014</v>
      </c>
      <c r="AK80" s="517">
        <v>41033.084707999988</v>
      </c>
      <c r="AL80" s="520">
        <v>382421.27005349717</v>
      </c>
      <c r="AM80" s="533">
        <v>-281292</v>
      </c>
      <c r="AN80" s="514">
        <v>1389911.5043104724</v>
      </c>
    </row>
    <row r="81" spans="1:40" ht="16.5">
      <c r="A81" s="515">
        <v>224</v>
      </c>
      <c r="B81" s="432" t="s">
        <v>535</v>
      </c>
      <c r="C81" s="518">
        <v>8603</v>
      </c>
      <c r="D81" s="516">
        <f t="shared" si="17"/>
        <v>5915438.2101167357</v>
      </c>
      <c r="E81" s="516">
        <v>-208331.86232323016</v>
      </c>
      <c r="F81" s="516">
        <v>-179599.2811465273</v>
      </c>
      <c r="G81" s="532">
        <v>-479814.2688772679</v>
      </c>
      <c r="H81" s="516">
        <v>1434676.713547938</v>
      </c>
      <c r="I81" s="516">
        <v>-319768</v>
      </c>
      <c r="J81" s="514">
        <v>6162601.511317648</v>
      </c>
      <c r="K81" s="545"/>
      <c r="L81" s="546">
        <f t="shared" si="18"/>
        <v>5498840.9062728044</v>
      </c>
      <c r="M81" s="517">
        <v>-208331.86249736842</v>
      </c>
      <c r="N81" s="517">
        <v>-71890.887890273007</v>
      </c>
      <c r="O81" s="533">
        <v>-1136289.8087411856</v>
      </c>
      <c r="P81" s="518">
        <v>1103081.7000299778</v>
      </c>
      <c r="Q81" s="518">
        <v>580653.54377799982</v>
      </c>
      <c r="R81" s="517">
        <v>1572308.658822255</v>
      </c>
      <c r="S81" s="519">
        <v>-319768</v>
      </c>
      <c r="T81" s="518">
        <v>7018604.2497742102</v>
      </c>
      <c r="U81" s="514"/>
      <c r="V81" s="546">
        <f t="shared" si="19"/>
        <v>5471573.5066910181</v>
      </c>
      <c r="W81" s="517">
        <v>-208331.86249736842</v>
      </c>
      <c r="X81" s="517">
        <v>-35763.856721584023</v>
      </c>
      <c r="Y81" s="517">
        <v>-1136289.8087411856</v>
      </c>
      <c r="Z81" s="517">
        <v>1050646.5350149886</v>
      </c>
      <c r="AA81" s="517">
        <v>580653.54377799982</v>
      </c>
      <c r="AB81" s="517">
        <v>1621372.470941769</v>
      </c>
      <c r="AC81" s="519">
        <v>-319768</v>
      </c>
      <c r="AD81" s="514">
        <v>7024092.5284656379</v>
      </c>
      <c r="AE81" s="545"/>
      <c r="AF81" s="546">
        <v>5350582.731491942</v>
      </c>
      <c r="AG81" s="517">
        <v>-208331.86249736842</v>
      </c>
      <c r="AH81" s="517">
        <v>-48347.01031987778</v>
      </c>
      <c r="AI81" s="517">
        <v>-1136289.8087411856</v>
      </c>
      <c r="AJ81" s="517">
        <v>998211.36999999953</v>
      </c>
      <c r="AK81" s="517">
        <v>580653.54377799982</v>
      </c>
      <c r="AL81" s="520">
        <v>1692185.5971493828</v>
      </c>
      <c r="AM81" s="533">
        <v>-319768</v>
      </c>
      <c r="AN81" s="514">
        <v>6908896.5608608928</v>
      </c>
    </row>
    <row r="82" spans="1:40" ht="16.5">
      <c r="A82" s="515">
        <v>226</v>
      </c>
      <c r="B82" s="432" t="s">
        <v>86</v>
      </c>
      <c r="C82" s="518">
        <v>3665</v>
      </c>
      <c r="D82" s="516">
        <f t="shared" si="17"/>
        <v>2466686.7471413668</v>
      </c>
      <c r="E82" s="516">
        <v>391225.04565508093</v>
      </c>
      <c r="F82" s="516">
        <v>202551.66148807408</v>
      </c>
      <c r="G82" s="532">
        <v>-204407.68283566041</v>
      </c>
      <c r="H82" s="516">
        <v>803308.13348792423</v>
      </c>
      <c r="I82" s="516">
        <v>89341</v>
      </c>
      <c r="J82" s="514">
        <v>3748704.9049367858</v>
      </c>
      <c r="K82" s="545"/>
      <c r="L82" s="546">
        <f t="shared" si="18"/>
        <v>2532351.399920004</v>
      </c>
      <c r="M82" s="517">
        <v>391225.04558089742</v>
      </c>
      <c r="N82" s="517">
        <v>138486.9644386927</v>
      </c>
      <c r="O82" s="533">
        <v>-484163.93267865031</v>
      </c>
      <c r="P82" s="518">
        <v>469570.32649154624</v>
      </c>
      <c r="Q82" s="518">
        <v>243606.70950000006</v>
      </c>
      <c r="R82" s="517">
        <v>857228.09018086933</v>
      </c>
      <c r="S82" s="519">
        <v>89341</v>
      </c>
      <c r="T82" s="518">
        <v>4237645.6034333594</v>
      </c>
      <c r="U82" s="514"/>
      <c r="V82" s="546">
        <f t="shared" si="19"/>
        <v>2575323.3615336097</v>
      </c>
      <c r="W82" s="517">
        <v>391225.04558089742</v>
      </c>
      <c r="X82" s="517">
        <v>75563.720606904171</v>
      </c>
      <c r="Y82" s="517">
        <v>-484163.93267865031</v>
      </c>
      <c r="Z82" s="517">
        <v>428874.35324577312</v>
      </c>
      <c r="AA82" s="517">
        <v>243606.70950000006</v>
      </c>
      <c r="AB82" s="517">
        <v>889483.39895780873</v>
      </c>
      <c r="AC82" s="519">
        <v>89341</v>
      </c>
      <c r="AD82" s="514">
        <v>4209253.6567463428</v>
      </c>
      <c r="AE82" s="545"/>
      <c r="AF82" s="546">
        <v>2754561.821174603</v>
      </c>
      <c r="AG82" s="517">
        <v>391225.04558089742</v>
      </c>
      <c r="AH82" s="517">
        <v>15228.118731076371</v>
      </c>
      <c r="AI82" s="517">
        <v>-484163.93267865031</v>
      </c>
      <c r="AJ82" s="517">
        <v>388178.37999999995</v>
      </c>
      <c r="AK82" s="517">
        <v>243606.70950000006</v>
      </c>
      <c r="AL82" s="520">
        <v>926510.4384585938</v>
      </c>
      <c r="AM82" s="533">
        <v>89341</v>
      </c>
      <c r="AN82" s="514">
        <v>4324487.5807665205</v>
      </c>
    </row>
    <row r="83" spans="1:40" ht="16.5">
      <c r="A83" s="515">
        <v>230</v>
      </c>
      <c r="B83" s="432" t="s">
        <v>87</v>
      </c>
      <c r="C83" s="518">
        <v>2240</v>
      </c>
      <c r="D83" s="516">
        <f t="shared" si="17"/>
        <v>1908620.9573760042</v>
      </c>
      <c r="E83" s="516">
        <v>27410.335717009206</v>
      </c>
      <c r="F83" s="516">
        <v>410.42016080539361</v>
      </c>
      <c r="G83" s="532">
        <v>-124931.29864989886</v>
      </c>
      <c r="H83" s="516">
        <v>594525.25691554428</v>
      </c>
      <c r="I83" s="516">
        <v>-356583</v>
      </c>
      <c r="J83" s="514">
        <v>2049452.6715194643</v>
      </c>
      <c r="K83" s="545"/>
      <c r="L83" s="546">
        <f t="shared" si="18"/>
        <v>1953071.0386059484</v>
      </c>
      <c r="M83" s="517">
        <v>27410.33567166924</v>
      </c>
      <c r="N83" s="517">
        <v>-4454.1261984783741</v>
      </c>
      <c r="O83" s="533">
        <v>-296061.87231021229</v>
      </c>
      <c r="P83" s="518">
        <v>229036.33470140796</v>
      </c>
      <c r="Q83" s="518">
        <v>214103.05254800007</v>
      </c>
      <c r="R83" s="517">
        <v>625944.41013467615</v>
      </c>
      <c r="S83" s="519">
        <v>-356583</v>
      </c>
      <c r="T83" s="518">
        <v>2392466.1731530111</v>
      </c>
      <c r="U83" s="514"/>
      <c r="V83" s="546">
        <f t="shared" si="19"/>
        <v>2047745.3651756782</v>
      </c>
      <c r="W83" s="517">
        <v>27410.33567166924</v>
      </c>
      <c r="X83" s="517">
        <v>-9311.988731413252</v>
      </c>
      <c r="Y83" s="517">
        <v>-296061.87231021229</v>
      </c>
      <c r="Z83" s="517">
        <v>228152.55235070383</v>
      </c>
      <c r="AA83" s="517">
        <v>214103.05254800007</v>
      </c>
      <c r="AB83" s="517">
        <v>646027.48902061745</v>
      </c>
      <c r="AC83" s="519">
        <v>-356583</v>
      </c>
      <c r="AD83" s="514">
        <v>2501481.9337250432</v>
      </c>
      <c r="AE83" s="545"/>
      <c r="AF83" s="546">
        <v>2194412.1468509752</v>
      </c>
      <c r="AG83" s="517">
        <v>27410.33567166924</v>
      </c>
      <c r="AH83" s="517">
        <v>-12588.318390855076</v>
      </c>
      <c r="AI83" s="517">
        <v>-296061.87231021229</v>
      </c>
      <c r="AJ83" s="517">
        <v>227268.7699999997</v>
      </c>
      <c r="AK83" s="517">
        <v>214103.05254800007</v>
      </c>
      <c r="AL83" s="520">
        <v>669522.7933956139</v>
      </c>
      <c r="AM83" s="533">
        <v>-356583</v>
      </c>
      <c r="AN83" s="514">
        <v>2667483.907765191</v>
      </c>
    </row>
    <row r="84" spans="1:40" ht="16.5">
      <c r="A84" s="515">
        <v>231</v>
      </c>
      <c r="B84" s="432" t="s">
        <v>536</v>
      </c>
      <c r="C84" s="518">
        <v>1256</v>
      </c>
      <c r="D84" s="516">
        <f t="shared" si="17"/>
        <v>307736.020811992</v>
      </c>
      <c r="E84" s="516">
        <v>-858531.67340093525</v>
      </c>
      <c r="F84" s="516">
        <v>-517733.57919408032</v>
      </c>
      <c r="G84" s="532">
        <v>-70050.763885836146</v>
      </c>
      <c r="H84" s="516">
        <v>223024.6317243746</v>
      </c>
      <c r="I84" s="516">
        <v>-24650</v>
      </c>
      <c r="J84" s="514">
        <v>-940205.36394448509</v>
      </c>
      <c r="K84" s="545"/>
      <c r="L84" s="546">
        <f t="shared" si="18"/>
        <v>150820.52765441255</v>
      </c>
      <c r="M84" s="517">
        <v>-858531.6734263578</v>
      </c>
      <c r="N84" s="517">
        <v>-502008.62953351362</v>
      </c>
      <c r="O84" s="533">
        <v>-166512.91530593002</v>
      </c>
      <c r="P84" s="518">
        <v>126704.49909349885</v>
      </c>
      <c r="Q84" s="518">
        <v>53625.732006000006</v>
      </c>
      <c r="R84" s="517">
        <v>243488.91947812575</v>
      </c>
      <c r="S84" s="519">
        <v>-24650</v>
      </c>
      <c r="T84" s="518">
        <v>-977063.54003376432</v>
      </c>
      <c r="U84" s="514"/>
      <c r="V84" s="546">
        <f t="shared" si="19"/>
        <v>149815.13865765452</v>
      </c>
      <c r="W84" s="517">
        <v>-858531.6734263578</v>
      </c>
      <c r="X84" s="517">
        <v>-485892.5024537663</v>
      </c>
      <c r="Y84" s="517">
        <v>-166512.91530593002</v>
      </c>
      <c r="Z84" s="517">
        <v>123610.14454674948</v>
      </c>
      <c r="AA84" s="517">
        <v>53625.732006000006</v>
      </c>
      <c r="AB84" s="517">
        <v>254453.21968852414</v>
      </c>
      <c r="AC84" s="519">
        <v>-24650</v>
      </c>
      <c r="AD84" s="514">
        <v>-954082.85628712608</v>
      </c>
      <c r="AE84" s="545"/>
      <c r="AF84" s="546">
        <v>118844.91083204164</v>
      </c>
      <c r="AG84" s="517">
        <v>-858531.6734263578</v>
      </c>
      <c r="AH84" s="517">
        <v>-468889.5872985248</v>
      </c>
      <c r="AI84" s="517">
        <v>-166512.91530593002</v>
      </c>
      <c r="AJ84" s="517">
        <v>120515.7900000001</v>
      </c>
      <c r="AK84" s="517">
        <v>53625.732006000006</v>
      </c>
      <c r="AL84" s="520">
        <v>267065.26576716738</v>
      </c>
      <c r="AM84" s="533">
        <v>-24650</v>
      </c>
      <c r="AN84" s="514">
        <v>-958532.47742560343</v>
      </c>
    </row>
    <row r="85" spans="1:40" ht="16.5">
      <c r="A85" s="515">
        <v>232</v>
      </c>
      <c r="B85" s="432" t="s">
        <v>89</v>
      </c>
      <c r="C85" s="518">
        <v>12750</v>
      </c>
      <c r="D85" s="516">
        <f t="shared" si="17"/>
        <v>8401832.977738969</v>
      </c>
      <c r="E85" s="516">
        <v>-24608.004442204303</v>
      </c>
      <c r="F85" s="516">
        <v>-170278.0639251105</v>
      </c>
      <c r="G85" s="532">
        <v>-711104.49008312984</v>
      </c>
      <c r="H85" s="516">
        <v>2833844.5446507484</v>
      </c>
      <c r="I85" s="516">
        <v>-601507</v>
      </c>
      <c r="J85" s="514">
        <v>9728179.9639392719</v>
      </c>
      <c r="K85" s="545"/>
      <c r="L85" s="546">
        <f t="shared" si="18"/>
        <v>8796784.7526087109</v>
      </c>
      <c r="M85" s="517">
        <v>-24608.004700277739</v>
      </c>
      <c r="N85" s="517">
        <v>-25352.727245803246</v>
      </c>
      <c r="O85" s="533">
        <v>-1682992.2508245313</v>
      </c>
      <c r="P85" s="518">
        <v>1436785.6616949853</v>
      </c>
      <c r="Q85" s="518">
        <v>766933.15545000008</v>
      </c>
      <c r="R85" s="517">
        <v>3003746.1687017232</v>
      </c>
      <c r="S85" s="519">
        <v>-601507</v>
      </c>
      <c r="T85" s="518">
        <v>11669789.755684808</v>
      </c>
      <c r="U85" s="514"/>
      <c r="V85" s="546">
        <f t="shared" si="19"/>
        <v>8849335.9336198047</v>
      </c>
      <c r="W85" s="517">
        <v>-24608.004700277739</v>
      </c>
      <c r="X85" s="517">
        <v>-53003.507288178109</v>
      </c>
      <c r="Y85" s="517">
        <v>-1682992.2508245313</v>
      </c>
      <c r="Z85" s="517">
        <v>1369947.875847491</v>
      </c>
      <c r="AA85" s="517">
        <v>766933.15545000008</v>
      </c>
      <c r="AB85" s="517">
        <v>3109440.2604130805</v>
      </c>
      <c r="AC85" s="519">
        <v>-601507</v>
      </c>
      <c r="AD85" s="514">
        <v>11733546.462517388</v>
      </c>
      <c r="AE85" s="545"/>
      <c r="AF85" s="546">
        <v>8865284.2088422179</v>
      </c>
      <c r="AG85" s="517">
        <v>-24608.004700277739</v>
      </c>
      <c r="AH85" s="517">
        <v>-71652.258697947414</v>
      </c>
      <c r="AI85" s="517">
        <v>-1682992.2508245313</v>
      </c>
      <c r="AJ85" s="517">
        <v>1303110.0899999966</v>
      </c>
      <c r="AK85" s="517">
        <v>766933.15545000008</v>
      </c>
      <c r="AL85" s="520">
        <v>3235142.3112214752</v>
      </c>
      <c r="AM85" s="533">
        <v>-601507</v>
      </c>
      <c r="AN85" s="514">
        <v>11789710.251290934</v>
      </c>
    </row>
    <row r="86" spans="1:40" ht="16.5">
      <c r="A86" s="515">
        <v>233</v>
      </c>
      <c r="B86" s="432" t="s">
        <v>90</v>
      </c>
      <c r="C86" s="518">
        <v>15116</v>
      </c>
      <c r="D86" s="516">
        <f t="shared" si="17"/>
        <v>10213850.963963032</v>
      </c>
      <c r="E86" s="516">
        <v>2112707.7632209132</v>
      </c>
      <c r="F86" s="516">
        <v>242086.53230290112</v>
      </c>
      <c r="G86" s="532">
        <v>-843063.1742820855</v>
      </c>
      <c r="H86" s="516">
        <v>3392006.8512649895</v>
      </c>
      <c r="I86" s="516">
        <v>65167</v>
      </c>
      <c r="J86" s="514">
        <v>15182755.93646975</v>
      </c>
      <c r="K86" s="545"/>
      <c r="L86" s="546">
        <f t="shared" si="18"/>
        <v>10465183.761010706</v>
      </c>
      <c r="M86" s="517">
        <v>2112707.7629149491</v>
      </c>
      <c r="N86" s="517">
        <v>-22143.197737603397</v>
      </c>
      <c r="O86" s="533">
        <v>-1994993.5362192383</v>
      </c>
      <c r="P86" s="518">
        <v>1270003.1238429747</v>
      </c>
      <c r="Q86" s="518">
        <v>524390.11070599989</v>
      </c>
      <c r="R86" s="517">
        <v>3603045.5948200859</v>
      </c>
      <c r="S86" s="519">
        <v>65167</v>
      </c>
      <c r="T86" s="518">
        <v>16023360.619337874</v>
      </c>
      <c r="U86" s="514"/>
      <c r="V86" s="546">
        <f t="shared" si="19"/>
        <v>10515834.850581601</v>
      </c>
      <c r="W86" s="517">
        <v>2112707.7629149491</v>
      </c>
      <c r="X86" s="517">
        <v>-62839.295385733363</v>
      </c>
      <c r="Y86" s="517">
        <v>-1994993.5362192383</v>
      </c>
      <c r="Z86" s="517">
        <v>1273328.9369214848</v>
      </c>
      <c r="AA86" s="517">
        <v>524390.11070599989</v>
      </c>
      <c r="AB86" s="517">
        <v>3725955.5962103466</v>
      </c>
      <c r="AC86" s="519">
        <v>65167</v>
      </c>
      <c r="AD86" s="514">
        <v>16159551.425729409</v>
      </c>
      <c r="AE86" s="545"/>
      <c r="AF86" s="546">
        <v>10723840.281869628</v>
      </c>
      <c r="AG86" s="517">
        <v>2112707.7629149491</v>
      </c>
      <c r="AH86" s="517">
        <v>-84948.669998288096</v>
      </c>
      <c r="AI86" s="517">
        <v>-1994993.5362192383</v>
      </c>
      <c r="AJ86" s="517">
        <v>1276654.7499999951</v>
      </c>
      <c r="AK86" s="517">
        <v>524390.11070599989</v>
      </c>
      <c r="AL86" s="520">
        <v>3869911.0426806887</v>
      </c>
      <c r="AM86" s="533">
        <v>65167</v>
      </c>
      <c r="AN86" s="514">
        <v>16492728.741953734</v>
      </c>
    </row>
    <row r="87" spans="1:40" ht="16.5">
      <c r="A87" s="515">
        <v>235</v>
      </c>
      <c r="B87" s="432" t="s">
        <v>537</v>
      </c>
      <c r="C87" s="518">
        <v>10284</v>
      </c>
      <c r="D87" s="516">
        <f t="shared" si="17"/>
        <v>5512607.6446126327</v>
      </c>
      <c r="E87" s="516">
        <v>9959939.9220709</v>
      </c>
      <c r="F87" s="516">
        <v>3022216.3268880392</v>
      </c>
      <c r="G87" s="532">
        <v>-573568.515765875</v>
      </c>
      <c r="H87" s="516">
        <v>655476.00876194029</v>
      </c>
      <c r="I87" s="516">
        <v>2923081</v>
      </c>
      <c r="J87" s="514">
        <v>21499752.386567637</v>
      </c>
      <c r="K87" s="545"/>
      <c r="L87" s="546">
        <f t="shared" si="18"/>
        <v>5477286.4676350392</v>
      </c>
      <c r="M87" s="517">
        <v>9959939.9218627382</v>
      </c>
      <c r="N87" s="517">
        <v>2842450.6121661188</v>
      </c>
      <c r="O87" s="533">
        <v>-1362642.1774485225</v>
      </c>
      <c r="P87" s="518">
        <v>822211.16080974345</v>
      </c>
      <c r="Q87" s="518">
        <v>175499.78307400006</v>
      </c>
      <c r="R87" s="517">
        <v>708387.61184170737</v>
      </c>
      <c r="S87" s="519">
        <v>2923081</v>
      </c>
      <c r="T87" s="518">
        <v>21546214.379940826</v>
      </c>
      <c r="U87" s="514"/>
      <c r="V87" s="546">
        <f t="shared" si="19"/>
        <v>5563012.8657892849</v>
      </c>
      <c r="W87" s="517">
        <v>9959939.9218627382</v>
      </c>
      <c r="X87" s="517">
        <v>2665887.8182872343</v>
      </c>
      <c r="Y87" s="517">
        <v>-1362642.1774485225</v>
      </c>
      <c r="Z87" s="517">
        <v>890056.74040486885</v>
      </c>
      <c r="AA87" s="517">
        <v>175499.78307400006</v>
      </c>
      <c r="AB87" s="517">
        <v>670306.62696426059</v>
      </c>
      <c r="AC87" s="519">
        <v>2923081</v>
      </c>
      <c r="AD87" s="514">
        <v>21485142.578933865</v>
      </c>
      <c r="AE87" s="545"/>
      <c r="AF87" s="546">
        <v>5678567.1280158795</v>
      </c>
      <c r="AG87" s="517">
        <v>9959939.9218627382</v>
      </c>
      <c r="AH87" s="517">
        <v>2496585.9547971892</v>
      </c>
      <c r="AI87" s="517">
        <v>-1362642.1774485225</v>
      </c>
      <c r="AJ87" s="517">
        <v>957902.31999999424</v>
      </c>
      <c r="AK87" s="517">
        <v>175499.78307400006</v>
      </c>
      <c r="AL87" s="520">
        <v>711162.53354634612</v>
      </c>
      <c r="AM87" s="533">
        <v>2923081</v>
      </c>
      <c r="AN87" s="514">
        <v>21540096.463847622</v>
      </c>
    </row>
    <row r="88" spans="1:40" ht="16.5">
      <c r="A88" s="515">
        <v>236</v>
      </c>
      <c r="B88" s="432" t="s">
        <v>538</v>
      </c>
      <c r="C88" s="518">
        <v>4198</v>
      </c>
      <c r="D88" s="516">
        <f t="shared" si="17"/>
        <v>4298724.9274423942</v>
      </c>
      <c r="E88" s="516">
        <v>68219.634809129624</v>
      </c>
      <c r="F88" s="516">
        <v>-262694.40135782573</v>
      </c>
      <c r="G88" s="532">
        <v>-234134.63916619436</v>
      </c>
      <c r="H88" s="516">
        <v>887852.95850948663</v>
      </c>
      <c r="I88" s="516">
        <v>761702</v>
      </c>
      <c r="J88" s="514">
        <v>5519670.4802369904</v>
      </c>
      <c r="K88" s="545"/>
      <c r="L88" s="546">
        <f t="shared" si="18"/>
        <v>4363477.1876932513</v>
      </c>
      <c r="M88" s="517">
        <v>68219.634724157659</v>
      </c>
      <c r="N88" s="517">
        <v>-210136.01069296981</v>
      </c>
      <c r="O88" s="533">
        <v>-554370.02933870873</v>
      </c>
      <c r="P88" s="518">
        <v>358837.01666842087</v>
      </c>
      <c r="Q88" s="518">
        <v>119073.32190600001</v>
      </c>
      <c r="R88" s="517">
        <v>944906.76806473674</v>
      </c>
      <c r="S88" s="519">
        <v>761702</v>
      </c>
      <c r="T88" s="518">
        <v>5851709.8890248882</v>
      </c>
      <c r="U88" s="514"/>
      <c r="V88" s="546">
        <f t="shared" si="19"/>
        <v>4583284.6088418327</v>
      </c>
      <c r="W88" s="517">
        <v>68219.634724157659</v>
      </c>
      <c r="X88" s="517">
        <v>-156270.16556496115</v>
      </c>
      <c r="Y88" s="517">
        <v>-554370.02933870873</v>
      </c>
      <c r="Z88" s="517">
        <v>375584.32833421027</v>
      </c>
      <c r="AA88" s="517">
        <v>119073.32190600001</v>
      </c>
      <c r="AB88" s="517">
        <v>977764.4631102198</v>
      </c>
      <c r="AC88" s="519">
        <v>761702</v>
      </c>
      <c r="AD88" s="514">
        <v>6174988.1620127503</v>
      </c>
      <c r="AE88" s="545"/>
      <c r="AF88" s="546">
        <v>4897251.2812959682</v>
      </c>
      <c r="AG88" s="517">
        <v>68219.634724157659</v>
      </c>
      <c r="AH88" s="517">
        <v>-99440.358382075792</v>
      </c>
      <c r="AI88" s="517">
        <v>-554370.02933870873</v>
      </c>
      <c r="AJ88" s="517">
        <v>392331.63999999966</v>
      </c>
      <c r="AK88" s="517">
        <v>119073.32190600001</v>
      </c>
      <c r="AL88" s="520">
        <v>1016340.6265671286</v>
      </c>
      <c r="AM88" s="533">
        <v>761702</v>
      </c>
      <c r="AN88" s="514">
        <v>6601108.1167724691</v>
      </c>
    </row>
    <row r="89" spans="1:40" ht="16.5">
      <c r="A89" s="515">
        <v>239</v>
      </c>
      <c r="B89" s="432" t="s">
        <v>93</v>
      </c>
      <c r="C89" s="518">
        <v>2029</v>
      </c>
      <c r="D89" s="516">
        <f t="shared" si="17"/>
        <v>1255382.4502885691</v>
      </c>
      <c r="E89" s="516">
        <v>275119.70624387899</v>
      </c>
      <c r="F89" s="516">
        <v>-212610.967447637</v>
      </c>
      <c r="G89" s="532">
        <v>-113163.21650028785</v>
      </c>
      <c r="H89" s="516">
        <v>462300.14243070059</v>
      </c>
      <c r="I89" s="516">
        <v>-410432</v>
      </c>
      <c r="J89" s="514">
        <v>1256596.1150152239</v>
      </c>
      <c r="K89" s="545"/>
      <c r="L89" s="546">
        <f t="shared" si="18"/>
        <v>702619.88841855549</v>
      </c>
      <c r="M89" s="517">
        <v>275119.70620280982</v>
      </c>
      <c r="N89" s="517">
        <v>-187208.1626217693</v>
      </c>
      <c r="O89" s="533">
        <v>-268318.85824197065</v>
      </c>
      <c r="P89" s="518">
        <v>174933.39730710204</v>
      </c>
      <c r="Q89" s="518">
        <v>48184.884901999983</v>
      </c>
      <c r="R89" s="517">
        <v>490210.74027793051</v>
      </c>
      <c r="S89" s="519">
        <v>-410432</v>
      </c>
      <c r="T89" s="518">
        <v>825109.59624465788</v>
      </c>
      <c r="U89" s="514"/>
      <c r="V89" s="546">
        <f t="shared" si="19"/>
        <v>802034.81238475547</v>
      </c>
      <c r="W89" s="517">
        <v>275119.70620280982</v>
      </c>
      <c r="X89" s="517">
        <v>-161173.43185361076</v>
      </c>
      <c r="Y89" s="517">
        <v>-268318.85824197065</v>
      </c>
      <c r="Z89" s="517">
        <v>172068.24365355069</v>
      </c>
      <c r="AA89" s="517">
        <v>48184.884901999983</v>
      </c>
      <c r="AB89" s="517">
        <v>506177.23532970669</v>
      </c>
      <c r="AC89" s="519">
        <v>-410432</v>
      </c>
      <c r="AD89" s="514">
        <v>963660.59237724124</v>
      </c>
      <c r="AE89" s="545"/>
      <c r="AF89" s="546">
        <v>889047.03726668609</v>
      </c>
      <c r="AG89" s="517">
        <v>275119.70620280982</v>
      </c>
      <c r="AH89" s="517">
        <v>-133706.14296031051</v>
      </c>
      <c r="AI89" s="517">
        <v>-268318.85824197065</v>
      </c>
      <c r="AJ89" s="517">
        <v>169203.08999999933</v>
      </c>
      <c r="AK89" s="517">
        <v>48184.884901999983</v>
      </c>
      <c r="AL89" s="520">
        <v>525339.83945753658</v>
      </c>
      <c r="AM89" s="533">
        <v>-410432</v>
      </c>
      <c r="AN89" s="514">
        <v>1094437.5566267509</v>
      </c>
    </row>
    <row r="90" spans="1:40" ht="16.5">
      <c r="A90" s="515">
        <v>240</v>
      </c>
      <c r="B90" s="432" t="s">
        <v>94</v>
      </c>
      <c r="C90" s="518">
        <v>19499</v>
      </c>
      <c r="D90" s="516">
        <f t="shared" si="17"/>
        <v>7924720.3315639514</v>
      </c>
      <c r="E90" s="516">
        <v>-7921581.4778817296</v>
      </c>
      <c r="F90" s="516">
        <v>-4735034.6572382636</v>
      </c>
      <c r="G90" s="532">
        <v>-1087515.8001671331</v>
      </c>
      <c r="H90" s="516">
        <v>3214817.9245309983</v>
      </c>
      <c r="I90" s="516">
        <v>39622</v>
      </c>
      <c r="J90" s="514">
        <v>-2564971.6791921756</v>
      </c>
      <c r="K90" s="545"/>
      <c r="L90" s="546">
        <f t="shared" si="18"/>
        <v>7211245.4405082185</v>
      </c>
      <c r="M90" s="517">
        <v>-7921581.4782764092</v>
      </c>
      <c r="N90" s="517">
        <v>-4490909.8217037171</v>
      </c>
      <c r="O90" s="533">
        <v>-2578852.6999527854</v>
      </c>
      <c r="P90" s="518">
        <v>3361391.7145485543</v>
      </c>
      <c r="Q90" s="518">
        <v>1365566.3841820001</v>
      </c>
      <c r="R90" s="517">
        <v>3464897.4958038824</v>
      </c>
      <c r="S90" s="519">
        <v>39622</v>
      </c>
      <c r="T90" s="518">
        <v>451379.03510974441</v>
      </c>
      <c r="U90" s="514"/>
      <c r="V90" s="546">
        <f t="shared" si="19"/>
        <v>7312020.5451581758</v>
      </c>
      <c r="W90" s="517">
        <v>-7921581.4782764092</v>
      </c>
      <c r="X90" s="517">
        <v>-4240712.0813151896</v>
      </c>
      <c r="Y90" s="517">
        <v>-2578852.6999527854</v>
      </c>
      <c r="Z90" s="517">
        <v>2997369.4622742753</v>
      </c>
      <c r="AA90" s="517">
        <v>1365566.3841820001</v>
      </c>
      <c r="AB90" s="517">
        <v>3594899.9009893453</v>
      </c>
      <c r="AC90" s="519">
        <v>39622</v>
      </c>
      <c r="AD90" s="514">
        <v>568332.03305941354</v>
      </c>
      <c r="AE90" s="545"/>
      <c r="AF90" s="546">
        <v>7901499.3918281132</v>
      </c>
      <c r="AG90" s="517">
        <v>-7921581.4782764092</v>
      </c>
      <c r="AH90" s="517">
        <v>-3976747.238471197</v>
      </c>
      <c r="AI90" s="517">
        <v>-2578852.6999527854</v>
      </c>
      <c r="AJ90" s="517">
        <v>2633347.2099999967</v>
      </c>
      <c r="AK90" s="517">
        <v>1365566.3841820001</v>
      </c>
      <c r="AL90" s="520">
        <v>3754705.8626094004</v>
      </c>
      <c r="AM90" s="533">
        <v>39622</v>
      </c>
      <c r="AN90" s="514">
        <v>1217559.4319191203</v>
      </c>
    </row>
    <row r="91" spans="1:40" ht="16.5">
      <c r="A91" s="515">
        <v>241</v>
      </c>
      <c r="B91" s="432" t="s">
        <v>95</v>
      </c>
      <c r="C91" s="518">
        <v>7771</v>
      </c>
      <c r="D91" s="516">
        <f t="shared" si="17"/>
        <v>4382306.3656041073</v>
      </c>
      <c r="E91" s="516">
        <v>-1734954.3654760574</v>
      </c>
      <c r="F91" s="516">
        <v>-1116729.3863523209</v>
      </c>
      <c r="G91" s="532">
        <v>-433411.21509301965</v>
      </c>
      <c r="H91" s="516">
        <v>1132542.5612872744</v>
      </c>
      <c r="I91" s="516">
        <v>-544728</v>
      </c>
      <c r="J91" s="514">
        <v>1685025.9599699844</v>
      </c>
      <c r="K91" s="545"/>
      <c r="L91" s="546">
        <f t="shared" si="18"/>
        <v>4157488.1273489743</v>
      </c>
      <c r="M91" s="517">
        <v>-1734954.3656333503</v>
      </c>
      <c r="N91" s="517">
        <v>-1019437.520259754</v>
      </c>
      <c r="O91" s="533">
        <v>-1027390.0353867734</v>
      </c>
      <c r="P91" s="518">
        <v>943682.62403665984</v>
      </c>
      <c r="Q91" s="518">
        <v>322011.35166199994</v>
      </c>
      <c r="R91" s="517">
        <v>1229164.5738669334</v>
      </c>
      <c r="S91" s="519">
        <v>-544728</v>
      </c>
      <c r="T91" s="518">
        <v>2325836.7556346897</v>
      </c>
      <c r="U91" s="514"/>
      <c r="V91" s="546">
        <f t="shared" si="19"/>
        <v>4524209.4933050126</v>
      </c>
      <c r="W91" s="517">
        <v>-1734954.3656333503</v>
      </c>
      <c r="X91" s="517">
        <v>-919725.39960950275</v>
      </c>
      <c r="Y91" s="517">
        <v>-1027390.0353867734</v>
      </c>
      <c r="Z91" s="517">
        <v>868725.55201832938</v>
      </c>
      <c r="AA91" s="517">
        <v>322011.35166199994</v>
      </c>
      <c r="AB91" s="517">
        <v>1269406.7700645176</v>
      </c>
      <c r="AC91" s="519">
        <v>-544728</v>
      </c>
      <c r="AD91" s="514">
        <v>2757555.3664202332</v>
      </c>
      <c r="AE91" s="545"/>
      <c r="AF91" s="546">
        <v>4757403.871009538</v>
      </c>
      <c r="AG91" s="517">
        <v>-1734954.3656333503</v>
      </c>
      <c r="AH91" s="517">
        <v>-814526.63076286088</v>
      </c>
      <c r="AI91" s="517">
        <v>-1027390.0353867734</v>
      </c>
      <c r="AJ91" s="517">
        <v>793768.47999999882</v>
      </c>
      <c r="AK91" s="517">
        <v>322011.35166199994</v>
      </c>
      <c r="AL91" s="520">
        <v>1324533.4331316566</v>
      </c>
      <c r="AM91" s="533">
        <v>-544728</v>
      </c>
      <c r="AN91" s="514">
        <v>3076118.1040202091</v>
      </c>
    </row>
    <row r="92" spans="1:40" ht="16.5">
      <c r="A92" s="515">
        <v>244</v>
      </c>
      <c r="B92" s="432" t="s">
        <v>96</v>
      </c>
      <c r="C92" s="518">
        <v>19300</v>
      </c>
      <c r="D92" s="516">
        <f t="shared" si="17"/>
        <v>21060697.911875967</v>
      </c>
      <c r="E92" s="516">
        <v>562866.68047525338</v>
      </c>
      <c r="F92" s="516">
        <v>-423996.74207926792</v>
      </c>
      <c r="G92" s="532">
        <v>-1076416.9928317177</v>
      </c>
      <c r="H92" s="516">
        <v>2075376.9698116761</v>
      </c>
      <c r="I92" s="516">
        <v>28240</v>
      </c>
      <c r="J92" s="514">
        <v>22226767.827251911</v>
      </c>
      <c r="K92" s="545"/>
      <c r="L92" s="546">
        <f t="shared" si="18"/>
        <v>21445320.134760141</v>
      </c>
      <c r="M92" s="517">
        <v>562866.68008460093</v>
      </c>
      <c r="N92" s="517">
        <v>-182363.35955622856</v>
      </c>
      <c r="O92" s="533">
        <v>-2557728.8597001331</v>
      </c>
      <c r="P92" s="518">
        <v>1870773.5905785444</v>
      </c>
      <c r="Q92" s="518">
        <v>737531.98934800003</v>
      </c>
      <c r="R92" s="517">
        <v>2281415.7467047716</v>
      </c>
      <c r="S92" s="519">
        <v>28240</v>
      </c>
      <c r="T92" s="518">
        <v>24186055.922219697</v>
      </c>
      <c r="U92" s="514"/>
      <c r="V92" s="546">
        <f t="shared" si="19"/>
        <v>22127748.825300347</v>
      </c>
      <c r="W92" s="517">
        <v>562866.68008460093</v>
      </c>
      <c r="X92" s="517">
        <v>-80232.76005190883</v>
      </c>
      <c r="Y92" s="517">
        <v>-2557728.8597001331</v>
      </c>
      <c r="Z92" s="517">
        <v>1853004.0702892737</v>
      </c>
      <c r="AA92" s="517">
        <v>737531.98934800003</v>
      </c>
      <c r="AB92" s="517">
        <v>2343888.2592631476</v>
      </c>
      <c r="AC92" s="519">
        <v>28240</v>
      </c>
      <c r="AD92" s="514">
        <v>25015318.204533327</v>
      </c>
      <c r="AE92" s="545"/>
      <c r="AF92" s="546">
        <v>22575115.049151778</v>
      </c>
      <c r="AG92" s="517">
        <v>562866.68008460093</v>
      </c>
      <c r="AH92" s="517">
        <v>-108461.85042120668</v>
      </c>
      <c r="AI92" s="517">
        <v>-2557728.8597001331</v>
      </c>
      <c r="AJ92" s="517">
        <v>1835234.5500000028</v>
      </c>
      <c r="AK92" s="517">
        <v>737531.98934800003</v>
      </c>
      <c r="AL92" s="520">
        <v>2463940.7422722951</v>
      </c>
      <c r="AM92" s="533">
        <v>28240</v>
      </c>
      <c r="AN92" s="514">
        <v>25536738.300735336</v>
      </c>
    </row>
    <row r="93" spans="1:40" ht="16.5">
      <c r="A93" s="515">
        <v>245</v>
      </c>
      <c r="B93" s="432" t="s">
        <v>539</v>
      </c>
      <c r="C93" s="518">
        <v>37676</v>
      </c>
      <c r="D93" s="516">
        <f t="shared" si="17"/>
        <v>16438304.039230879</v>
      </c>
      <c r="E93" s="516">
        <v>-2329203.1207776675</v>
      </c>
      <c r="F93" s="516">
        <v>18524.777741466889</v>
      </c>
      <c r="G93" s="532">
        <v>-2101299.8249703525</v>
      </c>
      <c r="H93" s="516">
        <v>4824294.0159718813</v>
      </c>
      <c r="I93" s="516">
        <v>-2622359</v>
      </c>
      <c r="J93" s="514">
        <v>14228260.887196209</v>
      </c>
      <c r="K93" s="545"/>
      <c r="L93" s="546">
        <f t="shared" si="18"/>
        <v>15544941.57516183</v>
      </c>
      <c r="M93" s="517">
        <v>-2329203.1215402596</v>
      </c>
      <c r="N93" s="517">
        <v>-74916.811899049644</v>
      </c>
      <c r="O93" s="533">
        <v>-4987419.3588304063</v>
      </c>
      <c r="P93" s="518">
        <v>4508777.0648576459</v>
      </c>
      <c r="Q93" s="518">
        <v>2315858.0375700002</v>
      </c>
      <c r="R93" s="517">
        <v>5208132.8614021931</v>
      </c>
      <c r="S93" s="519">
        <v>-2622359</v>
      </c>
      <c r="T93" s="518">
        <v>17563811.246721953</v>
      </c>
      <c r="U93" s="514"/>
      <c r="V93" s="546">
        <f t="shared" si="19"/>
        <v>15547405.11827632</v>
      </c>
      <c r="W93" s="517">
        <v>-2329203.1215402596</v>
      </c>
      <c r="X93" s="517">
        <v>-156624.32475210968</v>
      </c>
      <c r="Y93" s="517">
        <v>-4987419.3588304063</v>
      </c>
      <c r="Z93" s="517">
        <v>4719435.9724288145</v>
      </c>
      <c r="AA93" s="517">
        <v>2315858.0375700002</v>
      </c>
      <c r="AB93" s="517">
        <v>5329808.1990856091</v>
      </c>
      <c r="AC93" s="519">
        <v>-2622359</v>
      </c>
      <c r="AD93" s="514">
        <v>17816901.522237968</v>
      </c>
      <c r="AE93" s="545"/>
      <c r="AF93" s="546">
        <v>14638853.416828461</v>
      </c>
      <c r="AG93" s="517">
        <v>-2329203.1215402596</v>
      </c>
      <c r="AH93" s="517">
        <v>-211731.01950618564</v>
      </c>
      <c r="AI93" s="517">
        <v>-4987419.3588304063</v>
      </c>
      <c r="AJ93" s="517">
        <v>4930094.8799999841</v>
      </c>
      <c r="AK93" s="517">
        <v>2315858.0375700002</v>
      </c>
      <c r="AL93" s="520">
        <v>5566956.3564573433</v>
      </c>
      <c r="AM93" s="533">
        <v>-2622359</v>
      </c>
      <c r="AN93" s="514">
        <v>17301050.190978933</v>
      </c>
    </row>
    <row r="94" spans="1:40" ht="16.5">
      <c r="A94" s="515">
        <v>249</v>
      </c>
      <c r="B94" s="432" t="s">
        <v>540</v>
      </c>
      <c r="C94" s="518">
        <v>9250</v>
      </c>
      <c r="D94" s="516">
        <f t="shared" si="17"/>
        <v>4441598.5815859921</v>
      </c>
      <c r="E94" s="516">
        <v>320418.75846249727</v>
      </c>
      <c r="F94" s="516">
        <v>672344.7216941925</v>
      </c>
      <c r="G94" s="532">
        <v>-515899.33594266267</v>
      </c>
      <c r="H94" s="516">
        <v>1665414.2069316842</v>
      </c>
      <c r="I94" s="516">
        <v>267151</v>
      </c>
      <c r="J94" s="514">
        <v>6851027.9327317029</v>
      </c>
      <c r="K94" s="545"/>
      <c r="L94" s="546">
        <f t="shared" si="18"/>
        <v>4239293.8094327617</v>
      </c>
      <c r="M94" s="517">
        <v>320418.75827526744</v>
      </c>
      <c r="N94" s="517">
        <v>510653.46720393928</v>
      </c>
      <c r="O94" s="533">
        <v>-1221080.3567774028</v>
      </c>
      <c r="P94" s="518">
        <v>1184663.7045463938</v>
      </c>
      <c r="Q94" s="518">
        <v>944314.04205599998</v>
      </c>
      <c r="R94" s="517">
        <v>1798744.6994229238</v>
      </c>
      <c r="S94" s="519">
        <v>267151</v>
      </c>
      <c r="T94" s="518">
        <v>8044159.1241598828</v>
      </c>
      <c r="U94" s="514"/>
      <c r="V94" s="546">
        <f t="shared" si="19"/>
        <v>4426244.6109792292</v>
      </c>
      <c r="W94" s="517">
        <v>320418.75827526744</v>
      </c>
      <c r="X94" s="517">
        <v>351843.09736927517</v>
      </c>
      <c r="Y94" s="517">
        <v>-1221080.3567774028</v>
      </c>
      <c r="Z94" s="517">
        <v>1080351.5172731972</v>
      </c>
      <c r="AA94" s="517">
        <v>944314.04205599998</v>
      </c>
      <c r="AB94" s="517">
        <v>1867073.5869934766</v>
      </c>
      <c r="AC94" s="519">
        <v>267151</v>
      </c>
      <c r="AD94" s="514">
        <v>8036316.2561690426</v>
      </c>
      <c r="AE94" s="545"/>
      <c r="AF94" s="546">
        <v>4685042.9322648617</v>
      </c>
      <c r="AG94" s="517">
        <v>320418.75827526744</v>
      </c>
      <c r="AH94" s="517">
        <v>199563.6110523837</v>
      </c>
      <c r="AI94" s="517">
        <v>-1221080.3567774028</v>
      </c>
      <c r="AJ94" s="517">
        <v>976039.33000000054</v>
      </c>
      <c r="AK94" s="517">
        <v>944314.04205599998</v>
      </c>
      <c r="AL94" s="520">
        <v>1951699.4994945209</v>
      </c>
      <c r="AM94" s="533">
        <v>267151</v>
      </c>
      <c r="AN94" s="514">
        <v>8123148.8163656313</v>
      </c>
    </row>
    <row r="95" spans="1:40" ht="16.5">
      <c r="A95" s="515">
        <v>250</v>
      </c>
      <c r="B95" s="432" t="s">
        <v>99</v>
      </c>
      <c r="C95" s="518">
        <v>1771</v>
      </c>
      <c r="D95" s="516">
        <f t="shared" si="17"/>
        <v>1042821.0110125605</v>
      </c>
      <c r="E95" s="516">
        <v>72091.004245145552</v>
      </c>
      <c r="F95" s="516">
        <v>870.77665835380242</v>
      </c>
      <c r="G95" s="532">
        <v>-98773.807995076291</v>
      </c>
      <c r="H95" s="516">
        <v>441292.16868401034</v>
      </c>
      <c r="I95" s="516">
        <v>-365374</v>
      </c>
      <c r="J95" s="514">
        <v>1092927.1526049939</v>
      </c>
      <c r="K95" s="545"/>
      <c r="L95" s="546">
        <f t="shared" si="18"/>
        <v>972376.15647754492</v>
      </c>
      <c r="M95" s="517">
        <v>72091.004209299746</v>
      </c>
      <c r="N95" s="517">
        <v>-3521.5435256719643</v>
      </c>
      <c r="O95" s="533">
        <v>-233344.48455855931</v>
      </c>
      <c r="P95" s="518">
        <v>137729.47876963799</v>
      </c>
      <c r="Q95" s="518">
        <v>104032.74789599999</v>
      </c>
      <c r="R95" s="517">
        <v>471721.16405503498</v>
      </c>
      <c r="S95" s="519">
        <v>-365374</v>
      </c>
      <c r="T95" s="518">
        <v>1155710.5233232863</v>
      </c>
      <c r="U95" s="514"/>
      <c r="V95" s="546">
        <f t="shared" si="19"/>
        <v>1049725.9901339617</v>
      </c>
      <c r="W95" s="517">
        <v>72091.004209299746</v>
      </c>
      <c r="X95" s="517">
        <v>-7362.2910907736032</v>
      </c>
      <c r="Y95" s="517">
        <v>-233344.48455855931</v>
      </c>
      <c r="Z95" s="517">
        <v>147442.2243848189</v>
      </c>
      <c r="AA95" s="517">
        <v>104032.74789599999</v>
      </c>
      <c r="AB95" s="517">
        <v>487420.42879590183</v>
      </c>
      <c r="AC95" s="519">
        <v>-365374</v>
      </c>
      <c r="AD95" s="514">
        <v>1254631.6197706494</v>
      </c>
      <c r="AE95" s="545"/>
      <c r="AF95" s="546">
        <v>1138798.6749051393</v>
      </c>
      <c r="AG95" s="517">
        <v>72091.004209299746</v>
      </c>
      <c r="AH95" s="517">
        <v>-9952.6392277697942</v>
      </c>
      <c r="AI95" s="517">
        <v>-233344.48455855931</v>
      </c>
      <c r="AJ95" s="517">
        <v>157154.9699999998</v>
      </c>
      <c r="AK95" s="517">
        <v>104032.74789599999</v>
      </c>
      <c r="AL95" s="520">
        <v>505980.64458579465</v>
      </c>
      <c r="AM95" s="533">
        <v>-365374</v>
      </c>
      <c r="AN95" s="514">
        <v>1369386.9178099046</v>
      </c>
    </row>
    <row r="96" spans="1:40" ht="16.5">
      <c r="A96" s="515">
        <v>256</v>
      </c>
      <c r="B96" s="432" t="s">
        <v>100</v>
      </c>
      <c r="C96" s="518">
        <v>1554</v>
      </c>
      <c r="D96" s="516">
        <f t="shared" si="17"/>
        <v>2306968.0497530103</v>
      </c>
      <c r="E96" s="516">
        <v>-362763.67221784615</v>
      </c>
      <c r="F96" s="516">
        <v>-434949.22787797474</v>
      </c>
      <c r="G96" s="532">
        <v>-86671.088438367326</v>
      </c>
      <c r="H96" s="516">
        <v>343315.21196814114</v>
      </c>
      <c r="I96" s="516">
        <v>368867</v>
      </c>
      <c r="J96" s="514">
        <v>2134766.2731869631</v>
      </c>
      <c r="K96" s="545"/>
      <c r="L96" s="546">
        <f t="shared" si="18"/>
        <v>2354696.0234528398</v>
      </c>
      <c r="M96" s="517">
        <v>-362763.6722493007</v>
      </c>
      <c r="N96" s="517">
        <v>-415493.3586323373</v>
      </c>
      <c r="O96" s="533">
        <v>-205062.82599941839</v>
      </c>
      <c r="P96" s="518">
        <v>252984.92654659372</v>
      </c>
      <c r="Q96" s="518">
        <v>99580.684433999995</v>
      </c>
      <c r="R96" s="517">
        <v>364421.9170610861</v>
      </c>
      <c r="S96" s="519">
        <v>368867</v>
      </c>
      <c r="T96" s="518">
        <v>2457230.6946134632</v>
      </c>
      <c r="U96" s="514"/>
      <c r="V96" s="546">
        <f t="shared" si="19"/>
        <v>2459736.5485545602</v>
      </c>
      <c r="W96" s="517">
        <v>-362763.6722493007</v>
      </c>
      <c r="X96" s="517">
        <v>-395553.50076456083</v>
      </c>
      <c r="Y96" s="517">
        <v>-205062.82599941839</v>
      </c>
      <c r="Z96" s="517">
        <v>199619.45827329674</v>
      </c>
      <c r="AA96" s="517">
        <v>99580.684433999995</v>
      </c>
      <c r="AB96" s="517">
        <v>378016.10205726651</v>
      </c>
      <c r="AC96" s="519">
        <v>368867</v>
      </c>
      <c r="AD96" s="514">
        <v>2542439.7943058433</v>
      </c>
      <c r="AE96" s="545"/>
      <c r="AF96" s="546">
        <v>2585057.439430221</v>
      </c>
      <c r="AG96" s="517">
        <v>-362763.6722493007</v>
      </c>
      <c r="AH96" s="517">
        <v>-374516.45446579863</v>
      </c>
      <c r="AI96" s="517">
        <v>-205062.82599941839</v>
      </c>
      <c r="AJ96" s="517">
        <v>146253.98999999976</v>
      </c>
      <c r="AK96" s="517">
        <v>99580.684433999995</v>
      </c>
      <c r="AL96" s="520">
        <v>393282.00176041457</v>
      </c>
      <c r="AM96" s="533">
        <v>368867</v>
      </c>
      <c r="AN96" s="514">
        <v>2650698.1629101178</v>
      </c>
    </row>
    <row r="97" spans="1:40" ht="16.5">
      <c r="A97" s="515">
        <v>257</v>
      </c>
      <c r="B97" s="432" t="s">
        <v>541</v>
      </c>
      <c r="C97" s="518">
        <v>40722</v>
      </c>
      <c r="D97" s="516">
        <f t="shared" si="17"/>
        <v>25986442.838083819</v>
      </c>
      <c r="E97" s="516">
        <v>6725341.0657557379</v>
      </c>
      <c r="F97" s="516">
        <v>4048240.6097632633</v>
      </c>
      <c r="G97" s="532">
        <v>-2271184.0819737418</v>
      </c>
      <c r="H97" s="516">
        <v>4500387.5614631632</v>
      </c>
      <c r="I97" s="516">
        <v>-2617706</v>
      </c>
      <c r="J97" s="514">
        <v>36371521.993092239</v>
      </c>
      <c r="K97" s="545"/>
      <c r="L97" s="546">
        <f t="shared" si="18"/>
        <v>25617035.502693642</v>
      </c>
      <c r="M97" s="517">
        <v>6725341.0649314895</v>
      </c>
      <c r="N97" s="517">
        <v>3336414.5270224968</v>
      </c>
      <c r="O97" s="533">
        <v>-5388272.8581704833</v>
      </c>
      <c r="P97" s="518">
        <v>4152413.3540014527</v>
      </c>
      <c r="Q97" s="518">
        <v>1606649.8233939998</v>
      </c>
      <c r="R97" s="517">
        <v>4883234.5508902231</v>
      </c>
      <c r="S97" s="519">
        <v>-2617706</v>
      </c>
      <c r="T97" s="518">
        <v>38315109.964762822</v>
      </c>
      <c r="U97" s="514"/>
      <c r="V97" s="546">
        <f t="shared" si="19"/>
        <v>25214071.43275328</v>
      </c>
      <c r="W97" s="517">
        <v>6725341.0649314895</v>
      </c>
      <c r="X97" s="517">
        <v>2637271.1886000973</v>
      </c>
      <c r="Y97" s="517">
        <v>-5388272.8581704833</v>
      </c>
      <c r="Z97" s="517">
        <v>4309055.0270007178</v>
      </c>
      <c r="AA97" s="517">
        <v>1606649.8233939998</v>
      </c>
      <c r="AB97" s="517">
        <v>4901113.6624352476</v>
      </c>
      <c r="AC97" s="519">
        <v>-2617706</v>
      </c>
      <c r="AD97" s="514">
        <v>37387523.34094435</v>
      </c>
      <c r="AE97" s="545"/>
      <c r="AF97" s="546">
        <v>25044518.974374674</v>
      </c>
      <c r="AG97" s="517">
        <v>6725341.0649314895</v>
      </c>
      <c r="AH97" s="517">
        <v>1966879.2705680486</v>
      </c>
      <c r="AI97" s="517">
        <v>-5388272.8581704833</v>
      </c>
      <c r="AJ97" s="517">
        <v>4465696.6999999825</v>
      </c>
      <c r="AK97" s="517">
        <v>1606649.8233939998</v>
      </c>
      <c r="AL97" s="520">
        <v>5138750.1400227649</v>
      </c>
      <c r="AM97" s="533">
        <v>-2617706</v>
      </c>
      <c r="AN97" s="514">
        <v>36941857.115120478</v>
      </c>
    </row>
    <row r="98" spans="1:40" ht="16.5">
      <c r="A98" s="515">
        <v>260</v>
      </c>
      <c r="B98" s="432" t="s">
        <v>542</v>
      </c>
      <c r="C98" s="518">
        <v>9727</v>
      </c>
      <c r="D98" s="516">
        <f t="shared" si="17"/>
        <v>6578225.7118320698</v>
      </c>
      <c r="E98" s="516">
        <v>2819458.0556181567</v>
      </c>
      <c r="F98" s="516">
        <v>1650735.0408692514</v>
      </c>
      <c r="G98" s="532">
        <v>-542503.00980694918</v>
      </c>
      <c r="H98" s="516">
        <v>2104520.913554274</v>
      </c>
      <c r="I98" s="516">
        <v>-171395</v>
      </c>
      <c r="J98" s="514">
        <v>12439041.712066803</v>
      </c>
      <c r="K98" s="545"/>
      <c r="L98" s="546">
        <f t="shared" si="18"/>
        <v>6658121.4199181944</v>
      </c>
      <c r="M98" s="517">
        <v>2819458.0554212714</v>
      </c>
      <c r="N98" s="517">
        <v>1480705.7616879875</v>
      </c>
      <c r="O98" s="533">
        <v>-1282055.4483012236</v>
      </c>
      <c r="P98" s="518">
        <v>1473580.2949324294</v>
      </c>
      <c r="Q98" s="518">
        <v>708319.57889000012</v>
      </c>
      <c r="R98" s="517">
        <v>2243338.5328683876</v>
      </c>
      <c r="S98" s="519">
        <v>-171395</v>
      </c>
      <c r="T98" s="518">
        <v>13930073.195417047</v>
      </c>
      <c r="U98" s="514"/>
      <c r="V98" s="546">
        <f t="shared" si="19"/>
        <v>6967621.3082399555</v>
      </c>
      <c r="W98" s="517">
        <v>2819458.0554212714</v>
      </c>
      <c r="X98" s="517">
        <v>1313705.9273764438</v>
      </c>
      <c r="Y98" s="517">
        <v>-1282055.4483012236</v>
      </c>
      <c r="Z98" s="517">
        <v>1310592.3174662152</v>
      </c>
      <c r="AA98" s="517">
        <v>708319.57889000012</v>
      </c>
      <c r="AB98" s="517">
        <v>2320012.1204229007</v>
      </c>
      <c r="AC98" s="519">
        <v>-171395</v>
      </c>
      <c r="AD98" s="514">
        <v>13986258.859515563</v>
      </c>
      <c r="AE98" s="545"/>
      <c r="AF98" s="546">
        <v>7606498.5318688108</v>
      </c>
      <c r="AG98" s="517">
        <v>2819458.0554212714</v>
      </c>
      <c r="AH98" s="517">
        <v>1153573.7583597517</v>
      </c>
      <c r="AI98" s="517">
        <v>-1282055.4483012236</v>
      </c>
      <c r="AJ98" s="517">
        <v>1147604.3400000012</v>
      </c>
      <c r="AK98" s="517">
        <v>708319.57889000012</v>
      </c>
      <c r="AL98" s="520">
        <v>2409833.6971025057</v>
      </c>
      <c r="AM98" s="533">
        <v>-171395</v>
      </c>
      <c r="AN98" s="514">
        <v>14391837.513341118</v>
      </c>
    </row>
    <row r="99" spans="1:40" ht="16.5">
      <c r="A99" s="515">
        <v>261</v>
      </c>
      <c r="B99" s="432" t="s">
        <v>103</v>
      </c>
      <c r="C99" s="518">
        <v>6637</v>
      </c>
      <c r="D99" s="516">
        <f t="shared" si="17"/>
        <v>8421226.6626656353</v>
      </c>
      <c r="E99" s="516">
        <v>609645.5223547935</v>
      </c>
      <c r="F99" s="516">
        <v>1843925.8542115933</v>
      </c>
      <c r="G99" s="532">
        <v>-370164.74515150837</v>
      </c>
      <c r="H99" s="516">
        <v>1207171.2267386289</v>
      </c>
      <c r="I99" s="516">
        <v>61479</v>
      </c>
      <c r="J99" s="514">
        <v>11773283.520819142</v>
      </c>
      <c r="K99" s="545"/>
      <c r="L99" s="546">
        <f t="shared" si="18"/>
        <v>8299121.4908113685</v>
      </c>
      <c r="M99" s="517">
        <v>609645.52222045348</v>
      </c>
      <c r="N99" s="517">
        <v>1727910.194097884</v>
      </c>
      <c r="O99" s="533">
        <v>-874853.10552919423</v>
      </c>
      <c r="P99" s="518">
        <v>1036925.0079373678</v>
      </c>
      <c r="Q99" s="518">
        <v>278615.42246999999</v>
      </c>
      <c r="R99" s="517">
        <v>1306514.0594691741</v>
      </c>
      <c r="S99" s="519">
        <v>61479</v>
      </c>
      <c r="T99" s="518">
        <v>12445357.591477053</v>
      </c>
      <c r="U99" s="514"/>
      <c r="V99" s="546">
        <f t="shared" si="19"/>
        <v>8676630.2827501744</v>
      </c>
      <c r="W99" s="517">
        <v>609645.52222045348</v>
      </c>
      <c r="X99" s="517">
        <v>1613961.6076554337</v>
      </c>
      <c r="Y99" s="517">
        <v>-874853.10552919423</v>
      </c>
      <c r="Z99" s="517">
        <v>912741.34896868211</v>
      </c>
      <c r="AA99" s="517">
        <v>278615.42246999999</v>
      </c>
      <c r="AB99" s="517">
        <v>1348695.8301175651</v>
      </c>
      <c r="AC99" s="519">
        <v>61479</v>
      </c>
      <c r="AD99" s="514">
        <v>12626915.908653116</v>
      </c>
      <c r="AE99" s="545"/>
      <c r="AF99" s="546">
        <v>8817739.3854776174</v>
      </c>
      <c r="AG99" s="517">
        <v>609645.52222045348</v>
      </c>
      <c r="AH99" s="517">
        <v>1504699.0183921678</v>
      </c>
      <c r="AI99" s="517">
        <v>-874853.10552919423</v>
      </c>
      <c r="AJ99" s="517">
        <v>788557.68999999645</v>
      </c>
      <c r="AK99" s="517">
        <v>278615.42246999999</v>
      </c>
      <c r="AL99" s="520">
        <v>1402050.8529979307</v>
      </c>
      <c r="AM99" s="533">
        <v>61479</v>
      </c>
      <c r="AN99" s="514">
        <v>12587933.786028974</v>
      </c>
    </row>
    <row r="100" spans="1:40" ht="16.5">
      <c r="A100" s="515">
        <v>263</v>
      </c>
      <c r="B100" s="432" t="s">
        <v>104</v>
      </c>
      <c r="C100" s="518">
        <v>7597</v>
      </c>
      <c r="D100" s="516">
        <f t="shared" si="17"/>
        <v>6626886.374260297</v>
      </c>
      <c r="E100" s="516">
        <v>1099202.779954009</v>
      </c>
      <c r="F100" s="516">
        <v>488196.73583322216</v>
      </c>
      <c r="G100" s="532">
        <v>-423706.73028717929</v>
      </c>
      <c r="H100" s="516">
        <v>1805927.0038778996</v>
      </c>
      <c r="I100" s="516">
        <v>-406236</v>
      </c>
      <c r="J100" s="514">
        <v>9190270.163638249</v>
      </c>
      <c r="K100" s="545"/>
      <c r="L100" s="546">
        <f t="shared" si="18"/>
        <v>7130809.5119731678</v>
      </c>
      <c r="M100" s="517">
        <v>1099202.7798002374</v>
      </c>
      <c r="N100" s="517">
        <v>355400.14552376774</v>
      </c>
      <c r="O100" s="533">
        <v>-1002594.5754780496</v>
      </c>
      <c r="P100" s="518">
        <v>855980.68769732607</v>
      </c>
      <c r="Q100" s="518">
        <v>338312.61325400003</v>
      </c>
      <c r="R100" s="517">
        <v>1914313.5308689002</v>
      </c>
      <c r="S100" s="519">
        <v>-406236</v>
      </c>
      <c r="T100" s="518">
        <v>10285188.693639349</v>
      </c>
      <c r="U100" s="514"/>
      <c r="V100" s="546">
        <f t="shared" si="19"/>
        <v>7526082.3527712347</v>
      </c>
      <c r="W100" s="517">
        <v>1099202.7798002374</v>
      </c>
      <c r="X100" s="517">
        <v>224969.61799577388</v>
      </c>
      <c r="Y100" s="517">
        <v>-1002594.5754780496</v>
      </c>
      <c r="Z100" s="517">
        <v>806219.71884866338</v>
      </c>
      <c r="AA100" s="517">
        <v>338312.61325400003</v>
      </c>
      <c r="AB100" s="517">
        <v>1982068.8152767338</v>
      </c>
      <c r="AC100" s="519">
        <v>-406236</v>
      </c>
      <c r="AD100" s="514">
        <v>10568025.322468594</v>
      </c>
      <c r="AE100" s="545"/>
      <c r="AF100" s="546">
        <v>7880523.6392548084</v>
      </c>
      <c r="AG100" s="517">
        <v>1099202.7798002374</v>
      </c>
      <c r="AH100" s="517">
        <v>99902.887449890157</v>
      </c>
      <c r="AI100" s="517">
        <v>-1002594.5754780496</v>
      </c>
      <c r="AJ100" s="517">
        <v>756458.75000000081</v>
      </c>
      <c r="AK100" s="517">
        <v>338312.61325400003</v>
      </c>
      <c r="AL100" s="520">
        <v>2059257.1958781283</v>
      </c>
      <c r="AM100" s="533">
        <v>-406236</v>
      </c>
      <c r="AN100" s="514">
        <v>10824827.290159013</v>
      </c>
    </row>
    <row r="101" spans="1:40" ht="16.5">
      <c r="A101" s="515">
        <v>265</v>
      </c>
      <c r="B101" s="432" t="s">
        <v>105</v>
      </c>
      <c r="C101" s="518">
        <v>1064</v>
      </c>
      <c r="D101" s="516">
        <f t="shared" si="17"/>
        <v>1181178.8700751946</v>
      </c>
      <c r="E101" s="516">
        <v>405500.36943385511</v>
      </c>
      <c r="F101" s="516">
        <v>169928.18931290039</v>
      </c>
      <c r="G101" s="532">
        <v>-59342.366858701957</v>
      </c>
      <c r="H101" s="516">
        <v>244194.61411271486</v>
      </c>
      <c r="I101" s="516">
        <v>-284366</v>
      </c>
      <c r="J101" s="514">
        <v>1657093.6760759631</v>
      </c>
      <c r="K101" s="545"/>
      <c r="L101" s="546">
        <f t="shared" si="18"/>
        <v>1070917.855724737</v>
      </c>
      <c r="M101" s="517">
        <v>405500.36941231851</v>
      </c>
      <c r="N101" s="517">
        <v>151329.32501261614</v>
      </c>
      <c r="O101" s="533">
        <v>-140633.72798370299</v>
      </c>
      <c r="P101" s="518">
        <v>98460.791890399196</v>
      </c>
      <c r="Q101" s="518">
        <v>39224.087518</v>
      </c>
      <c r="R101" s="517">
        <v>260793.81862307843</v>
      </c>
      <c r="S101" s="519">
        <v>-284366</v>
      </c>
      <c r="T101" s="518">
        <v>1601226.5201974462</v>
      </c>
      <c r="U101" s="514"/>
      <c r="V101" s="546">
        <f t="shared" si="19"/>
        <v>1066847.0355250735</v>
      </c>
      <c r="W101" s="517">
        <v>405500.36941231851</v>
      </c>
      <c r="X101" s="517">
        <v>133061.84030947206</v>
      </c>
      <c r="Y101" s="517">
        <v>-140633.72798370299</v>
      </c>
      <c r="Z101" s="517">
        <v>103699.05094519953</v>
      </c>
      <c r="AA101" s="517">
        <v>39224.087518</v>
      </c>
      <c r="AB101" s="517">
        <v>270888.93916446023</v>
      </c>
      <c r="AC101" s="519">
        <v>-284366</v>
      </c>
      <c r="AD101" s="514">
        <v>1594221.594890821</v>
      </c>
      <c r="AE101" s="545"/>
      <c r="AF101" s="546">
        <v>1091494.3288851087</v>
      </c>
      <c r="AG101" s="517">
        <v>405500.36941231851</v>
      </c>
      <c r="AH101" s="517">
        <v>115545.58372123721</v>
      </c>
      <c r="AI101" s="517">
        <v>-140633.72798370299</v>
      </c>
      <c r="AJ101" s="517">
        <v>108937.30999999988</v>
      </c>
      <c r="AK101" s="517">
        <v>39224.087518</v>
      </c>
      <c r="AL101" s="520">
        <v>282194.94667926081</v>
      </c>
      <c r="AM101" s="533">
        <v>-284366</v>
      </c>
      <c r="AN101" s="514">
        <v>1617896.8982322223</v>
      </c>
    </row>
    <row r="102" spans="1:40" ht="16.5">
      <c r="A102" s="515">
        <v>271</v>
      </c>
      <c r="B102" s="432" t="s">
        <v>543</v>
      </c>
      <c r="C102" s="518">
        <v>6903</v>
      </c>
      <c r="D102" s="516">
        <f t="shared" si="17"/>
        <v>3240211.1730017485</v>
      </c>
      <c r="E102" s="516">
        <v>-696417.97751523822</v>
      </c>
      <c r="F102" s="516">
        <v>-375622.2255429147</v>
      </c>
      <c r="G102" s="532">
        <v>-385000.33686618385</v>
      </c>
      <c r="H102" s="516">
        <v>1410926.1071647825</v>
      </c>
      <c r="I102" s="516">
        <v>-383925</v>
      </c>
      <c r="J102" s="514">
        <v>2810171.7402421939</v>
      </c>
      <c r="K102" s="545"/>
      <c r="L102" s="546">
        <f t="shared" si="18"/>
        <v>3264807.6970150936</v>
      </c>
      <c r="M102" s="517">
        <v>-696417.9776549621</v>
      </c>
      <c r="N102" s="517">
        <v>-289197.601731695</v>
      </c>
      <c r="O102" s="533">
        <v>-910422.26176645502</v>
      </c>
      <c r="P102" s="518">
        <v>656387.02418444166</v>
      </c>
      <c r="Q102" s="518">
        <v>596017.305422</v>
      </c>
      <c r="R102" s="517">
        <v>1512006.0163330839</v>
      </c>
      <c r="S102" s="519">
        <v>-383925</v>
      </c>
      <c r="T102" s="518">
        <v>3749255.2018015068</v>
      </c>
      <c r="U102" s="514"/>
      <c r="V102" s="546">
        <f t="shared" si="19"/>
        <v>3153484.5301591665</v>
      </c>
      <c r="W102" s="517">
        <v>-696417.9776549621</v>
      </c>
      <c r="X102" s="517">
        <v>-200623.05934993134</v>
      </c>
      <c r="Y102" s="517">
        <v>-910422.26176645502</v>
      </c>
      <c r="Z102" s="517">
        <v>682363.37209222023</v>
      </c>
      <c r="AA102" s="517">
        <v>596017.305422</v>
      </c>
      <c r="AB102" s="517">
        <v>1565800.2217195765</v>
      </c>
      <c r="AC102" s="519">
        <v>-383925</v>
      </c>
      <c r="AD102" s="514">
        <v>3806277.1306216149</v>
      </c>
      <c r="AE102" s="545"/>
      <c r="AF102" s="546">
        <v>3554592.7629898936</v>
      </c>
      <c r="AG102" s="517">
        <v>-696417.9776549621</v>
      </c>
      <c r="AH102" s="517">
        <v>-107174.71276025586</v>
      </c>
      <c r="AI102" s="517">
        <v>-910422.26176645502</v>
      </c>
      <c r="AJ102" s="517">
        <v>708339.71999999892</v>
      </c>
      <c r="AK102" s="517">
        <v>596017.305422</v>
      </c>
      <c r="AL102" s="520">
        <v>1629281.4421098249</v>
      </c>
      <c r="AM102" s="533">
        <v>-383925</v>
      </c>
      <c r="AN102" s="514">
        <v>4390291.2783400444</v>
      </c>
    </row>
    <row r="103" spans="1:40" ht="16.5">
      <c r="A103" s="515">
        <v>272</v>
      </c>
      <c r="B103" s="432" t="s">
        <v>544</v>
      </c>
      <c r="C103" s="518">
        <v>48006</v>
      </c>
      <c r="D103" s="516">
        <f t="shared" si="17"/>
        <v>36001416.576607831</v>
      </c>
      <c r="E103" s="516">
        <v>-9738230.4455543701</v>
      </c>
      <c r="F103" s="516">
        <v>-4498144.4554629494</v>
      </c>
      <c r="G103" s="532">
        <v>-2677433.8941906448</v>
      </c>
      <c r="H103" s="516">
        <v>7579135.5495966859</v>
      </c>
      <c r="I103" s="516">
        <v>-961069</v>
      </c>
      <c r="J103" s="514">
        <v>25705674.330996554</v>
      </c>
      <c r="K103" s="545"/>
      <c r="L103" s="546">
        <f t="shared" si="18"/>
        <v>36145871.31971737</v>
      </c>
      <c r="M103" s="517">
        <v>-9738230.4465260599</v>
      </c>
      <c r="N103" s="517">
        <v>-3897115.8460639324</v>
      </c>
      <c r="O103" s="533">
        <v>-6344792.6935623595</v>
      </c>
      <c r="P103" s="518">
        <v>5381231.8460813574</v>
      </c>
      <c r="Q103" s="518">
        <v>2200829.1916379998</v>
      </c>
      <c r="R103" s="517">
        <v>8147126.1332523879</v>
      </c>
      <c r="S103" s="519">
        <v>-961069</v>
      </c>
      <c r="T103" s="518">
        <v>30933850.504536763</v>
      </c>
      <c r="U103" s="514"/>
      <c r="V103" s="546">
        <f t="shared" si="19"/>
        <v>37221090.484002441</v>
      </c>
      <c r="W103" s="517">
        <v>-9738230.4465260599</v>
      </c>
      <c r="X103" s="517">
        <v>-3281135.9124728935</v>
      </c>
      <c r="Y103" s="517">
        <v>-6344792.6935623595</v>
      </c>
      <c r="Z103" s="517">
        <v>5190450.8080406776</v>
      </c>
      <c r="AA103" s="517">
        <v>2200829.1916379998</v>
      </c>
      <c r="AB103" s="517">
        <v>8433308.1853690185</v>
      </c>
      <c r="AC103" s="519">
        <v>-961069</v>
      </c>
      <c r="AD103" s="514">
        <v>32720450.616488822</v>
      </c>
      <c r="AE103" s="545"/>
      <c r="AF103" s="546">
        <v>37813259.45910155</v>
      </c>
      <c r="AG103" s="517">
        <v>-9738230.4465260599</v>
      </c>
      <c r="AH103" s="517">
        <v>-2631261.7524868059</v>
      </c>
      <c r="AI103" s="517">
        <v>-6344792.6935623595</v>
      </c>
      <c r="AJ103" s="517">
        <v>4999669.7699999977</v>
      </c>
      <c r="AK103" s="517">
        <v>2200829.1916379998</v>
      </c>
      <c r="AL103" s="520">
        <v>8812960.2294655778</v>
      </c>
      <c r="AM103" s="533">
        <v>-961069</v>
      </c>
      <c r="AN103" s="514">
        <v>34151364.757629901</v>
      </c>
    </row>
    <row r="104" spans="1:40" ht="16.5">
      <c r="A104" s="515">
        <v>273</v>
      </c>
      <c r="B104" s="432" t="s">
        <v>108</v>
      </c>
      <c r="C104" s="518">
        <v>3999</v>
      </c>
      <c r="D104" s="516">
        <f t="shared" si="17"/>
        <v>4631969.7148792157</v>
      </c>
      <c r="E104" s="516">
        <v>-709382.42537295585</v>
      </c>
      <c r="F104" s="516">
        <v>953219.84498829453</v>
      </c>
      <c r="G104" s="532">
        <v>-223035.83183077929</v>
      </c>
      <c r="H104" s="516">
        <v>745315.2943174633</v>
      </c>
      <c r="I104" s="516">
        <v>-228480</v>
      </c>
      <c r="J104" s="514">
        <v>5169606.5969812386</v>
      </c>
      <c r="K104" s="545"/>
      <c r="L104" s="546">
        <f t="shared" si="18"/>
        <v>4503277.4584842548</v>
      </c>
      <c r="M104" s="517">
        <v>-709382.42545389966</v>
      </c>
      <c r="N104" s="517">
        <v>883316.78264164354</v>
      </c>
      <c r="O104" s="533">
        <v>-528213.37091758265</v>
      </c>
      <c r="P104" s="518">
        <v>562282.20555094653</v>
      </c>
      <c r="Q104" s="518">
        <v>150972.66892400003</v>
      </c>
      <c r="R104" s="517">
        <v>801713.93994849129</v>
      </c>
      <c r="S104" s="519">
        <v>-228480</v>
      </c>
      <c r="T104" s="518">
        <v>5435487.2591778543</v>
      </c>
      <c r="U104" s="514"/>
      <c r="V104" s="546">
        <f t="shared" si="19"/>
        <v>4200897.1988396719</v>
      </c>
      <c r="W104" s="517">
        <v>-709382.42545389966</v>
      </c>
      <c r="X104" s="517">
        <v>814659.19680717622</v>
      </c>
      <c r="Y104" s="517">
        <v>-528213.37091758265</v>
      </c>
      <c r="Z104" s="517">
        <v>508979.46777547267</v>
      </c>
      <c r="AA104" s="517">
        <v>150972.66892400003</v>
      </c>
      <c r="AB104" s="517">
        <v>829272.98282805074</v>
      </c>
      <c r="AC104" s="519">
        <v>-228480</v>
      </c>
      <c r="AD104" s="514">
        <v>5038705.7188028898</v>
      </c>
      <c r="AE104" s="545"/>
      <c r="AF104" s="546">
        <v>4213461.0775199635</v>
      </c>
      <c r="AG104" s="517">
        <v>-709382.42545389966</v>
      </c>
      <c r="AH104" s="517">
        <v>748825.07077677094</v>
      </c>
      <c r="AI104" s="517">
        <v>-528213.37091758265</v>
      </c>
      <c r="AJ104" s="517">
        <v>455676.72999999882</v>
      </c>
      <c r="AK104" s="517">
        <v>150972.66892400003</v>
      </c>
      <c r="AL104" s="520">
        <v>862865.63635011273</v>
      </c>
      <c r="AM104" s="533">
        <v>-228480</v>
      </c>
      <c r="AN104" s="514">
        <v>4965725.3871993646</v>
      </c>
    </row>
    <row r="105" spans="1:40" ht="16.5">
      <c r="A105" s="515">
        <v>275</v>
      </c>
      <c r="B105" s="432" t="s">
        <v>109</v>
      </c>
      <c r="C105" s="518">
        <v>2521</v>
      </c>
      <c r="D105" s="516">
        <f t="shared" si="17"/>
        <v>1745855.151686243</v>
      </c>
      <c r="E105" s="516">
        <v>181636.64018939339</v>
      </c>
      <c r="F105" s="516">
        <v>234704.18457487045</v>
      </c>
      <c r="G105" s="532">
        <v>-140603.48388231921</v>
      </c>
      <c r="H105" s="516">
        <v>522312.78285279009</v>
      </c>
      <c r="I105" s="516">
        <v>-66088</v>
      </c>
      <c r="J105" s="514">
        <v>2477817.2754209777</v>
      </c>
      <c r="K105" s="545"/>
      <c r="L105" s="546">
        <f t="shared" si="18"/>
        <v>1634129.5943673453</v>
      </c>
      <c r="M105" s="517">
        <v>181636.64013836565</v>
      </c>
      <c r="N105" s="517">
        <v>190636.76267541875</v>
      </c>
      <c r="O105" s="533">
        <v>-332838.80341145332</v>
      </c>
      <c r="P105" s="518">
        <v>297444.62122799433</v>
      </c>
      <c r="Q105" s="518">
        <v>155572.74825399998</v>
      </c>
      <c r="R105" s="517">
        <v>561063.42061329645</v>
      </c>
      <c r="S105" s="519">
        <v>-66088</v>
      </c>
      <c r="T105" s="518">
        <v>2621556.9838649672</v>
      </c>
      <c r="U105" s="514"/>
      <c r="V105" s="546">
        <f t="shared" si="19"/>
        <v>1602553.7356732567</v>
      </c>
      <c r="W105" s="517">
        <v>181636.64013836565</v>
      </c>
      <c r="X105" s="517">
        <v>147354.49863723622</v>
      </c>
      <c r="Y105" s="517">
        <v>-332838.80341145332</v>
      </c>
      <c r="Z105" s="517">
        <v>282230.35061399709</v>
      </c>
      <c r="AA105" s="517">
        <v>155572.74825399998</v>
      </c>
      <c r="AB105" s="517">
        <v>583128.67367229518</v>
      </c>
      <c r="AC105" s="519">
        <v>-66088</v>
      </c>
      <c r="AD105" s="514">
        <v>2553549.8435776974</v>
      </c>
      <c r="AE105" s="545"/>
      <c r="AF105" s="546">
        <v>1682578.5917179668</v>
      </c>
      <c r="AG105" s="517">
        <v>181636.64013836565</v>
      </c>
      <c r="AH105" s="517">
        <v>105852.16512319478</v>
      </c>
      <c r="AI105" s="517">
        <v>-332838.80341145332</v>
      </c>
      <c r="AJ105" s="517">
        <v>267016.07999999984</v>
      </c>
      <c r="AK105" s="517">
        <v>155572.74825399998</v>
      </c>
      <c r="AL105" s="520">
        <v>608605.1612434478</v>
      </c>
      <c r="AM105" s="533">
        <v>-66088</v>
      </c>
      <c r="AN105" s="514">
        <v>2602334.5830655219</v>
      </c>
    </row>
    <row r="106" spans="1:40" ht="16.5">
      <c r="A106" s="515">
        <v>276</v>
      </c>
      <c r="B106" s="432" t="s">
        <v>545</v>
      </c>
      <c r="C106" s="518">
        <v>15157</v>
      </c>
      <c r="D106" s="516">
        <f t="shared" si="17"/>
        <v>16198394.215682432</v>
      </c>
      <c r="E106" s="516">
        <v>1188832.1994041498</v>
      </c>
      <c r="F106" s="516">
        <v>7452.4911409760489</v>
      </c>
      <c r="G106" s="532">
        <v>-845349.86323058803</v>
      </c>
      <c r="H106" s="516">
        <v>1992420.2016603905</v>
      </c>
      <c r="I106" s="516">
        <v>-1871180</v>
      </c>
      <c r="J106" s="514">
        <v>16670569.24465736</v>
      </c>
      <c r="K106" s="545"/>
      <c r="L106" s="546">
        <f t="shared" si="18"/>
        <v>15213502.684149468</v>
      </c>
      <c r="M106" s="517">
        <v>1188832.1990973558</v>
      </c>
      <c r="N106" s="517">
        <v>-30138.924459971746</v>
      </c>
      <c r="O106" s="533">
        <v>-2001188.7543751304</v>
      </c>
      <c r="P106" s="518">
        <v>1761269.5501786687</v>
      </c>
      <c r="Q106" s="518">
        <v>619845.81304800021</v>
      </c>
      <c r="R106" s="517">
        <v>2163533.2084578192</v>
      </c>
      <c r="S106" s="519">
        <v>-1871180</v>
      </c>
      <c r="T106" s="518">
        <v>17044475.77609621</v>
      </c>
      <c r="U106" s="514"/>
      <c r="V106" s="546">
        <f t="shared" si="19"/>
        <v>15446750.545949694</v>
      </c>
      <c r="W106" s="517">
        <v>1188832.1990973558</v>
      </c>
      <c r="X106" s="517">
        <v>-63009.738036620838</v>
      </c>
      <c r="Y106" s="517">
        <v>-2001188.7543751304</v>
      </c>
      <c r="Z106" s="517">
        <v>1694840.4400893359</v>
      </c>
      <c r="AA106" s="517">
        <v>619845.81304800021</v>
      </c>
      <c r="AB106" s="517">
        <v>2231547.2121187714</v>
      </c>
      <c r="AC106" s="519">
        <v>-1871180</v>
      </c>
      <c r="AD106" s="514">
        <v>17246437.717891406</v>
      </c>
      <c r="AE106" s="545"/>
      <c r="AF106" s="546">
        <v>15840027.457000328</v>
      </c>
      <c r="AG106" s="517">
        <v>1188832.1990973558</v>
      </c>
      <c r="AH106" s="517">
        <v>-85179.08118312071</v>
      </c>
      <c r="AI106" s="517">
        <v>-2001188.7543751304</v>
      </c>
      <c r="AJ106" s="517">
        <v>1628411.3300000033</v>
      </c>
      <c r="AK106" s="517">
        <v>619845.81304800021</v>
      </c>
      <c r="AL106" s="520">
        <v>2333978.9011625429</v>
      </c>
      <c r="AM106" s="533">
        <v>-1871180</v>
      </c>
      <c r="AN106" s="514">
        <v>17653547.864749976</v>
      </c>
    </row>
    <row r="107" spans="1:40" ht="16.5">
      <c r="A107" s="515">
        <v>280</v>
      </c>
      <c r="B107" s="432" t="s">
        <v>111</v>
      </c>
      <c r="C107" s="518">
        <v>2024</v>
      </c>
      <c r="D107" s="516">
        <f t="shared" si="17"/>
        <v>2347875.9448539685</v>
      </c>
      <c r="E107" s="516">
        <v>104754.44466070471</v>
      </c>
      <c r="F107" s="516">
        <v>293314.51060526399</v>
      </c>
      <c r="G107" s="532">
        <v>-112884.3519943729</v>
      </c>
      <c r="H107" s="516">
        <v>497206.74342637084</v>
      </c>
      <c r="I107" s="516">
        <v>-292942</v>
      </c>
      <c r="J107" s="514">
        <v>2837325.291551935</v>
      </c>
      <c r="K107" s="545"/>
      <c r="L107" s="546">
        <f t="shared" si="18"/>
        <v>2342588.3488383135</v>
      </c>
      <c r="M107" s="517">
        <v>104754.44461973679</v>
      </c>
      <c r="N107" s="517">
        <v>257934.71610923455</v>
      </c>
      <c r="O107" s="533">
        <v>-267600.02823764406</v>
      </c>
      <c r="P107" s="518">
        <v>175505.61673949397</v>
      </c>
      <c r="Q107" s="518">
        <v>95710.318395999988</v>
      </c>
      <c r="R107" s="517">
        <v>537583.88354194397</v>
      </c>
      <c r="S107" s="519">
        <v>-292942</v>
      </c>
      <c r="T107" s="518">
        <v>2953535.3000070788</v>
      </c>
      <c r="U107" s="514"/>
      <c r="V107" s="546">
        <f t="shared" si="19"/>
        <v>2341116.3030506936</v>
      </c>
      <c r="W107" s="517">
        <v>104754.44461973679</v>
      </c>
      <c r="X107" s="517">
        <v>223185.29032054695</v>
      </c>
      <c r="Y107" s="517">
        <v>-267600.02823764406</v>
      </c>
      <c r="Z107" s="517">
        <v>182499.83336974698</v>
      </c>
      <c r="AA107" s="517">
        <v>95710.318395999988</v>
      </c>
      <c r="AB107" s="517">
        <v>557297.59466957313</v>
      </c>
      <c r="AC107" s="519">
        <v>-292942</v>
      </c>
      <c r="AD107" s="514">
        <v>2944021.7561886534</v>
      </c>
      <c r="AE107" s="545"/>
      <c r="AF107" s="546">
        <v>2371781.2657492291</v>
      </c>
      <c r="AG107" s="517">
        <v>104754.44461973679</v>
      </c>
      <c r="AH107" s="517">
        <v>189864.89244969416</v>
      </c>
      <c r="AI107" s="517">
        <v>-267600.02823764406</v>
      </c>
      <c r="AJ107" s="517">
        <v>189494.04999999996</v>
      </c>
      <c r="AK107" s="517">
        <v>95710.318395999988</v>
      </c>
      <c r="AL107" s="520">
        <v>579790.40490555239</v>
      </c>
      <c r="AM107" s="533">
        <v>-292942</v>
      </c>
      <c r="AN107" s="514">
        <v>2970853.3478825684</v>
      </c>
    </row>
    <row r="108" spans="1:40" ht="16.5">
      <c r="A108" s="515">
        <v>284</v>
      </c>
      <c r="B108" s="432" t="s">
        <v>546</v>
      </c>
      <c r="C108" s="518">
        <v>2227</v>
      </c>
      <c r="D108" s="516">
        <f t="shared" si="17"/>
        <v>1414177.5109918849</v>
      </c>
      <c r="E108" s="516">
        <v>495656.02135161019</v>
      </c>
      <c r="F108" s="516">
        <v>437005.46957016032</v>
      </c>
      <c r="G108" s="532">
        <v>-124206.25093451998</v>
      </c>
      <c r="H108" s="516">
        <v>507174.86370960594</v>
      </c>
      <c r="I108" s="628">
        <v>840863</v>
      </c>
      <c r="J108" s="514">
        <v>3570670.6146887415</v>
      </c>
      <c r="K108" s="545"/>
      <c r="L108" s="546">
        <f t="shared" si="18"/>
        <v>1019509.3929723585</v>
      </c>
      <c r="M108" s="517">
        <v>495656.02130653325</v>
      </c>
      <c r="N108" s="517">
        <v>398077.20754315564</v>
      </c>
      <c r="O108" s="533">
        <v>-294285.47187447525</v>
      </c>
      <c r="P108" s="518">
        <v>174390.63183080067</v>
      </c>
      <c r="Q108" s="518">
        <v>108234.18605999999</v>
      </c>
      <c r="R108" s="517">
        <v>531842.16015758214</v>
      </c>
      <c r="S108" s="519">
        <v>840863</v>
      </c>
      <c r="T108" s="518">
        <v>3274287.1279959548</v>
      </c>
      <c r="U108" s="514"/>
      <c r="V108" s="546">
        <f t="shared" si="19"/>
        <v>1041167.5436532116</v>
      </c>
      <c r="W108" s="517">
        <v>495656.02130653325</v>
      </c>
      <c r="X108" s="517">
        <v>359842.53796242079</v>
      </c>
      <c r="Y108" s="517">
        <v>-294285.47187447525</v>
      </c>
      <c r="Z108" s="517">
        <v>188773.8459154001</v>
      </c>
      <c r="AA108" s="517">
        <v>108234.18605999999</v>
      </c>
      <c r="AB108" s="517">
        <v>547884.57654324826</v>
      </c>
      <c r="AC108" s="519">
        <v>840863</v>
      </c>
      <c r="AD108" s="514">
        <v>3288136.2395663387</v>
      </c>
      <c r="AE108" s="545"/>
      <c r="AF108" s="546">
        <v>1053933.2492506895</v>
      </c>
      <c r="AG108" s="517">
        <v>495656.02130653325</v>
      </c>
      <c r="AH108" s="517">
        <v>323180.22271618107</v>
      </c>
      <c r="AI108" s="517">
        <v>-294285.47187447525</v>
      </c>
      <c r="AJ108" s="517">
        <v>203157.05999999956</v>
      </c>
      <c r="AK108" s="517">
        <v>108234.18605999999</v>
      </c>
      <c r="AL108" s="520">
        <v>567573.08821820479</v>
      </c>
      <c r="AM108" s="533">
        <v>840863</v>
      </c>
      <c r="AN108" s="514">
        <v>3298311.3556771325</v>
      </c>
    </row>
    <row r="109" spans="1:40" ht="16.5">
      <c r="A109" s="515">
        <v>285</v>
      </c>
      <c r="B109" s="432" t="s">
        <v>113</v>
      </c>
      <c r="C109" s="518">
        <v>50617</v>
      </c>
      <c r="D109" s="516">
        <f t="shared" si="17"/>
        <v>12795319.113774108</v>
      </c>
      <c r="E109" s="516">
        <v>-9381746.5097380839</v>
      </c>
      <c r="F109" s="516">
        <v>-2383988.6197754843</v>
      </c>
      <c r="G109" s="532">
        <v>-2823056.9391794335</v>
      </c>
      <c r="H109" s="516">
        <v>7775933.4417987112</v>
      </c>
      <c r="I109" s="516">
        <v>-1286399</v>
      </c>
      <c r="J109" s="514">
        <v>4696061.4868798163</v>
      </c>
      <c r="K109" s="545"/>
      <c r="L109" s="546">
        <f t="shared" si="18"/>
        <v>11968932.693610519</v>
      </c>
      <c r="M109" s="517">
        <v>-9381746.5107626244</v>
      </c>
      <c r="N109" s="517">
        <v>-1750270.64448177</v>
      </c>
      <c r="O109" s="533">
        <v>-6687365.6309995819</v>
      </c>
      <c r="P109" s="518">
        <v>7875759.4566158541</v>
      </c>
      <c r="Q109" s="518">
        <v>3241652.8653740007</v>
      </c>
      <c r="R109" s="517">
        <v>8449490.0311925244</v>
      </c>
      <c r="S109" s="519">
        <v>-1286399</v>
      </c>
      <c r="T109" s="518">
        <v>12430053.260548923</v>
      </c>
      <c r="U109" s="514"/>
      <c r="V109" s="546">
        <f t="shared" si="19"/>
        <v>11702914.367078044</v>
      </c>
      <c r="W109" s="517">
        <v>-9381746.5107626244</v>
      </c>
      <c r="X109" s="517">
        <v>-1100788.1569056828</v>
      </c>
      <c r="Y109" s="517">
        <v>-6687365.6309995819</v>
      </c>
      <c r="Z109" s="517">
        <v>7296177.0633079186</v>
      </c>
      <c r="AA109" s="517">
        <v>3241652.8653740007</v>
      </c>
      <c r="AB109" s="517">
        <v>8774643.2024885211</v>
      </c>
      <c r="AC109" s="519">
        <v>-1286399</v>
      </c>
      <c r="AD109" s="514">
        <v>12559088.199580595</v>
      </c>
      <c r="AE109" s="545"/>
      <c r="AF109" s="546">
        <v>12228021.123586617</v>
      </c>
      <c r="AG109" s="517">
        <v>-9381746.5107626244</v>
      </c>
      <c r="AH109" s="517">
        <v>-415567.96867888223</v>
      </c>
      <c r="AI109" s="517">
        <v>-6687365.6309995819</v>
      </c>
      <c r="AJ109" s="517">
        <v>6716594.669999985</v>
      </c>
      <c r="AK109" s="517">
        <v>3241652.8653740007</v>
      </c>
      <c r="AL109" s="520">
        <v>9192398.3458863739</v>
      </c>
      <c r="AM109" s="533">
        <v>-1286399</v>
      </c>
      <c r="AN109" s="514">
        <v>13607587.894405888</v>
      </c>
    </row>
    <row r="110" spans="1:40" ht="16.5">
      <c r="A110" s="515">
        <v>286</v>
      </c>
      <c r="B110" s="432" t="s">
        <v>114</v>
      </c>
      <c r="C110" s="518">
        <v>79429</v>
      </c>
      <c r="D110" s="516">
        <f t="shared" si="17"/>
        <v>15562391.974882504</v>
      </c>
      <c r="E110" s="516">
        <v>-15065385.915309358</v>
      </c>
      <c r="F110" s="516">
        <v>-6722797.3565898724</v>
      </c>
      <c r="G110" s="532">
        <v>-4429985.7680637576</v>
      </c>
      <c r="H110" s="516">
        <v>12913776.881532978</v>
      </c>
      <c r="I110" s="516">
        <v>-7997127</v>
      </c>
      <c r="J110" s="514">
        <v>-5739127.1835475061</v>
      </c>
      <c r="K110" s="545"/>
      <c r="L110" s="546">
        <f t="shared" si="18"/>
        <v>14928437.498503201</v>
      </c>
      <c r="M110" s="517">
        <v>-15065385.916917082</v>
      </c>
      <c r="N110" s="517">
        <v>-5728357.0487959608</v>
      </c>
      <c r="O110" s="533">
        <v>-10491890.042765824</v>
      </c>
      <c r="P110" s="518">
        <v>10193877.837802215</v>
      </c>
      <c r="Q110" s="518">
        <v>4007678.5237720013</v>
      </c>
      <c r="R110" s="517">
        <v>13963508.466947664</v>
      </c>
      <c r="S110" s="519">
        <v>-7997127</v>
      </c>
      <c r="T110" s="518">
        <v>3810742.3185462169</v>
      </c>
      <c r="U110" s="514"/>
      <c r="V110" s="546">
        <f t="shared" si="19"/>
        <v>15211565.721895451</v>
      </c>
      <c r="W110" s="517">
        <v>-15065385.916917082</v>
      </c>
      <c r="X110" s="517">
        <v>-4709178.8180497494</v>
      </c>
      <c r="Y110" s="517">
        <v>-10491890.042765824</v>
      </c>
      <c r="Z110" s="517">
        <v>9639830.5089011043</v>
      </c>
      <c r="AA110" s="517">
        <v>4007678.5237720013</v>
      </c>
      <c r="AB110" s="517">
        <v>14443449.73468118</v>
      </c>
      <c r="AC110" s="519">
        <v>-7997127</v>
      </c>
      <c r="AD110" s="514">
        <v>5038942.7115170807</v>
      </c>
      <c r="AE110" s="545"/>
      <c r="AF110" s="546">
        <v>17833039.159768004</v>
      </c>
      <c r="AG110" s="517">
        <v>-15065385.916917082</v>
      </c>
      <c r="AH110" s="517">
        <v>-3633920.4200675185</v>
      </c>
      <c r="AI110" s="517">
        <v>-10491890.042765824</v>
      </c>
      <c r="AJ110" s="517">
        <v>9085783.1799999941</v>
      </c>
      <c r="AK110" s="517">
        <v>4007678.5237720013</v>
      </c>
      <c r="AL110" s="520">
        <v>15078108.344646316</v>
      </c>
      <c r="AM110" s="533">
        <v>-7997127</v>
      </c>
      <c r="AN110" s="514">
        <v>8816285.8284358904</v>
      </c>
    </row>
    <row r="111" spans="1:40" ht="16.5">
      <c r="A111" s="515">
        <v>287</v>
      </c>
      <c r="B111" s="432" t="s">
        <v>547</v>
      </c>
      <c r="C111" s="518">
        <v>6242</v>
      </c>
      <c r="D111" s="516">
        <f t="shared" si="17"/>
        <v>3808548.0537553839</v>
      </c>
      <c r="E111" s="516">
        <v>1343461.4410168238</v>
      </c>
      <c r="F111" s="516">
        <v>777043.6969313724</v>
      </c>
      <c r="G111" s="532">
        <v>-348134.44918422715</v>
      </c>
      <c r="H111" s="516">
        <v>1437878.5543627285</v>
      </c>
      <c r="I111" s="516">
        <v>2415642</v>
      </c>
      <c r="J111" s="514">
        <v>9434439.2968820818</v>
      </c>
      <c r="K111" s="545"/>
      <c r="L111" s="546">
        <f t="shared" si="18"/>
        <v>4263422.316705686</v>
      </c>
      <c r="M111" s="517">
        <v>1343461.4408904789</v>
      </c>
      <c r="N111" s="517">
        <v>667932.69038778753</v>
      </c>
      <c r="O111" s="533">
        <v>-824428.86850385449</v>
      </c>
      <c r="P111" s="518">
        <v>427758.86423043068</v>
      </c>
      <c r="Q111" s="518">
        <v>125196.98930200002</v>
      </c>
      <c r="R111" s="517">
        <v>1521846.4345216169</v>
      </c>
      <c r="S111" s="519">
        <v>2415642</v>
      </c>
      <c r="T111" s="518">
        <v>9940831.8675341457</v>
      </c>
      <c r="U111" s="514"/>
      <c r="V111" s="546">
        <f t="shared" si="19"/>
        <v>4607698.7656785008</v>
      </c>
      <c r="W111" s="517">
        <v>1343461.4408904789</v>
      </c>
      <c r="X111" s="517">
        <v>560765.73595449293</v>
      </c>
      <c r="Y111" s="517">
        <v>-824428.86850385449</v>
      </c>
      <c r="Z111" s="517">
        <v>448994.98211521527</v>
      </c>
      <c r="AA111" s="517">
        <v>125196.98930200002</v>
      </c>
      <c r="AB111" s="517">
        <v>1572113.8351574948</v>
      </c>
      <c r="AC111" s="519">
        <v>2415642</v>
      </c>
      <c r="AD111" s="514">
        <v>10249444.880594328</v>
      </c>
      <c r="AE111" s="545"/>
      <c r="AF111" s="546">
        <v>4848764.4327690825</v>
      </c>
      <c r="AG111" s="517">
        <v>1343461.4408904789</v>
      </c>
      <c r="AH111" s="517">
        <v>458005.89232313773</v>
      </c>
      <c r="AI111" s="517">
        <v>-824428.86850385449</v>
      </c>
      <c r="AJ111" s="517">
        <v>470231.09999999974</v>
      </c>
      <c r="AK111" s="517">
        <v>125196.98930200002</v>
      </c>
      <c r="AL111" s="520">
        <v>1631792.7984051851</v>
      </c>
      <c r="AM111" s="533">
        <v>2415642</v>
      </c>
      <c r="AN111" s="514">
        <v>10468665.78518603</v>
      </c>
    </row>
    <row r="112" spans="1:40" ht="16.5">
      <c r="A112" s="515">
        <v>288</v>
      </c>
      <c r="B112" s="432" t="s">
        <v>548</v>
      </c>
      <c r="C112" s="518">
        <v>6405</v>
      </c>
      <c r="D112" s="516">
        <f t="shared" si="17"/>
        <v>6613738.4187343335</v>
      </c>
      <c r="E112" s="516">
        <v>2346.7919577659436</v>
      </c>
      <c r="F112" s="516">
        <v>-228105.98497165885</v>
      </c>
      <c r="G112" s="532">
        <v>-357225.43207705457</v>
      </c>
      <c r="H112" s="516">
        <v>1324833.3043553284</v>
      </c>
      <c r="I112" s="516">
        <v>106257</v>
      </c>
      <c r="J112" s="514">
        <v>7461844.0979987141</v>
      </c>
      <c r="K112" s="545"/>
      <c r="L112" s="546">
        <f t="shared" si="18"/>
        <v>6618615.5392449442</v>
      </c>
      <c r="M112" s="517">
        <v>2346.7918281219895</v>
      </c>
      <c r="N112" s="517">
        <v>-147916.25362139629</v>
      </c>
      <c r="O112" s="533">
        <v>-845178.55695504858</v>
      </c>
      <c r="P112" s="518">
        <v>473881.9562691981</v>
      </c>
      <c r="Q112" s="518">
        <v>239668.17074199999</v>
      </c>
      <c r="R112" s="517">
        <v>1417182.4223210071</v>
      </c>
      <c r="S112" s="519">
        <v>106257</v>
      </c>
      <c r="T112" s="518">
        <v>7864857.0698288269</v>
      </c>
      <c r="U112" s="514"/>
      <c r="V112" s="546">
        <f t="shared" si="19"/>
        <v>6515971.9963718597</v>
      </c>
      <c r="W112" s="517">
        <v>2346.7918281219895</v>
      </c>
      <c r="X112" s="517">
        <v>-65731.70430150695</v>
      </c>
      <c r="Y112" s="517">
        <v>-845178.55695504858</v>
      </c>
      <c r="Z112" s="517">
        <v>489056.04313459952</v>
      </c>
      <c r="AA112" s="517">
        <v>239668.17074199999</v>
      </c>
      <c r="AB112" s="517">
        <v>1464324.0369878646</v>
      </c>
      <c r="AC112" s="519">
        <v>106257</v>
      </c>
      <c r="AD112" s="514">
        <v>7906713.7778078904</v>
      </c>
      <c r="AE112" s="545"/>
      <c r="AF112" s="546">
        <v>6714786.1427312763</v>
      </c>
      <c r="AG112" s="517">
        <v>2346.7918281219895</v>
      </c>
      <c r="AH112" s="517">
        <v>-35994.722898851236</v>
      </c>
      <c r="AI112" s="517">
        <v>-845178.55695504858</v>
      </c>
      <c r="AJ112" s="517">
        <v>504230.13000000099</v>
      </c>
      <c r="AK112" s="517">
        <v>239668.17074199999</v>
      </c>
      <c r="AL112" s="520">
        <v>1523578.3818883386</v>
      </c>
      <c r="AM112" s="533">
        <v>106257</v>
      </c>
      <c r="AN112" s="514">
        <v>8209693.337335838</v>
      </c>
    </row>
    <row r="113" spans="1:40" ht="16.5">
      <c r="A113" s="515">
        <v>290</v>
      </c>
      <c r="B113" s="432" t="s">
        <v>117</v>
      </c>
      <c r="C113" s="518">
        <v>7755</v>
      </c>
      <c r="D113" s="516">
        <f t="shared" si="17"/>
        <v>6309380.2285761768</v>
      </c>
      <c r="E113" s="516">
        <v>397021.42675954005</v>
      </c>
      <c r="F113" s="516">
        <v>711945.79243258783</v>
      </c>
      <c r="G113" s="532">
        <v>-432518.84867409186</v>
      </c>
      <c r="H113" s="516">
        <v>1702254.0793560531</v>
      </c>
      <c r="I113" s="516">
        <v>-433702</v>
      </c>
      <c r="J113" s="514">
        <v>8254380.6784502659</v>
      </c>
      <c r="K113" s="545"/>
      <c r="L113" s="546">
        <f t="shared" si="18"/>
        <v>6015237.1206496116</v>
      </c>
      <c r="M113" s="517">
        <v>397021.42660257063</v>
      </c>
      <c r="N113" s="517">
        <v>576387.34069508372</v>
      </c>
      <c r="O113" s="533">
        <v>-1023539.4399830997</v>
      </c>
      <c r="P113" s="518">
        <v>1333862.6838223687</v>
      </c>
      <c r="Q113" s="518">
        <v>417990.03061200003</v>
      </c>
      <c r="R113" s="517">
        <v>1814160.019464968</v>
      </c>
      <c r="S113" s="519">
        <v>-433702</v>
      </c>
      <c r="T113" s="518">
        <v>9097417.1818635035</v>
      </c>
      <c r="U113" s="514"/>
      <c r="V113" s="546">
        <f t="shared" si="19"/>
        <v>6346659.2802917296</v>
      </c>
      <c r="W113" s="517">
        <v>397021.42660257063</v>
      </c>
      <c r="X113" s="517">
        <v>443244.16036342742</v>
      </c>
      <c r="Y113" s="517">
        <v>-1023539.4399830997</v>
      </c>
      <c r="Z113" s="517">
        <v>1069891.486911183</v>
      </c>
      <c r="AA113" s="517">
        <v>417990.03061200003</v>
      </c>
      <c r="AB113" s="517">
        <v>1882032.1369299951</v>
      </c>
      <c r="AC113" s="519">
        <v>-433702</v>
      </c>
      <c r="AD113" s="514">
        <v>9099597.0817278065</v>
      </c>
      <c r="AE113" s="545"/>
      <c r="AF113" s="546">
        <v>6506323.440801614</v>
      </c>
      <c r="AG113" s="517">
        <v>397021.42660257063</v>
      </c>
      <c r="AH113" s="517">
        <v>315576.33156477951</v>
      </c>
      <c r="AI113" s="517">
        <v>-1023539.4399830997</v>
      </c>
      <c r="AJ113" s="517">
        <v>805920.28999999724</v>
      </c>
      <c r="AK113" s="517">
        <v>417990.03061200003</v>
      </c>
      <c r="AL113" s="520">
        <v>1959283.686164557</v>
      </c>
      <c r="AM113" s="533">
        <v>-433702</v>
      </c>
      <c r="AN113" s="514">
        <v>8944873.7657624185</v>
      </c>
    </row>
    <row r="114" spans="1:40" ht="16.5">
      <c r="A114" s="515">
        <v>291</v>
      </c>
      <c r="B114" s="432" t="s">
        <v>549</v>
      </c>
      <c r="C114" s="518">
        <v>2119</v>
      </c>
      <c r="D114" s="516">
        <f t="shared" si="17"/>
        <v>110977.46088936832</v>
      </c>
      <c r="E114" s="516">
        <v>1054311.1390061574</v>
      </c>
      <c r="F114" s="516">
        <v>924472.97573058342</v>
      </c>
      <c r="G114" s="532">
        <v>-118182.77760675701</v>
      </c>
      <c r="H114" s="516">
        <v>438073.53134977981</v>
      </c>
      <c r="I114" s="516">
        <v>75207</v>
      </c>
      <c r="J114" s="514">
        <v>2484859.3293691324</v>
      </c>
      <c r="K114" s="545"/>
      <c r="L114" s="546">
        <f t="shared" si="18"/>
        <v>311420.23212213581</v>
      </c>
      <c r="M114" s="517">
        <v>1054311.1389632663</v>
      </c>
      <c r="N114" s="517">
        <v>887432.56835060008</v>
      </c>
      <c r="O114" s="533">
        <v>-279533.91347593535</v>
      </c>
      <c r="P114" s="518">
        <v>207375.43640266615</v>
      </c>
      <c r="Q114" s="518">
        <v>125409.41028000001</v>
      </c>
      <c r="R114" s="517">
        <v>468463.7146314159</v>
      </c>
      <c r="S114" s="519">
        <v>75207</v>
      </c>
      <c r="T114" s="518">
        <v>2850085.5872741486</v>
      </c>
      <c r="U114" s="514"/>
      <c r="V114" s="546">
        <f t="shared" si="19"/>
        <v>345586.10716099711</v>
      </c>
      <c r="W114" s="517">
        <v>1054311.1389632663</v>
      </c>
      <c r="X114" s="517">
        <v>851052.11714198894</v>
      </c>
      <c r="Y114" s="517">
        <v>-279533.91347593535</v>
      </c>
      <c r="Z114" s="517">
        <v>201618.19820133288</v>
      </c>
      <c r="AA114" s="517">
        <v>125409.41028000001</v>
      </c>
      <c r="AB114" s="517">
        <v>487346.98156020424</v>
      </c>
      <c r="AC114" s="519">
        <v>75207</v>
      </c>
      <c r="AD114" s="514">
        <v>2860997.0398318544</v>
      </c>
      <c r="AE114" s="545"/>
      <c r="AF114" s="546">
        <v>350807.62529785885</v>
      </c>
      <c r="AG114" s="517">
        <v>1054311.1389632663</v>
      </c>
      <c r="AH114" s="517">
        <v>816167.76779004373</v>
      </c>
      <c r="AI114" s="517">
        <v>-279533.91347593535</v>
      </c>
      <c r="AJ114" s="517">
        <v>195860.95999999967</v>
      </c>
      <c r="AK114" s="517">
        <v>125409.41028000001</v>
      </c>
      <c r="AL114" s="520">
        <v>508806.76719216519</v>
      </c>
      <c r="AM114" s="533">
        <v>75207</v>
      </c>
      <c r="AN114" s="514">
        <v>2847036.7560473979</v>
      </c>
    </row>
    <row r="115" spans="1:40" ht="16.5">
      <c r="A115" s="515">
        <v>297</v>
      </c>
      <c r="B115" s="432" t="s">
        <v>119</v>
      </c>
      <c r="C115" s="518">
        <v>122594</v>
      </c>
      <c r="D115" s="516">
        <f t="shared" si="17"/>
        <v>38244078.967759989</v>
      </c>
      <c r="E115" s="516">
        <v>-13124916.652892057</v>
      </c>
      <c r="F115" s="516">
        <v>-4474986.7012361381</v>
      </c>
      <c r="G115" s="532">
        <v>-6837423.047627545</v>
      </c>
      <c r="H115" s="516">
        <v>19210082.571614448</v>
      </c>
      <c r="I115" s="516">
        <v>-760228</v>
      </c>
      <c r="J115" s="514">
        <v>32256607.137618694</v>
      </c>
      <c r="K115" s="545"/>
      <c r="L115" s="546">
        <f t="shared" si="18"/>
        <v>38823192.062353648</v>
      </c>
      <c r="M115" s="517">
        <v>-13124916.655373488</v>
      </c>
      <c r="N115" s="517">
        <v>-2940126.4475040399</v>
      </c>
      <c r="O115" s="533">
        <v>-16202216.035067009</v>
      </c>
      <c r="P115" s="518">
        <v>14052102.492083251</v>
      </c>
      <c r="Q115" s="518">
        <v>3392704.2024259986</v>
      </c>
      <c r="R115" s="517">
        <v>20718677.638305586</v>
      </c>
      <c r="S115" s="519">
        <v>-760228</v>
      </c>
      <c r="T115" s="518">
        <v>43959189.257223949</v>
      </c>
      <c r="U115" s="514"/>
      <c r="V115" s="546">
        <f t="shared" si="19"/>
        <v>40193819.291478217</v>
      </c>
      <c r="W115" s="517">
        <v>-13124916.655373488</v>
      </c>
      <c r="X115" s="517">
        <v>-1367084.6615052086</v>
      </c>
      <c r="Y115" s="517">
        <v>-16202216.035067009</v>
      </c>
      <c r="Z115" s="517">
        <v>14123878.546041623</v>
      </c>
      <c r="AA115" s="517">
        <v>3392704.2024259986</v>
      </c>
      <c r="AB115" s="517">
        <v>21409893.021000415</v>
      </c>
      <c r="AC115" s="519">
        <v>-760228</v>
      </c>
      <c r="AD115" s="514">
        <v>47665849.709000543</v>
      </c>
      <c r="AE115" s="545"/>
      <c r="AF115" s="546">
        <v>40297873.405930787</v>
      </c>
      <c r="AG115" s="517">
        <v>-13124916.655373488</v>
      </c>
      <c r="AH115" s="517">
        <v>-688951.92178950319</v>
      </c>
      <c r="AI115" s="517">
        <v>-16202216.035067009</v>
      </c>
      <c r="AJ115" s="517">
        <v>14195654.599999994</v>
      </c>
      <c r="AK115" s="517">
        <v>3392704.2024259986</v>
      </c>
      <c r="AL115" s="520">
        <v>22383476.100137025</v>
      </c>
      <c r="AM115" s="533">
        <v>-760228</v>
      </c>
      <c r="AN115" s="514">
        <v>49493395.696263805</v>
      </c>
    </row>
    <row r="116" spans="1:40" ht="16.5">
      <c r="A116" s="515">
        <v>300</v>
      </c>
      <c r="B116" s="432" t="s">
        <v>120</v>
      </c>
      <c r="C116" s="518">
        <v>3437</v>
      </c>
      <c r="D116" s="516">
        <f t="shared" si="17"/>
        <v>2401999.7813144187</v>
      </c>
      <c r="E116" s="516">
        <v>1408655.442844271</v>
      </c>
      <c r="F116" s="516">
        <v>718383.70633970911</v>
      </c>
      <c r="G116" s="532">
        <v>-191691.46136593859</v>
      </c>
      <c r="H116" s="516">
        <v>766831.42610848683</v>
      </c>
      <c r="I116" s="516">
        <v>1605144</v>
      </c>
      <c r="J116" s="514">
        <v>6709322.8952409467</v>
      </c>
      <c r="K116" s="545"/>
      <c r="L116" s="546">
        <f t="shared" si="18"/>
        <v>2354135.4849547008</v>
      </c>
      <c r="M116" s="517">
        <v>1408655.4427747035</v>
      </c>
      <c r="N116" s="517">
        <v>658304.48021181731</v>
      </c>
      <c r="O116" s="533">
        <v>-454196.7208375397</v>
      </c>
      <c r="P116" s="518">
        <v>224621.58292851923</v>
      </c>
      <c r="Q116" s="518">
        <v>99412.17794199998</v>
      </c>
      <c r="R116" s="517">
        <v>821588.50427046046</v>
      </c>
      <c r="S116" s="519">
        <v>1605144</v>
      </c>
      <c r="T116" s="518">
        <v>6717664.9522446617</v>
      </c>
      <c r="U116" s="514"/>
      <c r="V116" s="546">
        <f t="shared" si="19"/>
        <v>2297592.6647856636</v>
      </c>
      <c r="W116" s="517">
        <v>1408655.4427747035</v>
      </c>
      <c r="X116" s="517">
        <v>599295.69738784526</v>
      </c>
      <c r="Y116" s="517">
        <v>-454196.7208375397</v>
      </c>
      <c r="Z116" s="517">
        <v>240139.29146425991</v>
      </c>
      <c r="AA116" s="517">
        <v>99412.17794199998</v>
      </c>
      <c r="AB116" s="517">
        <v>849686.91414797434</v>
      </c>
      <c r="AC116" s="519">
        <v>1605144</v>
      </c>
      <c r="AD116" s="514">
        <v>6645729.4676649068</v>
      </c>
      <c r="AE116" s="545"/>
      <c r="AF116" s="546">
        <v>2342834.1363007007</v>
      </c>
      <c r="AG116" s="517">
        <v>1408655.4427747035</v>
      </c>
      <c r="AH116" s="517">
        <v>542713.57906663918</v>
      </c>
      <c r="AI116" s="517">
        <v>-454196.7208375397</v>
      </c>
      <c r="AJ116" s="517">
        <v>255657.00000000064</v>
      </c>
      <c r="AK116" s="517">
        <v>99412.17794199998</v>
      </c>
      <c r="AL116" s="520">
        <v>883131.40752756246</v>
      </c>
      <c r="AM116" s="533">
        <v>1605144</v>
      </c>
      <c r="AN116" s="514">
        <v>6683351.0227740668</v>
      </c>
    </row>
    <row r="117" spans="1:40" ht="16.5">
      <c r="A117" s="515">
        <v>301</v>
      </c>
      <c r="B117" s="432" t="s">
        <v>121</v>
      </c>
      <c r="C117" s="518">
        <v>19890</v>
      </c>
      <c r="D117" s="516">
        <f t="shared" si="17"/>
        <v>14067740.41914206</v>
      </c>
      <c r="E117" s="516">
        <v>-1712165.2490845402</v>
      </c>
      <c r="F117" s="516">
        <v>-2039012.3076953078</v>
      </c>
      <c r="G117" s="532">
        <v>-1109323.0045296825</v>
      </c>
      <c r="H117" s="516">
        <v>4430386.1056627324</v>
      </c>
      <c r="I117" s="516">
        <v>-1917611</v>
      </c>
      <c r="J117" s="514">
        <v>11720014.963495262</v>
      </c>
      <c r="K117" s="545"/>
      <c r="L117" s="546">
        <f t="shared" si="18"/>
        <v>14401914.453161191</v>
      </c>
      <c r="M117" s="517">
        <v>-1712165.2494871344</v>
      </c>
      <c r="N117" s="517">
        <v>-1789992.2051884034</v>
      </c>
      <c r="O117" s="533">
        <v>-2627487.0547960661</v>
      </c>
      <c r="P117" s="518">
        <v>2033649.5728436504</v>
      </c>
      <c r="Q117" s="518">
        <v>769710.27964600013</v>
      </c>
      <c r="R117" s="517">
        <v>4702887.457623966</v>
      </c>
      <c r="S117" s="519">
        <v>-1917611</v>
      </c>
      <c r="T117" s="518">
        <v>13860906.253803203</v>
      </c>
      <c r="U117" s="514"/>
      <c r="V117" s="546">
        <f t="shared" si="19"/>
        <v>14580917.942766761</v>
      </c>
      <c r="W117" s="517">
        <v>-1712165.2494871344</v>
      </c>
      <c r="X117" s="517">
        <v>-1534777.4220545085</v>
      </c>
      <c r="Y117" s="517">
        <v>-2627487.0547960661</v>
      </c>
      <c r="Z117" s="517">
        <v>1928817.4614218245</v>
      </c>
      <c r="AA117" s="517">
        <v>769710.27964600013</v>
      </c>
      <c r="AB117" s="517">
        <v>4857319.685584059</v>
      </c>
      <c r="AC117" s="519">
        <v>-1917611</v>
      </c>
      <c r="AD117" s="514">
        <v>14344724.643080937</v>
      </c>
      <c r="AE117" s="545"/>
      <c r="AF117" s="546">
        <v>15417341.556157801</v>
      </c>
      <c r="AG117" s="517">
        <v>-1712165.2494871344</v>
      </c>
      <c r="AH117" s="517">
        <v>-1265519.4742537483</v>
      </c>
      <c r="AI117" s="517">
        <v>-2627487.0547960661</v>
      </c>
      <c r="AJ117" s="517">
        <v>1823985.3499999989</v>
      </c>
      <c r="AK117" s="517">
        <v>769710.27964600013</v>
      </c>
      <c r="AL117" s="520">
        <v>5041705.5872122794</v>
      </c>
      <c r="AM117" s="533">
        <v>-1917611</v>
      </c>
      <c r="AN117" s="514">
        <v>15529959.994479131</v>
      </c>
    </row>
    <row r="118" spans="1:40" ht="16.5">
      <c r="A118" s="515">
        <v>304</v>
      </c>
      <c r="B118" s="432" t="s">
        <v>550</v>
      </c>
      <c r="C118" s="518">
        <v>950</v>
      </c>
      <c r="D118" s="516">
        <f t="shared" si="17"/>
        <v>136879.16470507157</v>
      </c>
      <c r="E118" s="516">
        <v>-267929.99604301376</v>
      </c>
      <c r="F118" s="516">
        <v>-14286.912519806761</v>
      </c>
      <c r="G118" s="532">
        <v>-52984.256123841034</v>
      </c>
      <c r="H118" s="516">
        <v>175022.54967830618</v>
      </c>
      <c r="I118" s="516">
        <v>-207970</v>
      </c>
      <c r="J118" s="514">
        <v>-231269.45030328378</v>
      </c>
      <c r="K118" s="545"/>
      <c r="L118" s="546">
        <f t="shared" si="18"/>
        <v>217951.32430410883</v>
      </c>
      <c r="M118" s="517">
        <v>-267929.99606224272</v>
      </c>
      <c r="N118" s="517">
        <v>-2393.041359346274</v>
      </c>
      <c r="O118" s="533">
        <v>-126292.24024326324</v>
      </c>
      <c r="P118" s="518">
        <v>107954.98523837418</v>
      </c>
      <c r="Q118" s="518">
        <v>31181.679298000003</v>
      </c>
      <c r="R118" s="517">
        <v>186575.99313992567</v>
      </c>
      <c r="S118" s="519">
        <v>-207970</v>
      </c>
      <c r="T118" s="518">
        <v>-60921.295684443583</v>
      </c>
      <c r="U118" s="514"/>
      <c r="V118" s="546">
        <f t="shared" si="19"/>
        <v>210015.94212944884</v>
      </c>
      <c r="W118" s="517">
        <v>-267929.99606224272</v>
      </c>
      <c r="X118" s="517">
        <v>-3949.2809351975848</v>
      </c>
      <c r="Y118" s="517">
        <v>-126292.24024326324</v>
      </c>
      <c r="Z118" s="517">
        <v>98273.977619187077</v>
      </c>
      <c r="AA118" s="517">
        <v>31181.679298000003</v>
      </c>
      <c r="AB118" s="517">
        <v>190403.53420659914</v>
      </c>
      <c r="AC118" s="519">
        <v>-207970</v>
      </c>
      <c r="AD118" s="514">
        <v>-76266.383987468464</v>
      </c>
      <c r="AE118" s="545"/>
      <c r="AF118" s="546">
        <v>174325.23535057504</v>
      </c>
      <c r="AG118" s="517">
        <v>-267929.99606224272</v>
      </c>
      <c r="AH118" s="517">
        <v>-5338.7957461215728</v>
      </c>
      <c r="AI118" s="517">
        <v>-126292.24024326324</v>
      </c>
      <c r="AJ118" s="517">
        <v>88592.969999999972</v>
      </c>
      <c r="AK118" s="517">
        <v>31181.679298000003</v>
      </c>
      <c r="AL118" s="520">
        <v>197137.05862866892</v>
      </c>
      <c r="AM118" s="533">
        <v>-207970</v>
      </c>
      <c r="AN118" s="514">
        <v>-116294.08877438353</v>
      </c>
    </row>
    <row r="119" spans="1:40" ht="16.5">
      <c r="A119" s="515">
        <v>305</v>
      </c>
      <c r="B119" s="432" t="s">
        <v>123</v>
      </c>
      <c r="C119" s="518">
        <v>15146</v>
      </c>
      <c r="D119" s="516">
        <f t="shared" si="17"/>
        <v>11922505.961261943</v>
      </c>
      <c r="E119" s="516">
        <v>705386.39323019725</v>
      </c>
      <c r="F119" s="516">
        <v>1274653.1189066158</v>
      </c>
      <c r="G119" s="532">
        <v>-844736.36131757509</v>
      </c>
      <c r="H119" s="516">
        <v>2763173.4985383735</v>
      </c>
      <c r="I119" s="516">
        <v>-1054468</v>
      </c>
      <c r="J119" s="514">
        <v>14766514.610619554</v>
      </c>
      <c r="K119" s="545"/>
      <c r="L119" s="546">
        <f t="shared" si="18"/>
        <v>11103515.49170045</v>
      </c>
      <c r="M119" s="517">
        <v>705386.39292361715</v>
      </c>
      <c r="N119" s="517">
        <v>1009898.9847974943</v>
      </c>
      <c r="O119" s="533">
        <v>-1999179.2495788685</v>
      </c>
      <c r="P119" s="518">
        <v>1843091.3160972656</v>
      </c>
      <c r="Q119" s="518">
        <v>961270.76322199986</v>
      </c>
      <c r="R119" s="517">
        <v>2952490.2915769354</v>
      </c>
      <c r="S119" s="519">
        <v>-1054468</v>
      </c>
      <c r="T119" s="518">
        <v>15522005.990738893</v>
      </c>
      <c r="U119" s="514"/>
      <c r="V119" s="546">
        <f t="shared" si="19"/>
        <v>11371116.412182979</v>
      </c>
      <c r="W119" s="517">
        <v>705386.39292361715</v>
      </c>
      <c r="X119" s="517">
        <v>749862.02679578366</v>
      </c>
      <c r="Y119" s="517">
        <v>-1999179.2495788685</v>
      </c>
      <c r="Z119" s="517">
        <v>1707419.7430486314</v>
      </c>
      <c r="AA119" s="517">
        <v>961270.76322199986</v>
      </c>
      <c r="AB119" s="517">
        <v>3053374.5683546481</v>
      </c>
      <c r="AC119" s="519">
        <v>-1054468</v>
      </c>
      <c r="AD119" s="514">
        <v>15494782.656948792</v>
      </c>
      <c r="AE119" s="545"/>
      <c r="AF119" s="546">
        <v>11732041.581453081</v>
      </c>
      <c r="AG119" s="517">
        <v>705386.39292361715</v>
      </c>
      <c r="AH119" s="517">
        <v>500518.77276814712</v>
      </c>
      <c r="AI119" s="517">
        <v>-1999179.2495788685</v>
      </c>
      <c r="AJ119" s="517">
        <v>1571748.1699999971</v>
      </c>
      <c r="AK119" s="517">
        <v>961270.76322199986</v>
      </c>
      <c r="AL119" s="520">
        <v>3176988.9375274563</v>
      </c>
      <c r="AM119" s="533">
        <v>-1054468</v>
      </c>
      <c r="AN119" s="514">
        <v>15594307.368315428</v>
      </c>
    </row>
    <row r="120" spans="1:40" ht="16.5">
      <c r="A120" s="515">
        <v>309</v>
      </c>
      <c r="B120" s="432" t="s">
        <v>124</v>
      </c>
      <c r="C120" s="518">
        <v>6457</v>
      </c>
      <c r="D120" s="516">
        <f t="shared" si="17"/>
        <v>4720427.3362859925</v>
      </c>
      <c r="E120" s="516">
        <v>-1326691.3805399276</v>
      </c>
      <c r="F120" s="516">
        <v>-980363.09950571635</v>
      </c>
      <c r="G120" s="532">
        <v>-360125.6229385701</v>
      </c>
      <c r="H120" s="516">
        <v>1249922.0350348856</v>
      </c>
      <c r="I120" s="516">
        <v>-492976</v>
      </c>
      <c r="J120" s="514">
        <v>2810193.268336664</v>
      </c>
      <c r="K120" s="545"/>
      <c r="L120" s="546">
        <f t="shared" si="18"/>
        <v>4892259.1170266038</v>
      </c>
      <c r="M120" s="517">
        <v>-1326691.3806706239</v>
      </c>
      <c r="N120" s="517">
        <v>-899522.3352077232</v>
      </c>
      <c r="O120" s="533">
        <v>-851092.47991327755</v>
      </c>
      <c r="P120" s="518">
        <v>1042763.6773807833</v>
      </c>
      <c r="Q120" s="518">
        <v>632293.86928400001</v>
      </c>
      <c r="R120" s="517">
        <v>1345842.2317885128</v>
      </c>
      <c r="S120" s="519">
        <v>-492976</v>
      </c>
      <c r="T120" s="518">
        <v>4342876.6996882753</v>
      </c>
      <c r="U120" s="514"/>
      <c r="V120" s="546">
        <f t="shared" si="19"/>
        <v>5093735.6673432738</v>
      </c>
      <c r="W120" s="517">
        <v>-1326691.3806706239</v>
      </c>
      <c r="X120" s="517">
        <v>-816670.55769663432</v>
      </c>
      <c r="Y120" s="517">
        <v>-851092.47991327755</v>
      </c>
      <c r="Z120" s="517">
        <v>952549.59869039163</v>
      </c>
      <c r="AA120" s="517">
        <v>632293.86928400001</v>
      </c>
      <c r="AB120" s="517">
        <v>1396894.3227720028</v>
      </c>
      <c r="AC120" s="519">
        <v>-492976</v>
      </c>
      <c r="AD120" s="514">
        <v>4588043.039809132</v>
      </c>
      <c r="AE120" s="545"/>
      <c r="AF120" s="546">
        <v>5349265.7529925825</v>
      </c>
      <c r="AG120" s="517">
        <v>-1326691.3806706239</v>
      </c>
      <c r="AH120" s="517">
        <v>-729259.87046940916</v>
      </c>
      <c r="AI120" s="517">
        <v>-851092.47991327755</v>
      </c>
      <c r="AJ120" s="517">
        <v>862335.52</v>
      </c>
      <c r="AK120" s="517">
        <v>632293.86928400001</v>
      </c>
      <c r="AL120" s="520">
        <v>1456537.0003764709</v>
      </c>
      <c r="AM120" s="533">
        <v>-492976</v>
      </c>
      <c r="AN120" s="514">
        <v>4900412.4115997441</v>
      </c>
    </row>
    <row r="121" spans="1:40" ht="16.5">
      <c r="A121" s="515">
        <v>312</v>
      </c>
      <c r="B121" s="432" t="s">
        <v>125</v>
      </c>
      <c r="C121" s="518">
        <v>1196</v>
      </c>
      <c r="D121" s="516">
        <f t="shared" si="17"/>
        <v>856813.50909095339</v>
      </c>
      <c r="E121" s="516">
        <v>-92720.845587725125</v>
      </c>
      <c r="F121" s="516">
        <v>-127271.39875370733</v>
      </c>
      <c r="G121" s="532">
        <v>-66704.38981485671</v>
      </c>
      <c r="H121" s="516">
        <v>292607.50031525374</v>
      </c>
      <c r="I121" s="516">
        <v>-311627</v>
      </c>
      <c r="J121" s="514">
        <v>551097.37524991797</v>
      </c>
      <c r="K121" s="545"/>
      <c r="L121" s="546">
        <f t="shared" si="18"/>
        <v>1114828.7448825345</v>
      </c>
      <c r="M121" s="517">
        <v>-92720.845611933415</v>
      </c>
      <c r="N121" s="517">
        <v>-112297.64095590654</v>
      </c>
      <c r="O121" s="533">
        <v>-158361.31282851074</v>
      </c>
      <c r="P121" s="518">
        <v>93167.872037722918</v>
      </c>
      <c r="Q121" s="518">
        <v>80638.998748000013</v>
      </c>
      <c r="R121" s="517">
        <v>315666.36866080033</v>
      </c>
      <c r="S121" s="519">
        <v>-311627</v>
      </c>
      <c r="T121" s="518">
        <v>929295.18493270711</v>
      </c>
      <c r="U121" s="514"/>
      <c r="V121" s="546">
        <f t="shared" si="19"/>
        <v>1240387.9267862134</v>
      </c>
      <c r="W121" s="517">
        <v>-92720.845611933415</v>
      </c>
      <c r="X121" s="517">
        <v>-96951.392558312858</v>
      </c>
      <c r="Y121" s="517">
        <v>-158361.31282851074</v>
      </c>
      <c r="Z121" s="517">
        <v>96626.686018861365</v>
      </c>
      <c r="AA121" s="517">
        <v>80638.998748000013</v>
      </c>
      <c r="AB121" s="517">
        <v>327611.01079830283</v>
      </c>
      <c r="AC121" s="519">
        <v>-311627</v>
      </c>
      <c r="AD121" s="514">
        <v>1085604.0713526206</v>
      </c>
      <c r="AE121" s="545"/>
      <c r="AF121" s="546">
        <v>1322622.1861696097</v>
      </c>
      <c r="AG121" s="517">
        <v>-92720.845611933415</v>
      </c>
      <c r="AH121" s="517">
        <v>-80760.718572907674</v>
      </c>
      <c r="AI121" s="517">
        <v>-158361.31282851074</v>
      </c>
      <c r="AJ121" s="517">
        <v>100085.4999999998</v>
      </c>
      <c r="AK121" s="517">
        <v>80638.998748000013</v>
      </c>
      <c r="AL121" s="520">
        <v>341742.57027200999</v>
      </c>
      <c r="AM121" s="533">
        <v>-311627</v>
      </c>
      <c r="AN121" s="514">
        <v>1201619.378176268</v>
      </c>
    </row>
    <row r="122" spans="1:40" ht="16.5">
      <c r="A122" s="515">
        <v>316</v>
      </c>
      <c r="B122" s="432" t="s">
        <v>126</v>
      </c>
      <c r="C122" s="518">
        <v>4198</v>
      </c>
      <c r="D122" s="516">
        <f t="shared" si="17"/>
        <v>1954948.7069786265</v>
      </c>
      <c r="E122" s="516">
        <v>-213827.08672629786</v>
      </c>
      <c r="F122" s="516">
        <v>-176112.97313038999</v>
      </c>
      <c r="G122" s="532">
        <v>-234134.63916619436</v>
      </c>
      <c r="H122" s="516">
        <v>800767.03848243738</v>
      </c>
      <c r="I122" s="516">
        <v>-932139</v>
      </c>
      <c r="J122" s="514">
        <v>1199502.0464381818</v>
      </c>
      <c r="K122" s="545"/>
      <c r="L122" s="546">
        <f t="shared" si="18"/>
        <v>1068352.0687484823</v>
      </c>
      <c r="M122" s="517">
        <v>-213827.08681126978</v>
      </c>
      <c r="N122" s="517">
        <v>-123554.58246553405</v>
      </c>
      <c r="O122" s="533">
        <v>-554682.41115606227</v>
      </c>
      <c r="P122" s="518">
        <v>535775.56296373322</v>
      </c>
      <c r="Q122" s="518">
        <v>316086.77146200003</v>
      </c>
      <c r="R122" s="517">
        <v>869009.84218610625</v>
      </c>
      <c r="S122" s="519">
        <v>-932139</v>
      </c>
      <c r="T122" s="518">
        <v>965021.1649274556</v>
      </c>
      <c r="U122" s="514"/>
      <c r="V122" s="546">
        <f t="shared" si="19"/>
        <v>1047382.3895334529</v>
      </c>
      <c r="W122" s="517">
        <v>-213827.08681126978</v>
      </c>
      <c r="X122" s="517">
        <v>-69688.737337525396</v>
      </c>
      <c r="Y122" s="517">
        <v>-554682.41115606227</v>
      </c>
      <c r="Z122" s="517">
        <v>509623.46648186632</v>
      </c>
      <c r="AA122" s="517">
        <v>316086.77146200003</v>
      </c>
      <c r="AB122" s="517">
        <v>899543.68722491385</v>
      </c>
      <c r="AC122" s="519">
        <v>-932139</v>
      </c>
      <c r="AD122" s="514">
        <v>1002299.0793973757</v>
      </c>
      <c r="AE122" s="545"/>
      <c r="AF122" s="546">
        <v>1125398.0988151063</v>
      </c>
      <c r="AG122" s="517">
        <v>-213827.08681126978</v>
      </c>
      <c r="AH122" s="517">
        <v>-23591.857412861431</v>
      </c>
      <c r="AI122" s="517">
        <v>-554682.41115606227</v>
      </c>
      <c r="AJ122" s="517">
        <v>483471.3699999993</v>
      </c>
      <c r="AK122" s="517">
        <v>316086.77146200003</v>
      </c>
      <c r="AL122" s="520">
        <v>937814.88748075627</v>
      </c>
      <c r="AM122" s="533">
        <v>-932139</v>
      </c>
      <c r="AN122" s="514">
        <v>1138530.7723776682</v>
      </c>
    </row>
    <row r="123" spans="1:40" ht="16.5">
      <c r="A123" s="515">
        <v>317</v>
      </c>
      <c r="B123" s="432" t="s">
        <v>127</v>
      </c>
      <c r="C123" s="518">
        <v>2474</v>
      </c>
      <c r="D123" s="516">
        <f t="shared" si="17"/>
        <v>3327317.5594885061</v>
      </c>
      <c r="E123" s="516">
        <v>603167.07771725534</v>
      </c>
      <c r="F123" s="516">
        <v>226162.50970394525</v>
      </c>
      <c r="G123" s="532">
        <v>-137982.15752671863</v>
      </c>
      <c r="H123" s="516">
        <v>597229.63158571674</v>
      </c>
      <c r="I123" s="516">
        <v>54351</v>
      </c>
      <c r="J123" s="514">
        <v>4670245.620968705</v>
      </c>
      <c r="K123" s="545"/>
      <c r="L123" s="546">
        <f t="shared" si="18"/>
        <v>3275333.0154995546</v>
      </c>
      <c r="M123" s="517">
        <v>603167.07766717882</v>
      </c>
      <c r="N123" s="517">
        <v>182916.65417866025</v>
      </c>
      <c r="O123" s="533">
        <v>-326752.84379324655</v>
      </c>
      <c r="P123" s="518">
        <v>250505.067474938</v>
      </c>
      <c r="Q123" s="518">
        <v>119365.20873200001</v>
      </c>
      <c r="R123" s="517">
        <v>630354.53662178235</v>
      </c>
      <c r="S123" s="519">
        <v>54351</v>
      </c>
      <c r="T123" s="518">
        <v>4789239.7163808672</v>
      </c>
      <c r="U123" s="514"/>
      <c r="V123" s="546">
        <f t="shared" si="19"/>
        <v>3292925.5168620362</v>
      </c>
      <c r="W123" s="517">
        <v>603167.07766717882</v>
      </c>
      <c r="X123" s="517">
        <v>140441.31850612411</v>
      </c>
      <c r="Y123" s="517">
        <v>-326752.84379324655</v>
      </c>
      <c r="Z123" s="517">
        <v>236947.99373746917</v>
      </c>
      <c r="AA123" s="517">
        <v>119365.20873200001</v>
      </c>
      <c r="AB123" s="517">
        <v>652483.15439899277</v>
      </c>
      <c r="AC123" s="519">
        <v>54351</v>
      </c>
      <c r="AD123" s="514">
        <v>4772928.4261105545</v>
      </c>
      <c r="AE123" s="545"/>
      <c r="AF123" s="546">
        <v>3369878.7741960622</v>
      </c>
      <c r="AG123" s="517">
        <v>603167.07766717882</v>
      </c>
      <c r="AH123" s="517">
        <v>99712.729409044186</v>
      </c>
      <c r="AI123" s="517">
        <v>-326752.84379324655</v>
      </c>
      <c r="AJ123" s="517">
        <v>223390.9200000003</v>
      </c>
      <c r="AK123" s="517">
        <v>119365.20873200001</v>
      </c>
      <c r="AL123" s="520">
        <v>677389.12213257817</v>
      </c>
      <c r="AM123" s="533">
        <v>54351</v>
      </c>
      <c r="AN123" s="514">
        <v>4820501.988343616</v>
      </c>
    </row>
    <row r="124" spans="1:40" ht="16.5">
      <c r="A124" s="515">
        <v>320</v>
      </c>
      <c r="B124" s="432" t="s">
        <v>128</v>
      </c>
      <c r="C124" s="518">
        <v>6996</v>
      </c>
      <c r="D124" s="516">
        <f t="shared" si="17"/>
        <v>4268231.4938638201</v>
      </c>
      <c r="E124" s="516">
        <v>426974.0991582594</v>
      </c>
      <c r="F124" s="516">
        <v>724729.16049459495</v>
      </c>
      <c r="G124" s="532">
        <v>-390187.21667620202</v>
      </c>
      <c r="H124" s="516">
        <v>1333825.069367379</v>
      </c>
      <c r="I124" s="516">
        <v>250732</v>
      </c>
      <c r="J124" s="514">
        <v>6614304.6062078513</v>
      </c>
      <c r="K124" s="545"/>
      <c r="L124" s="546">
        <f t="shared" si="18"/>
        <v>4160476.3594238861</v>
      </c>
      <c r="M124" s="517">
        <v>426974.09901665291</v>
      </c>
      <c r="N124" s="517">
        <v>602438.13169310184</v>
      </c>
      <c r="O124" s="533">
        <v>-923052.03924283222</v>
      </c>
      <c r="P124" s="518">
        <v>866832.91485901992</v>
      </c>
      <c r="Q124" s="518">
        <v>335046.934068</v>
      </c>
      <c r="R124" s="517">
        <v>1433251.6677536718</v>
      </c>
      <c r="S124" s="519">
        <v>250732</v>
      </c>
      <c r="T124" s="518">
        <v>7152700.0675715003</v>
      </c>
      <c r="U124" s="514"/>
      <c r="V124" s="546">
        <f t="shared" si="19"/>
        <v>4448615.4530851329</v>
      </c>
      <c r="W124" s="517">
        <v>426974.09901665291</v>
      </c>
      <c r="X124" s="517">
        <v>482325.98603220336</v>
      </c>
      <c r="Y124" s="517">
        <v>-923052.03924283222</v>
      </c>
      <c r="Z124" s="517">
        <v>823399.2824295091</v>
      </c>
      <c r="AA124" s="517">
        <v>335046.934068</v>
      </c>
      <c r="AB124" s="517">
        <v>1487335.7717258809</v>
      </c>
      <c r="AC124" s="519">
        <v>250732</v>
      </c>
      <c r="AD124" s="514">
        <v>7331377.4871145468</v>
      </c>
      <c r="AE124" s="545"/>
      <c r="AF124" s="546">
        <v>4821043.1385573596</v>
      </c>
      <c r="AG124" s="517">
        <v>426974.09901665291</v>
      </c>
      <c r="AH124" s="517">
        <v>367153.3064351253</v>
      </c>
      <c r="AI124" s="517">
        <v>-923052.03924283222</v>
      </c>
      <c r="AJ124" s="517">
        <v>779965.64999999839</v>
      </c>
      <c r="AK124" s="517">
        <v>335046.934068</v>
      </c>
      <c r="AL124" s="520">
        <v>1550342.9727641454</v>
      </c>
      <c r="AM124" s="533">
        <v>250732</v>
      </c>
      <c r="AN124" s="514">
        <v>7608206.0615984499</v>
      </c>
    </row>
    <row r="125" spans="1:40" ht="16.5">
      <c r="A125" s="515">
        <v>322</v>
      </c>
      <c r="B125" s="432" t="s">
        <v>551</v>
      </c>
      <c r="C125" s="518">
        <v>6549</v>
      </c>
      <c r="D125" s="516">
        <f t="shared" si="17"/>
        <v>6724893.3429044653</v>
      </c>
      <c r="E125" s="516">
        <v>1131768.4655349874</v>
      </c>
      <c r="F125" s="516">
        <v>1030274.3251793605</v>
      </c>
      <c r="G125" s="532">
        <v>-365256.72984740522</v>
      </c>
      <c r="H125" s="516">
        <v>1264748.1416320186</v>
      </c>
      <c r="I125" s="516">
        <v>-478852</v>
      </c>
      <c r="J125" s="514">
        <v>9307575.5454034265</v>
      </c>
      <c r="K125" s="545"/>
      <c r="L125" s="546">
        <f t="shared" si="18"/>
        <v>6859632.5625429507</v>
      </c>
      <c r="M125" s="517">
        <v>1131768.4654024285</v>
      </c>
      <c r="N125" s="517">
        <v>915796.91700026137</v>
      </c>
      <c r="O125" s="533">
        <v>-864237.9641143136</v>
      </c>
      <c r="P125" s="518">
        <v>532201.22990484757</v>
      </c>
      <c r="Q125" s="518">
        <v>161559.43526800003</v>
      </c>
      <c r="R125" s="517">
        <v>1348139.1481732826</v>
      </c>
      <c r="S125" s="519">
        <v>-478852</v>
      </c>
      <c r="T125" s="518">
        <v>9606007.7941774577</v>
      </c>
      <c r="U125" s="514"/>
      <c r="V125" s="546">
        <f t="shared" si="19"/>
        <v>7087178.2509255372</v>
      </c>
      <c r="W125" s="517">
        <v>1131768.4654024285</v>
      </c>
      <c r="X125" s="517">
        <v>803359.17515731906</v>
      </c>
      <c r="Y125" s="517">
        <v>-864237.9641143136</v>
      </c>
      <c r="Z125" s="517">
        <v>553093.10995242256</v>
      </c>
      <c r="AA125" s="517">
        <v>161559.43526800003</v>
      </c>
      <c r="AB125" s="517">
        <v>1392021.0240124646</v>
      </c>
      <c r="AC125" s="519">
        <v>-478852</v>
      </c>
      <c r="AD125" s="514">
        <v>9785889.4966038577</v>
      </c>
      <c r="AE125" s="545"/>
      <c r="AF125" s="546">
        <v>7275179.2238938585</v>
      </c>
      <c r="AG125" s="517">
        <v>1131768.4654024285</v>
      </c>
      <c r="AH125" s="517">
        <v>695545.29884495994</v>
      </c>
      <c r="AI125" s="517">
        <v>-864237.9641143136</v>
      </c>
      <c r="AJ125" s="517">
        <v>573984.98999999743</v>
      </c>
      <c r="AK125" s="517">
        <v>161559.43526800003</v>
      </c>
      <c r="AL125" s="520">
        <v>1446160.5857584467</v>
      </c>
      <c r="AM125" s="533">
        <v>-478852</v>
      </c>
      <c r="AN125" s="514">
        <v>9941108.0350533761</v>
      </c>
    </row>
    <row r="126" spans="1:40" ht="16.5">
      <c r="A126" s="515">
        <v>398</v>
      </c>
      <c r="B126" s="432" t="s">
        <v>552</v>
      </c>
      <c r="C126" s="518">
        <v>120175</v>
      </c>
      <c r="D126" s="516">
        <f t="shared" si="17"/>
        <v>43510075.404497966</v>
      </c>
      <c r="E126" s="516">
        <v>9513565.8256448787</v>
      </c>
      <c r="F126" s="516">
        <v>14243489.501497801</v>
      </c>
      <c r="G126" s="532">
        <v>-6702508.3996658921</v>
      </c>
      <c r="H126" s="516">
        <v>18224255.371812128</v>
      </c>
      <c r="I126" s="516">
        <v>-2421666</v>
      </c>
      <c r="J126" s="514">
        <v>76367211.70378688</v>
      </c>
      <c r="K126" s="545"/>
      <c r="L126" s="546">
        <f t="shared" si="18"/>
        <v>44277883.562525414</v>
      </c>
      <c r="M126" s="517">
        <v>9513565.8232124075</v>
      </c>
      <c r="N126" s="517">
        <v>12142814.203296052</v>
      </c>
      <c r="O126" s="533">
        <v>-15892255.848570524</v>
      </c>
      <c r="P126" s="518">
        <v>15940379.144060005</v>
      </c>
      <c r="Q126" s="518">
        <v>4589264.2777520018</v>
      </c>
      <c r="R126" s="517">
        <v>19722802.892735843</v>
      </c>
      <c r="S126" s="519">
        <v>-2421666</v>
      </c>
      <c r="T126" s="518">
        <v>87872788.055011198</v>
      </c>
      <c r="U126" s="514"/>
      <c r="V126" s="546">
        <f t="shared" si="19"/>
        <v>45281604.100050077</v>
      </c>
      <c r="W126" s="517">
        <v>9513565.8232124075</v>
      </c>
      <c r="X126" s="517">
        <v>10079567.047092725</v>
      </c>
      <c r="Y126" s="517">
        <v>-15892255.848570524</v>
      </c>
      <c r="Z126" s="517">
        <v>16227532.362029977</v>
      </c>
      <c r="AA126" s="517">
        <v>4589264.2777520018</v>
      </c>
      <c r="AB126" s="517">
        <v>20340106.437984623</v>
      </c>
      <c r="AC126" s="519">
        <v>-2421666</v>
      </c>
      <c r="AD126" s="514">
        <v>87717718.199551284</v>
      </c>
      <c r="AE126" s="545"/>
      <c r="AF126" s="546">
        <v>46149857.779874802</v>
      </c>
      <c r="AG126" s="517">
        <v>9513565.8232124075</v>
      </c>
      <c r="AH126" s="517">
        <v>8101168.423510842</v>
      </c>
      <c r="AI126" s="517">
        <v>-15892255.848570524</v>
      </c>
      <c r="AJ126" s="517">
        <v>16514685.57999995</v>
      </c>
      <c r="AK126" s="517">
        <v>4589264.2777520018</v>
      </c>
      <c r="AL126" s="520">
        <v>21279519.688329138</v>
      </c>
      <c r="AM126" s="533">
        <v>-2421666</v>
      </c>
      <c r="AN126" s="514">
        <v>87834139.724108621</v>
      </c>
    </row>
    <row r="127" spans="1:40" ht="16.5">
      <c r="A127" s="515">
        <v>399</v>
      </c>
      <c r="B127" s="432" t="s">
        <v>553</v>
      </c>
      <c r="C127" s="518">
        <v>7817</v>
      </c>
      <c r="D127" s="516">
        <f t="shared" si="17"/>
        <v>7090467.1514340416</v>
      </c>
      <c r="E127" s="516">
        <v>-1523096.9655276879</v>
      </c>
      <c r="F127" s="516">
        <v>-1681107.9735297423</v>
      </c>
      <c r="G127" s="532">
        <v>-435976.76854743727</v>
      </c>
      <c r="H127" s="516">
        <v>1277787.5579741742</v>
      </c>
      <c r="I127" s="516">
        <v>-404342</v>
      </c>
      <c r="J127" s="514">
        <v>4323731.0018033478</v>
      </c>
      <c r="K127" s="545"/>
      <c r="L127" s="546">
        <f t="shared" si="18"/>
        <v>7638173.3357546804</v>
      </c>
      <c r="M127" s="517">
        <v>-1523096.9656859119</v>
      </c>
      <c r="N127" s="517">
        <v>-1583240.1936757215</v>
      </c>
      <c r="O127" s="533">
        <v>-1034570.1865765901</v>
      </c>
      <c r="P127" s="518">
        <v>682620.80213620665</v>
      </c>
      <c r="Q127" s="518">
        <v>248566.06359199999</v>
      </c>
      <c r="R127" s="517">
        <v>1383150.5033158076</v>
      </c>
      <c r="S127" s="519">
        <v>-404342</v>
      </c>
      <c r="T127" s="518">
        <v>5407261.3588604713</v>
      </c>
      <c r="U127" s="514"/>
      <c r="V127" s="546">
        <f t="shared" si="19"/>
        <v>7651488.7675258238</v>
      </c>
      <c r="W127" s="517">
        <v>-1523096.9656859119</v>
      </c>
      <c r="X127" s="517">
        <v>-1482937.8327024861</v>
      </c>
      <c r="Y127" s="517">
        <v>-1034570.1865765901</v>
      </c>
      <c r="Z127" s="517">
        <v>679139.43606810225</v>
      </c>
      <c r="AA127" s="517">
        <v>248566.06359199999</v>
      </c>
      <c r="AB127" s="517">
        <v>1426810.6346724837</v>
      </c>
      <c r="AC127" s="519">
        <v>-404342</v>
      </c>
      <c r="AD127" s="514">
        <v>5561057.9168934217</v>
      </c>
      <c r="AE127" s="545"/>
      <c r="AF127" s="546">
        <v>7685365.6410258487</v>
      </c>
      <c r="AG127" s="517">
        <v>-1523096.9656859119</v>
      </c>
      <c r="AH127" s="517">
        <v>-1377116.3456256364</v>
      </c>
      <c r="AI127" s="517">
        <v>-1034570.1865765901</v>
      </c>
      <c r="AJ127" s="517">
        <v>675658.06999999797</v>
      </c>
      <c r="AK127" s="517">
        <v>248566.06359199999</v>
      </c>
      <c r="AL127" s="520">
        <v>1488662.690122111</v>
      </c>
      <c r="AM127" s="533">
        <v>-404342</v>
      </c>
      <c r="AN127" s="514">
        <v>5759126.9668518193</v>
      </c>
    </row>
    <row r="128" spans="1:40" ht="16.5">
      <c r="A128" s="515">
        <v>400</v>
      </c>
      <c r="B128" s="432" t="s">
        <v>554</v>
      </c>
      <c r="C128" s="518">
        <v>8366</v>
      </c>
      <c r="D128" s="516">
        <f t="shared" si="17"/>
        <v>6638269.730117769</v>
      </c>
      <c r="E128" s="516">
        <v>1536725.6861348208</v>
      </c>
      <c r="F128" s="516">
        <v>1088816.6993576081</v>
      </c>
      <c r="G128" s="532">
        <v>-466596.09129689907</v>
      </c>
      <c r="H128" s="516">
        <v>1704563.8904844206</v>
      </c>
      <c r="I128" s="516">
        <v>1959626</v>
      </c>
      <c r="J128" s="514">
        <v>12461405.91479772</v>
      </c>
      <c r="K128" s="545"/>
      <c r="L128" s="546">
        <f t="shared" si="18"/>
        <v>6577543.9777674526</v>
      </c>
      <c r="M128" s="517">
        <v>1536725.685965484</v>
      </c>
      <c r="N128" s="517">
        <v>942577.88475593703</v>
      </c>
      <c r="O128" s="533">
        <v>-1106405.4968280301</v>
      </c>
      <c r="P128" s="518">
        <v>855305.04290925257</v>
      </c>
      <c r="Q128" s="518">
        <v>310345.94822000008</v>
      </c>
      <c r="R128" s="517">
        <v>1818262.5790837645</v>
      </c>
      <c r="S128" s="519">
        <v>1959626</v>
      </c>
      <c r="T128" s="518">
        <v>12893981.621873861</v>
      </c>
      <c r="U128" s="514"/>
      <c r="V128" s="546">
        <f t="shared" si="19"/>
        <v>6467270.5002887566</v>
      </c>
      <c r="W128" s="517">
        <v>1536725.685965484</v>
      </c>
      <c r="X128" s="517">
        <v>798944.63567087753</v>
      </c>
      <c r="Y128" s="517">
        <v>-1106405.4968280301</v>
      </c>
      <c r="Z128" s="517">
        <v>874221.07645462546</v>
      </c>
      <c r="AA128" s="517">
        <v>310345.94822000008</v>
      </c>
      <c r="AB128" s="517">
        <v>1877108.0402015655</v>
      </c>
      <c r="AC128" s="519">
        <v>1959626</v>
      </c>
      <c r="AD128" s="514">
        <v>12717836.389973279</v>
      </c>
      <c r="AE128" s="545"/>
      <c r="AF128" s="546">
        <v>6616969.2025245028</v>
      </c>
      <c r="AG128" s="517">
        <v>1536725.685965484</v>
      </c>
      <c r="AH128" s="517">
        <v>661218.12945173017</v>
      </c>
      <c r="AI128" s="517">
        <v>-1106405.4968280301</v>
      </c>
      <c r="AJ128" s="517">
        <v>893137.10999999836</v>
      </c>
      <c r="AK128" s="517">
        <v>310345.94822000008</v>
      </c>
      <c r="AL128" s="520">
        <v>1951529.7249063605</v>
      </c>
      <c r="AM128" s="533">
        <v>1959626</v>
      </c>
      <c r="AN128" s="514">
        <v>12823146.304240046</v>
      </c>
    </row>
    <row r="129" spans="1:40" ht="16.5">
      <c r="A129" s="515">
        <v>402</v>
      </c>
      <c r="B129" s="432" t="s">
        <v>133</v>
      </c>
      <c r="C129" s="518">
        <v>9099</v>
      </c>
      <c r="D129" s="516">
        <f t="shared" si="17"/>
        <v>7247009.7637854964</v>
      </c>
      <c r="E129" s="516">
        <v>-1870815.0638287519</v>
      </c>
      <c r="F129" s="516">
        <v>-1581776.6995717972</v>
      </c>
      <c r="G129" s="532">
        <v>-507477.62786403118</v>
      </c>
      <c r="H129" s="516">
        <v>1894969.8595900368</v>
      </c>
      <c r="I129" s="516">
        <v>-281517</v>
      </c>
      <c r="J129" s="514">
        <v>4900393.232110953</v>
      </c>
      <c r="K129" s="545"/>
      <c r="L129" s="546">
        <f t="shared" si="18"/>
        <v>7591878.7758553494</v>
      </c>
      <c r="M129" s="517">
        <v>-1870815.0640129249</v>
      </c>
      <c r="N129" s="517">
        <v>-1467858.4535833444</v>
      </c>
      <c r="O129" s="533">
        <v>-1202171.5573059828</v>
      </c>
      <c r="P129" s="518">
        <v>1076094.2474693167</v>
      </c>
      <c r="Q129" s="518">
        <v>387863.23791600007</v>
      </c>
      <c r="R129" s="517">
        <v>2024049.8612890141</v>
      </c>
      <c r="S129" s="519">
        <v>-281517</v>
      </c>
      <c r="T129" s="518">
        <v>6257524.0476274285</v>
      </c>
      <c r="U129" s="514"/>
      <c r="V129" s="546">
        <f t="shared" si="19"/>
        <v>7738686.5071068378</v>
      </c>
      <c r="W129" s="517">
        <v>-1870815.0640129249</v>
      </c>
      <c r="X129" s="517">
        <v>-1351106.3514347617</v>
      </c>
      <c r="Y129" s="517">
        <v>-1202171.5573059828</v>
      </c>
      <c r="Z129" s="517">
        <v>1029337.2537346571</v>
      </c>
      <c r="AA129" s="517">
        <v>387863.23791600007</v>
      </c>
      <c r="AB129" s="517">
        <v>2094599.2231011423</v>
      </c>
      <c r="AC129" s="519">
        <v>-281517</v>
      </c>
      <c r="AD129" s="514">
        <v>6544876.2491049673</v>
      </c>
      <c r="AE129" s="545"/>
      <c r="AF129" s="546">
        <v>8159643.4763839096</v>
      </c>
      <c r="AG129" s="517">
        <v>-1870815.0640129249</v>
      </c>
      <c r="AH129" s="517">
        <v>-1227929.9780290746</v>
      </c>
      <c r="AI129" s="517">
        <v>-1202171.5573059828</v>
      </c>
      <c r="AJ129" s="517">
        <v>982580.25999999756</v>
      </c>
      <c r="AK129" s="517">
        <v>387863.23791600007</v>
      </c>
      <c r="AL129" s="520">
        <v>2177790.7062656437</v>
      </c>
      <c r="AM129" s="533">
        <v>-281517</v>
      </c>
      <c r="AN129" s="514">
        <v>7125444.0812175702</v>
      </c>
    </row>
    <row r="130" spans="1:40" ht="16.5">
      <c r="A130" s="515">
        <v>403</v>
      </c>
      <c r="B130" s="432" t="s">
        <v>134</v>
      </c>
      <c r="C130" s="518">
        <v>2820</v>
      </c>
      <c r="D130" s="516">
        <f t="shared" si="17"/>
        <v>2345055.1383087076</v>
      </c>
      <c r="E130" s="516">
        <v>275495.32735071267</v>
      </c>
      <c r="F130" s="516">
        <v>-5031.9878603363068</v>
      </c>
      <c r="G130" s="532">
        <v>-157279.58133603339</v>
      </c>
      <c r="H130" s="516">
        <v>668174.99185478769</v>
      </c>
      <c r="I130" s="516">
        <v>68284</v>
      </c>
      <c r="J130" s="514">
        <v>3194697.8883178383</v>
      </c>
      <c r="K130" s="545"/>
      <c r="L130" s="546">
        <f t="shared" si="18"/>
        <v>2333391.6238319501</v>
      </c>
      <c r="M130" s="517">
        <v>275495.32729363284</v>
      </c>
      <c r="N130" s="517">
        <v>-5607.4267320129529</v>
      </c>
      <c r="O130" s="533">
        <v>-372087.82555887994</v>
      </c>
      <c r="P130" s="518">
        <v>227230.94540652126</v>
      </c>
      <c r="Q130" s="518">
        <v>70183.598561999999</v>
      </c>
      <c r="R130" s="517">
        <v>710826.92218188266</v>
      </c>
      <c r="S130" s="519">
        <v>68284</v>
      </c>
      <c r="T130" s="518">
        <v>3307717.1649850942</v>
      </c>
      <c r="U130" s="514"/>
      <c r="V130" s="546">
        <f t="shared" si="19"/>
        <v>2291415.3074501306</v>
      </c>
      <c r="W130" s="517">
        <v>275495.32729363284</v>
      </c>
      <c r="X130" s="517">
        <v>-11723.128670797041</v>
      </c>
      <c r="Y130" s="517">
        <v>-372087.82555887994</v>
      </c>
      <c r="Z130" s="517">
        <v>225145.48770326044</v>
      </c>
      <c r="AA130" s="517">
        <v>70183.598561999999</v>
      </c>
      <c r="AB130" s="517">
        <v>736559.15336288954</v>
      </c>
      <c r="AC130" s="519">
        <v>68284</v>
      </c>
      <c r="AD130" s="514">
        <v>3283271.9201422362</v>
      </c>
      <c r="AE130" s="545"/>
      <c r="AF130" s="546">
        <v>2391932.1762014586</v>
      </c>
      <c r="AG130" s="517">
        <v>275495.32729363284</v>
      </c>
      <c r="AH130" s="517">
        <v>-15847.793688487194</v>
      </c>
      <c r="AI130" s="517">
        <v>-372087.82555887994</v>
      </c>
      <c r="AJ130" s="517">
        <v>223060.02999999962</v>
      </c>
      <c r="AK130" s="517">
        <v>70183.598561999999</v>
      </c>
      <c r="AL130" s="520">
        <v>765857.81823572866</v>
      </c>
      <c r="AM130" s="533">
        <v>68284</v>
      </c>
      <c r="AN130" s="514">
        <v>3406877.3310454525</v>
      </c>
    </row>
    <row r="131" spans="1:40" ht="16.5">
      <c r="A131" s="515">
        <v>405</v>
      </c>
      <c r="B131" s="432" t="s">
        <v>555</v>
      </c>
      <c r="C131" s="518">
        <v>72650</v>
      </c>
      <c r="D131" s="516">
        <f t="shared" si="17"/>
        <v>21958353.725673579</v>
      </c>
      <c r="E131" s="516">
        <v>-1920982.049424272</v>
      </c>
      <c r="F131" s="516">
        <v>1728668.2516668222</v>
      </c>
      <c r="G131" s="532">
        <v>-4051901.2709442647</v>
      </c>
      <c r="H131" s="516">
        <v>11535024.477791898</v>
      </c>
      <c r="I131" s="516">
        <v>-5760832</v>
      </c>
      <c r="J131" s="514">
        <v>23488331.134763762</v>
      </c>
      <c r="K131" s="545"/>
      <c r="L131" s="546">
        <f t="shared" si="18"/>
        <v>19499161.112281032</v>
      </c>
      <c r="M131" s="517">
        <v>-1920982.0508947845</v>
      </c>
      <c r="N131" s="517">
        <v>458736.39883256354</v>
      </c>
      <c r="O131" s="533">
        <v>-9603402.0075200219</v>
      </c>
      <c r="P131" s="518">
        <v>9620545.8270459063</v>
      </c>
      <c r="Q131" s="518">
        <v>4782264.7839120002</v>
      </c>
      <c r="R131" s="517">
        <v>12449929.227553962</v>
      </c>
      <c r="S131" s="519">
        <v>-5760832</v>
      </c>
      <c r="T131" s="518">
        <v>29525421.291210659</v>
      </c>
      <c r="U131" s="514"/>
      <c r="V131" s="546">
        <f t="shared" si="19"/>
        <v>19569508.466705315</v>
      </c>
      <c r="W131" s="517">
        <v>-1920982.0508947845</v>
      </c>
      <c r="X131" s="517">
        <v>-302016.06309695216</v>
      </c>
      <c r="Y131" s="517">
        <v>-9603402.0075200219</v>
      </c>
      <c r="Z131" s="517">
        <v>9288471.3635229412</v>
      </c>
      <c r="AA131" s="517">
        <v>4782264.7839120002</v>
      </c>
      <c r="AB131" s="517">
        <v>12896811.853937998</v>
      </c>
      <c r="AC131" s="519">
        <v>-5760832</v>
      </c>
      <c r="AD131" s="514">
        <v>28949824.346566498</v>
      </c>
      <c r="AE131" s="545"/>
      <c r="AF131" s="546">
        <v>20784633.852149814</v>
      </c>
      <c r="AG131" s="517">
        <v>-1920982.0508947845</v>
      </c>
      <c r="AH131" s="517">
        <v>-408277.37995340233</v>
      </c>
      <c r="AI131" s="517">
        <v>-9603402.0075200219</v>
      </c>
      <c r="AJ131" s="517">
        <v>8956396.8999999762</v>
      </c>
      <c r="AK131" s="517">
        <v>4782264.7839120002</v>
      </c>
      <c r="AL131" s="520">
        <v>13479055.518380711</v>
      </c>
      <c r="AM131" s="533">
        <v>-5760832</v>
      </c>
      <c r="AN131" s="514">
        <v>30308857.616074294</v>
      </c>
    </row>
    <row r="132" spans="1:40" ht="16.5">
      <c r="A132" s="515">
        <v>407</v>
      </c>
      <c r="B132" s="432" t="s">
        <v>556</v>
      </c>
      <c r="C132" s="518">
        <v>2518</v>
      </c>
      <c r="D132" s="516">
        <f t="shared" si="17"/>
        <v>2344166.2585460013</v>
      </c>
      <c r="E132" s="516">
        <v>218828.3207711225</v>
      </c>
      <c r="F132" s="516">
        <v>55101.398329936121</v>
      </c>
      <c r="G132" s="532">
        <v>-140436.16517877026</v>
      </c>
      <c r="H132" s="516">
        <v>631405.69131634757</v>
      </c>
      <c r="I132" s="516">
        <v>-463605</v>
      </c>
      <c r="J132" s="514">
        <v>2645460.503784637</v>
      </c>
      <c r="K132" s="545"/>
      <c r="L132" s="546">
        <f t="shared" si="18"/>
        <v>2480417.0781411231</v>
      </c>
      <c r="M132" s="517">
        <v>218828.32072015549</v>
      </c>
      <c r="N132" s="517">
        <v>11086.416837346129</v>
      </c>
      <c r="O132" s="533">
        <v>-333194.24480071076</v>
      </c>
      <c r="P132" s="518">
        <v>255200.33925243796</v>
      </c>
      <c r="Q132" s="518">
        <v>30377.022368000045</v>
      </c>
      <c r="R132" s="517">
        <v>674551.44927688828</v>
      </c>
      <c r="S132" s="519">
        <v>-463605</v>
      </c>
      <c r="T132" s="518">
        <v>2873661.3817952401</v>
      </c>
      <c r="U132" s="514"/>
      <c r="V132" s="546">
        <f t="shared" si="19"/>
        <v>2430464.683376235</v>
      </c>
      <c r="W132" s="517">
        <v>218828.32072015549</v>
      </c>
      <c r="X132" s="517">
        <v>-10467.673047186861</v>
      </c>
      <c r="Y132" s="517">
        <v>-333194.24480071076</v>
      </c>
      <c r="Z132" s="517">
        <v>264299.8346262186</v>
      </c>
      <c r="AA132" s="517">
        <v>30377.022368000045</v>
      </c>
      <c r="AB132" s="517">
        <v>695429.82850443653</v>
      </c>
      <c r="AC132" s="519">
        <v>-463605</v>
      </c>
      <c r="AD132" s="514">
        <v>2832132.7717471481</v>
      </c>
      <c r="AE132" s="545"/>
      <c r="AF132" s="546">
        <v>2567089.6797482688</v>
      </c>
      <c r="AG132" s="517">
        <v>218828.32072015549</v>
      </c>
      <c r="AH132" s="517">
        <v>-14150.618619720126</v>
      </c>
      <c r="AI132" s="517">
        <v>-333194.24480071076</v>
      </c>
      <c r="AJ132" s="517">
        <v>273399.3299999992</v>
      </c>
      <c r="AK132" s="517">
        <v>30377.022368000045</v>
      </c>
      <c r="AL132" s="520">
        <v>719935.7496023064</v>
      </c>
      <c r="AM132" s="533">
        <v>-463605</v>
      </c>
      <c r="AN132" s="514">
        <v>2998680.2390182996</v>
      </c>
    </row>
    <row r="133" spans="1:40" ht="16.5">
      <c r="A133" s="515">
        <v>408</v>
      </c>
      <c r="B133" s="432" t="s">
        <v>557</v>
      </c>
      <c r="C133" s="518">
        <v>14099</v>
      </c>
      <c r="D133" s="516">
        <f t="shared" si="17"/>
        <v>11512464.496101946</v>
      </c>
      <c r="E133" s="516">
        <v>578082.1376279851</v>
      </c>
      <c r="F133" s="516">
        <v>-139272.04868598023</v>
      </c>
      <c r="G133" s="532">
        <v>-786342.13377898396</v>
      </c>
      <c r="H133" s="516">
        <v>2549923.147527352</v>
      </c>
      <c r="I133" s="516">
        <v>76763</v>
      </c>
      <c r="J133" s="514">
        <v>13791618.598792318</v>
      </c>
      <c r="K133" s="545"/>
      <c r="L133" s="546">
        <f t="shared" si="18"/>
        <v>11674161.279951427</v>
      </c>
      <c r="M133" s="517">
        <v>578082.13734260632</v>
      </c>
      <c r="N133" s="517">
        <v>-28035.145210869014</v>
      </c>
      <c r="O133" s="533">
        <v>-1862331.6284548021</v>
      </c>
      <c r="P133" s="518">
        <v>1279513.7144825207</v>
      </c>
      <c r="Q133" s="518">
        <v>480366.27777600003</v>
      </c>
      <c r="R133" s="517">
        <v>2721818.0015443764</v>
      </c>
      <c r="S133" s="519">
        <v>76763</v>
      </c>
      <c r="T133" s="518">
        <v>14920337.637431258</v>
      </c>
      <c r="U133" s="514"/>
      <c r="V133" s="546">
        <f t="shared" si="19"/>
        <v>11806226.546553016</v>
      </c>
      <c r="W133" s="517">
        <v>578082.13734260632</v>
      </c>
      <c r="X133" s="517">
        <v>-58611.486216158686</v>
      </c>
      <c r="Y133" s="517">
        <v>-1862331.6284548021</v>
      </c>
      <c r="Z133" s="517">
        <v>1265095.1022412602</v>
      </c>
      <c r="AA133" s="517">
        <v>480366.27777600003</v>
      </c>
      <c r="AB133" s="517">
        <v>2813646.2952199825</v>
      </c>
      <c r="AC133" s="519">
        <v>76763</v>
      </c>
      <c r="AD133" s="514">
        <v>15099236.244461903</v>
      </c>
      <c r="AE133" s="545"/>
      <c r="AF133" s="546">
        <v>12196071.386262957</v>
      </c>
      <c r="AG133" s="517">
        <v>578082.13734260632</v>
      </c>
      <c r="AH133" s="517">
        <v>-79233.348657440045</v>
      </c>
      <c r="AI133" s="517">
        <v>-1862331.6284548021</v>
      </c>
      <c r="AJ133" s="517">
        <v>1250676.4899999998</v>
      </c>
      <c r="AK133" s="517">
        <v>480366.27777600003</v>
      </c>
      <c r="AL133" s="520">
        <v>2929788.1014630478</v>
      </c>
      <c r="AM133" s="533">
        <v>76763</v>
      </c>
      <c r="AN133" s="514">
        <v>15570182.415732367</v>
      </c>
    </row>
    <row r="134" spans="1:40" ht="16.5">
      <c r="A134" s="515">
        <v>410</v>
      </c>
      <c r="B134" s="432" t="s">
        <v>558</v>
      </c>
      <c r="C134" s="518">
        <v>18775</v>
      </c>
      <c r="D134" s="516">
        <f t="shared" si="17"/>
        <v>21788455.057101078</v>
      </c>
      <c r="E134" s="516">
        <v>-3720568.2790627135</v>
      </c>
      <c r="F134" s="516">
        <v>-2827077.4072613851</v>
      </c>
      <c r="G134" s="532">
        <v>-1047136.2197106479</v>
      </c>
      <c r="H134" s="516">
        <v>2612728.8128052256</v>
      </c>
      <c r="I134" s="516">
        <v>-1358625</v>
      </c>
      <c r="J134" s="514">
        <v>15447776.963871557</v>
      </c>
      <c r="K134" s="545"/>
      <c r="L134" s="546">
        <f t="shared" si="18"/>
        <v>22209219.014096912</v>
      </c>
      <c r="M134" s="517">
        <v>-3720568.2794427429</v>
      </c>
      <c r="N134" s="517">
        <v>-2592016.9535375475</v>
      </c>
      <c r="O134" s="533">
        <v>-2481974.0365193048</v>
      </c>
      <c r="P134" s="518">
        <v>1953796.381733265</v>
      </c>
      <c r="Q134" s="518">
        <v>812204.33786799992</v>
      </c>
      <c r="R134" s="517">
        <v>2867561.9461564664</v>
      </c>
      <c r="S134" s="519">
        <v>-1358625</v>
      </c>
      <c r="T134" s="518">
        <v>17689597.410355046</v>
      </c>
      <c r="U134" s="514"/>
      <c r="V134" s="546">
        <f t="shared" si="19"/>
        <v>22760029.680160657</v>
      </c>
      <c r="W134" s="517">
        <v>-3720568.2794427429</v>
      </c>
      <c r="X134" s="517">
        <v>-2351109.0825803387</v>
      </c>
      <c r="Y134" s="517">
        <v>-2481974.0365193048</v>
      </c>
      <c r="Z134" s="517">
        <v>1934581.9158666311</v>
      </c>
      <c r="AA134" s="517">
        <v>812204.33786799992</v>
      </c>
      <c r="AB134" s="517">
        <v>2961062.1134741125</v>
      </c>
      <c r="AC134" s="519">
        <v>-1358625</v>
      </c>
      <c r="AD134" s="514">
        <v>18555601.648827016</v>
      </c>
      <c r="AE134" s="545"/>
      <c r="AF134" s="546">
        <v>23311584.606745698</v>
      </c>
      <c r="AG134" s="517">
        <v>-3720568.2794427429</v>
      </c>
      <c r="AH134" s="517">
        <v>-2096945.2831857048</v>
      </c>
      <c r="AI134" s="517">
        <v>-2481974.0365193048</v>
      </c>
      <c r="AJ134" s="517">
        <v>1915367.4499999974</v>
      </c>
      <c r="AK134" s="517">
        <v>812204.33786799992</v>
      </c>
      <c r="AL134" s="520">
        <v>3099376.5466439258</v>
      </c>
      <c r="AM134" s="533">
        <v>-1358625</v>
      </c>
      <c r="AN134" s="514">
        <v>19480420.342109874</v>
      </c>
    </row>
    <row r="135" spans="1:40" ht="16.5">
      <c r="A135" s="515">
        <v>416</v>
      </c>
      <c r="B135" s="432" t="s">
        <v>139</v>
      </c>
      <c r="C135" s="518">
        <v>2886</v>
      </c>
      <c r="D135" s="516">
        <f t="shared" si="17"/>
        <v>2505154.1776985158</v>
      </c>
      <c r="E135" s="516">
        <v>-428819.31141512713</v>
      </c>
      <c r="F135" s="516">
        <v>-294433.49042116606</v>
      </c>
      <c r="G135" s="532">
        <v>-160960.59281411077</v>
      </c>
      <c r="H135" s="516">
        <v>503954.63766664377</v>
      </c>
      <c r="I135" s="516">
        <v>-706411</v>
      </c>
      <c r="J135" s="514">
        <v>1418484.4207147555</v>
      </c>
      <c r="K135" s="545"/>
      <c r="L135" s="546">
        <f t="shared" si="18"/>
        <v>2570096.2444093367</v>
      </c>
      <c r="M135" s="517">
        <v>-428819.31147354271</v>
      </c>
      <c r="N135" s="517">
        <v>-258301.16182212505</v>
      </c>
      <c r="O135" s="533">
        <v>-381703.64828232018</v>
      </c>
      <c r="P135" s="518">
        <v>258132.09298719894</v>
      </c>
      <c r="Q135" s="518">
        <v>114478.77056</v>
      </c>
      <c r="R135" s="517">
        <v>549749.65149730281</v>
      </c>
      <c r="S135" s="519">
        <v>-706411</v>
      </c>
      <c r="T135" s="518">
        <v>1717221.6378758503</v>
      </c>
      <c r="U135" s="514"/>
      <c r="V135" s="546">
        <f t="shared" si="19"/>
        <v>2636253.7385213673</v>
      </c>
      <c r="W135" s="517">
        <v>-428819.31147354271</v>
      </c>
      <c r="X135" s="517">
        <v>-221269.99721054028</v>
      </c>
      <c r="Y135" s="517">
        <v>-381703.64828232018</v>
      </c>
      <c r="Z135" s="517">
        <v>265297.84649359901</v>
      </c>
      <c r="AA135" s="517">
        <v>114478.77056</v>
      </c>
      <c r="AB135" s="517">
        <v>568398.37784806965</v>
      </c>
      <c r="AC135" s="519">
        <v>-706411</v>
      </c>
      <c r="AD135" s="514">
        <v>1846224.7764566327</v>
      </c>
      <c r="AE135" s="545"/>
      <c r="AF135" s="546">
        <v>2757974.8891472598</v>
      </c>
      <c r="AG135" s="517">
        <v>-428819.31147354271</v>
      </c>
      <c r="AH135" s="517">
        <v>-182201.1969414104</v>
      </c>
      <c r="AI135" s="517">
        <v>-381703.64828232018</v>
      </c>
      <c r="AJ135" s="517">
        <v>272463.59999999899</v>
      </c>
      <c r="AK135" s="517">
        <v>114478.77056</v>
      </c>
      <c r="AL135" s="520">
        <v>593415.16785604262</v>
      </c>
      <c r="AM135" s="533">
        <v>-706411</v>
      </c>
      <c r="AN135" s="514">
        <v>2039197.270866028</v>
      </c>
    </row>
    <row r="136" spans="1:40" ht="16.5">
      <c r="A136" s="515">
        <v>418</v>
      </c>
      <c r="B136" s="432" t="s">
        <v>140</v>
      </c>
      <c r="C136" s="518">
        <v>24580</v>
      </c>
      <c r="D136" s="516">
        <f t="shared" si="17"/>
        <v>20290314.183696769</v>
      </c>
      <c r="E136" s="516">
        <v>84677.650722484963</v>
      </c>
      <c r="F136" s="516">
        <v>12085.652322042046</v>
      </c>
      <c r="G136" s="532">
        <v>-1370897.9110779082</v>
      </c>
      <c r="H136" s="516">
        <v>2798442.8051829608</v>
      </c>
      <c r="I136" s="516">
        <v>-2564096</v>
      </c>
      <c r="J136" s="514">
        <v>19250526.380846348</v>
      </c>
      <c r="K136" s="545"/>
      <c r="L136" s="546">
        <f t="shared" si="18"/>
        <v>20043847.556844022</v>
      </c>
      <c r="M136" s="517">
        <v>84677.650224959827</v>
      </c>
      <c r="N136" s="517">
        <v>-48876.081231517157</v>
      </c>
      <c r="O136" s="533">
        <v>-3248401.7262685867</v>
      </c>
      <c r="P136" s="518">
        <v>2057366.0069312812</v>
      </c>
      <c r="Q136" s="518">
        <v>1306162.9915180006</v>
      </c>
      <c r="R136" s="517">
        <v>3047446.6107922462</v>
      </c>
      <c r="S136" s="519">
        <v>-2564096</v>
      </c>
      <c r="T136" s="518">
        <v>20678127.008810405</v>
      </c>
      <c r="U136" s="514"/>
      <c r="V136" s="546">
        <f t="shared" si="19"/>
        <v>20029830.498636764</v>
      </c>
      <c r="W136" s="517">
        <v>84677.650224959827</v>
      </c>
      <c r="X136" s="517">
        <v>-102182.44777595435</v>
      </c>
      <c r="Y136" s="517">
        <v>-3248401.7262685867</v>
      </c>
      <c r="Z136" s="517">
        <v>2221253.7834656341</v>
      </c>
      <c r="AA136" s="517">
        <v>1306162.9915180006</v>
      </c>
      <c r="AB136" s="517">
        <v>3112057.1009163572</v>
      </c>
      <c r="AC136" s="519">
        <v>-2564096</v>
      </c>
      <c r="AD136" s="514">
        <v>20839301.850717176</v>
      </c>
      <c r="AE136" s="545"/>
      <c r="AF136" s="546">
        <v>19459472.10705696</v>
      </c>
      <c r="AG136" s="517">
        <v>84677.650224959827</v>
      </c>
      <c r="AH136" s="517">
        <v>-138134.31519965079</v>
      </c>
      <c r="AI136" s="517">
        <v>-3248401.7262685867</v>
      </c>
      <c r="AJ136" s="517">
        <v>2385141.5599999866</v>
      </c>
      <c r="AK136" s="517">
        <v>1306162.9915180006</v>
      </c>
      <c r="AL136" s="520">
        <v>3265480.4329955596</v>
      </c>
      <c r="AM136" s="533">
        <v>-2564096</v>
      </c>
      <c r="AN136" s="514">
        <v>20550302.700327232</v>
      </c>
    </row>
    <row r="137" spans="1:40" ht="16.5">
      <c r="A137" s="515">
        <v>420</v>
      </c>
      <c r="B137" s="432" t="s">
        <v>141</v>
      </c>
      <c r="C137" s="518">
        <v>9177</v>
      </c>
      <c r="D137" s="516">
        <f t="shared" si="17"/>
        <v>3475483.6737942086</v>
      </c>
      <c r="E137" s="516">
        <v>829059.81939340103</v>
      </c>
      <c r="F137" s="516">
        <v>290894.17855541327</v>
      </c>
      <c r="G137" s="532">
        <v>-511827.91415630444</v>
      </c>
      <c r="H137" s="516">
        <v>1662406.046704923</v>
      </c>
      <c r="I137" s="516">
        <v>-1109368</v>
      </c>
      <c r="J137" s="514">
        <v>4636647.8042916413</v>
      </c>
      <c r="K137" s="545"/>
      <c r="L137" s="546">
        <f t="shared" si="18"/>
        <v>3713661.5985071864</v>
      </c>
      <c r="M137" s="517">
        <v>829059.81920764875</v>
      </c>
      <c r="N137" s="517">
        <v>130478.97396546154</v>
      </c>
      <c r="O137" s="533">
        <v>-1212101.0690132461</v>
      </c>
      <c r="P137" s="518">
        <v>832446.30208607926</v>
      </c>
      <c r="Q137" s="518">
        <v>271333.79334599996</v>
      </c>
      <c r="R137" s="517">
        <v>1796097.6727217915</v>
      </c>
      <c r="S137" s="519">
        <v>-1109368</v>
      </c>
      <c r="T137" s="518">
        <v>5251609.0908209216</v>
      </c>
      <c r="U137" s="514"/>
      <c r="V137" s="546">
        <f t="shared" si="19"/>
        <v>3786932.978959444</v>
      </c>
      <c r="W137" s="517">
        <v>829059.81920764875</v>
      </c>
      <c r="X137" s="517">
        <v>-27078.081599156045</v>
      </c>
      <c r="Y137" s="517">
        <v>-1212101.0690132461</v>
      </c>
      <c r="Z137" s="517">
        <v>840166.98604303901</v>
      </c>
      <c r="AA137" s="517">
        <v>271333.79334599996</v>
      </c>
      <c r="AB137" s="517">
        <v>1858554.0136799216</v>
      </c>
      <c r="AC137" s="519">
        <v>-1109368</v>
      </c>
      <c r="AD137" s="514">
        <v>5237500.4406236513</v>
      </c>
      <c r="AE137" s="545"/>
      <c r="AF137" s="546">
        <v>4046082.554536189</v>
      </c>
      <c r="AG137" s="517">
        <v>829059.81920764875</v>
      </c>
      <c r="AH137" s="517">
        <v>-51572.766907534387</v>
      </c>
      <c r="AI137" s="517">
        <v>-1212101.0690132461</v>
      </c>
      <c r="AJ137" s="517">
        <v>847887.66999999888</v>
      </c>
      <c r="AK137" s="517">
        <v>271333.79334599996</v>
      </c>
      <c r="AL137" s="520">
        <v>1936831.7557436214</v>
      </c>
      <c r="AM137" s="533">
        <v>-1109368</v>
      </c>
      <c r="AN137" s="514">
        <v>5558153.7569126766</v>
      </c>
    </row>
    <row r="138" spans="1:40" ht="16.5">
      <c r="A138" s="515">
        <v>421</v>
      </c>
      <c r="B138" s="432" t="s">
        <v>142</v>
      </c>
      <c r="C138" s="518">
        <v>695</v>
      </c>
      <c r="D138" s="516">
        <f t="shared" si="17"/>
        <v>908877.80310340587</v>
      </c>
      <c r="E138" s="516">
        <v>339762.31164538307</v>
      </c>
      <c r="F138" s="516">
        <v>122612.11944892713</v>
      </c>
      <c r="G138" s="532">
        <v>-38762.16632217844</v>
      </c>
      <c r="H138" s="516">
        <v>171167.80470794902</v>
      </c>
      <c r="I138" s="516">
        <v>-142740</v>
      </c>
      <c r="J138" s="514">
        <v>1360917.8725834866</v>
      </c>
      <c r="K138" s="545"/>
      <c r="L138" s="546">
        <f t="shared" si="18"/>
        <v>956288.52190743876</v>
      </c>
      <c r="M138" s="517">
        <v>339762.31163131521</v>
      </c>
      <c r="N138" s="517">
        <v>110463.42519263244</v>
      </c>
      <c r="O138" s="533">
        <v>-91772.303956325879</v>
      </c>
      <c r="P138" s="518">
        <v>63037.805199071736</v>
      </c>
      <c r="Q138" s="518">
        <v>16657.126639999999</v>
      </c>
      <c r="R138" s="517">
        <v>178363.10096929359</v>
      </c>
      <c r="S138" s="519">
        <v>-142740</v>
      </c>
      <c r="T138" s="518">
        <v>1430059.9875834258</v>
      </c>
      <c r="U138" s="514"/>
      <c r="V138" s="546">
        <f t="shared" si="19"/>
        <v>910358.808119311</v>
      </c>
      <c r="W138" s="517">
        <v>339762.31163131521</v>
      </c>
      <c r="X138" s="517">
        <v>98531.186594244151</v>
      </c>
      <c r="Y138" s="517">
        <v>-91772.303956325879</v>
      </c>
      <c r="Z138" s="517">
        <v>62730.892599535815</v>
      </c>
      <c r="AA138" s="517">
        <v>16657.126639999999</v>
      </c>
      <c r="AB138" s="517">
        <v>184403.954362199</v>
      </c>
      <c r="AC138" s="519">
        <v>-142740</v>
      </c>
      <c r="AD138" s="514">
        <v>1377931.9759902793</v>
      </c>
      <c r="AE138" s="545"/>
      <c r="AF138" s="546">
        <v>946640.69879555504</v>
      </c>
      <c r="AG138" s="517">
        <v>339762.31163131521</v>
      </c>
      <c r="AH138" s="517">
        <v>87089.646811515559</v>
      </c>
      <c r="AI138" s="517">
        <v>-91772.303956325879</v>
      </c>
      <c r="AJ138" s="517">
        <v>62423.97999999988</v>
      </c>
      <c r="AK138" s="517">
        <v>16657.126639999999</v>
      </c>
      <c r="AL138" s="520">
        <v>191118.08818172841</v>
      </c>
      <c r="AM138" s="533">
        <v>-142740</v>
      </c>
      <c r="AN138" s="514">
        <v>1409179.5481037884</v>
      </c>
    </row>
    <row r="139" spans="1:40" ht="16.5">
      <c r="A139" s="515">
        <v>422</v>
      </c>
      <c r="B139" s="432" t="s">
        <v>143</v>
      </c>
      <c r="C139" s="518">
        <v>10372</v>
      </c>
      <c r="D139" s="516">
        <f t="shared" ref="D139:D202" si="20">J139-SUM(E139:I139)</f>
        <v>5033705.9852094445</v>
      </c>
      <c r="E139" s="516">
        <v>-305531.87221808359</v>
      </c>
      <c r="F139" s="516">
        <v>5099.7715982188811</v>
      </c>
      <c r="G139" s="532">
        <v>-578476.53106997814</v>
      </c>
      <c r="H139" s="516">
        <v>2083674.6945745316</v>
      </c>
      <c r="I139" s="516">
        <v>-261834</v>
      </c>
      <c r="J139" s="514">
        <v>5976638.0480941338</v>
      </c>
      <c r="K139" s="545"/>
      <c r="L139" s="546">
        <f t="shared" ref="L139:L202" si="21">T139-(SUM(M139:S139))</f>
        <v>5826807.805754764</v>
      </c>
      <c r="M139" s="517">
        <v>-305531.87242802372</v>
      </c>
      <c r="N139" s="517">
        <v>-20624.19505831147</v>
      </c>
      <c r="O139" s="533">
        <v>-1368583.1613000389</v>
      </c>
      <c r="P139" s="518">
        <v>1643090.404353983</v>
      </c>
      <c r="Q139" s="518">
        <v>976717.79928800021</v>
      </c>
      <c r="R139" s="517">
        <v>2220099.3083172864</v>
      </c>
      <c r="S139" s="519">
        <v>-261834</v>
      </c>
      <c r="T139" s="518">
        <v>8710142.0889276601</v>
      </c>
      <c r="U139" s="514"/>
      <c r="V139" s="546">
        <f t="shared" ref="V139:V202" si="22">AD139-SUM(W139:AC139)</f>
        <v>6037568.9565448388</v>
      </c>
      <c r="W139" s="517">
        <v>-305531.87242802372</v>
      </c>
      <c r="X139" s="517">
        <v>-43117.83353670458</v>
      </c>
      <c r="Y139" s="517">
        <v>-1368583.1613000389</v>
      </c>
      <c r="Z139" s="517">
        <v>1457676.97217699</v>
      </c>
      <c r="AA139" s="517">
        <v>976717.79928800021</v>
      </c>
      <c r="AB139" s="517">
        <v>2302654.3830891578</v>
      </c>
      <c r="AC139" s="519">
        <v>-261834</v>
      </c>
      <c r="AD139" s="514">
        <v>8795551.2438342199</v>
      </c>
      <c r="AE139" s="545"/>
      <c r="AF139" s="546">
        <v>6807790.5943964105</v>
      </c>
      <c r="AG139" s="517">
        <v>-305531.87242802372</v>
      </c>
      <c r="AH139" s="517">
        <v>-58288.409977655734</v>
      </c>
      <c r="AI139" s="517">
        <v>-1368583.1613000389</v>
      </c>
      <c r="AJ139" s="517">
        <v>1272263.5399999968</v>
      </c>
      <c r="AK139" s="517">
        <v>976717.79928800021</v>
      </c>
      <c r="AL139" s="520">
        <v>2399205.7596241357</v>
      </c>
      <c r="AM139" s="533">
        <v>-261834</v>
      </c>
      <c r="AN139" s="514">
        <v>9461740.2496028244</v>
      </c>
    </row>
    <row r="140" spans="1:40" ht="16.5">
      <c r="A140" s="515">
        <v>423</v>
      </c>
      <c r="B140" s="432" t="s">
        <v>559</v>
      </c>
      <c r="C140" s="518">
        <v>20497</v>
      </c>
      <c r="D140" s="516">
        <f t="shared" si="20"/>
        <v>13567141.957125584</v>
      </c>
      <c r="E140" s="516">
        <v>2689870.2971306173</v>
      </c>
      <c r="F140" s="516">
        <v>661307.62857140147</v>
      </c>
      <c r="G140" s="532">
        <v>-1143177.1555477576</v>
      </c>
      <c r="H140" s="516">
        <v>2498054.886262083</v>
      </c>
      <c r="I140" s="516">
        <v>-2350074</v>
      </c>
      <c r="J140" s="514">
        <v>15923123.613541927</v>
      </c>
      <c r="K140" s="545"/>
      <c r="L140" s="546">
        <f t="shared" si="21"/>
        <v>14167454.065060373</v>
      </c>
      <c r="M140" s="517">
        <v>2689870.2967157359</v>
      </c>
      <c r="N140" s="517">
        <v>303017.28875662113</v>
      </c>
      <c r="O140" s="533">
        <v>-2710911.8779375604</v>
      </c>
      <c r="P140" s="518">
        <v>1729120.3213945925</v>
      </c>
      <c r="Q140" s="518">
        <v>708636.09154800011</v>
      </c>
      <c r="R140" s="517">
        <v>2701719.1798387622</v>
      </c>
      <c r="S140" s="519">
        <v>-2350074</v>
      </c>
      <c r="T140" s="518">
        <v>17238831.365376525</v>
      </c>
      <c r="U140" s="514"/>
      <c r="V140" s="546">
        <f t="shared" si="22"/>
        <v>14475624.122369295</v>
      </c>
      <c r="W140" s="517">
        <v>2689870.2967157359</v>
      </c>
      <c r="X140" s="517">
        <v>-48889.322108363762</v>
      </c>
      <c r="Y140" s="517">
        <v>-2710911.8779375604</v>
      </c>
      <c r="Z140" s="517">
        <v>1790379.9456972971</v>
      </c>
      <c r="AA140" s="517">
        <v>708636.09154800011</v>
      </c>
      <c r="AB140" s="517">
        <v>2760408.5243487624</v>
      </c>
      <c r="AC140" s="519">
        <v>-2350074</v>
      </c>
      <c r="AD140" s="514">
        <v>17315043.780633166</v>
      </c>
      <c r="AE140" s="545"/>
      <c r="AF140" s="546">
        <v>13780710.369551316</v>
      </c>
      <c r="AG140" s="517">
        <v>2689870.2967157359</v>
      </c>
      <c r="AH140" s="517">
        <v>-115188.73306131986</v>
      </c>
      <c r="AI140" s="517">
        <v>-2710911.8779375604</v>
      </c>
      <c r="AJ140" s="517">
        <v>1851639.5700000019</v>
      </c>
      <c r="AK140" s="517">
        <v>708636.09154800011</v>
      </c>
      <c r="AL140" s="520">
        <v>2884354.5220824941</v>
      </c>
      <c r="AM140" s="533">
        <v>-2350074</v>
      </c>
      <c r="AN140" s="514">
        <v>16739036.238898668</v>
      </c>
    </row>
    <row r="141" spans="1:40" ht="16.5">
      <c r="A141" s="515">
        <v>425</v>
      </c>
      <c r="B141" s="432" t="s">
        <v>560</v>
      </c>
      <c r="C141" s="518">
        <v>10258</v>
      </c>
      <c r="D141" s="516">
        <f t="shared" si="20"/>
        <v>21565106.830419112</v>
      </c>
      <c r="E141" s="516">
        <v>-657075.67096898332</v>
      </c>
      <c r="F141" s="516">
        <v>-1450118.6656580232</v>
      </c>
      <c r="G141" s="532">
        <v>-572118.42033511715</v>
      </c>
      <c r="H141" s="516">
        <v>1152653.9221954255</v>
      </c>
      <c r="I141" s="516">
        <v>847985</v>
      </c>
      <c r="J141" s="514">
        <v>20886432.995652415</v>
      </c>
      <c r="K141" s="545"/>
      <c r="L141" s="546">
        <f t="shared" si="21"/>
        <v>21793177.056556944</v>
      </c>
      <c r="M141" s="517">
        <v>-657075.67117661599</v>
      </c>
      <c r="N141" s="517">
        <v>-1321689.8968538085</v>
      </c>
      <c r="O141" s="533">
        <v>-1357793.5705198781</v>
      </c>
      <c r="P141" s="518">
        <v>903931.45062404766</v>
      </c>
      <c r="Q141" s="518">
        <v>297830.65389000007</v>
      </c>
      <c r="R141" s="517">
        <v>1260093.8333146849</v>
      </c>
      <c r="S141" s="519">
        <v>847985</v>
      </c>
      <c r="T141" s="518">
        <v>21766458.855835374</v>
      </c>
      <c r="U141" s="514"/>
      <c r="V141" s="546">
        <f t="shared" si="22"/>
        <v>22286823.011762854</v>
      </c>
      <c r="W141" s="517">
        <v>-657075.67117661599</v>
      </c>
      <c r="X141" s="517">
        <v>-1190066.3048282934</v>
      </c>
      <c r="Y141" s="517">
        <v>-1357793.5705198781</v>
      </c>
      <c r="Z141" s="517">
        <v>882152.33531202329</v>
      </c>
      <c r="AA141" s="517">
        <v>297830.65389000007</v>
      </c>
      <c r="AB141" s="517">
        <v>1296504.2587857209</v>
      </c>
      <c r="AC141" s="519">
        <v>847985</v>
      </c>
      <c r="AD141" s="514">
        <v>22406359.713225812</v>
      </c>
      <c r="AE141" s="545"/>
      <c r="AF141" s="546">
        <v>22449720.028601717</v>
      </c>
      <c r="AG141" s="517">
        <v>-657075.67117661599</v>
      </c>
      <c r="AH141" s="517">
        <v>-1051200.1394919336</v>
      </c>
      <c r="AI141" s="517">
        <v>-1357793.5705198781</v>
      </c>
      <c r="AJ141" s="517">
        <v>860373.21999999892</v>
      </c>
      <c r="AK141" s="517">
        <v>297830.65389000007</v>
      </c>
      <c r="AL141" s="520">
        <v>1361825.7113418037</v>
      </c>
      <c r="AM141" s="533">
        <v>847985</v>
      </c>
      <c r="AN141" s="514">
        <v>22751665.232645087</v>
      </c>
    </row>
    <row r="142" spans="1:40" ht="16.5">
      <c r="A142" s="515">
        <v>426</v>
      </c>
      <c r="B142" s="432" t="s">
        <v>561</v>
      </c>
      <c r="C142" s="518">
        <v>11962</v>
      </c>
      <c r="D142" s="516">
        <f t="shared" si="20"/>
        <v>11417694.66558446</v>
      </c>
      <c r="E142" s="516">
        <v>-1691326.9640593883</v>
      </c>
      <c r="F142" s="516">
        <v>-1117157.4694216459</v>
      </c>
      <c r="G142" s="532">
        <v>-667155.44395093317</v>
      </c>
      <c r="H142" s="516">
        <v>2072703.9688236376</v>
      </c>
      <c r="I142" s="516">
        <v>-2190169</v>
      </c>
      <c r="J142" s="514">
        <v>7824589.7569761313</v>
      </c>
      <c r="K142" s="545"/>
      <c r="L142" s="546">
        <f t="shared" si="21"/>
        <v>11264452.335894348</v>
      </c>
      <c r="M142" s="517">
        <v>-1691326.9643015112</v>
      </c>
      <c r="N142" s="517">
        <v>-967394.85171487916</v>
      </c>
      <c r="O142" s="533">
        <v>-1579550.4542377668</v>
      </c>
      <c r="P142" s="518">
        <v>1557808.6527495151</v>
      </c>
      <c r="Q142" s="518">
        <v>476314.94141000003</v>
      </c>
      <c r="R142" s="517">
        <v>2240395.8888979857</v>
      </c>
      <c r="S142" s="519">
        <v>-2190169</v>
      </c>
      <c r="T142" s="518">
        <v>9110530.5486976914</v>
      </c>
      <c r="U142" s="514"/>
      <c r="V142" s="546">
        <f t="shared" si="22"/>
        <v>11456016.981646016</v>
      </c>
      <c r="W142" s="517">
        <v>-1691326.9643015112</v>
      </c>
      <c r="X142" s="517">
        <v>-813906.70511620387</v>
      </c>
      <c r="Y142" s="517">
        <v>-1579550.4542377668</v>
      </c>
      <c r="Z142" s="517">
        <v>1453505.1863747572</v>
      </c>
      <c r="AA142" s="517">
        <v>476314.94141000003</v>
      </c>
      <c r="AB142" s="517">
        <v>2317279.4172066534</v>
      </c>
      <c r="AC142" s="519">
        <v>-2190169</v>
      </c>
      <c r="AD142" s="514">
        <v>9428163.4029819444</v>
      </c>
      <c r="AE142" s="545"/>
      <c r="AF142" s="546">
        <v>11806276.02082587</v>
      </c>
      <c r="AG142" s="517">
        <v>-1691326.9643015112</v>
      </c>
      <c r="AH142" s="517">
        <v>-651972.89055649086</v>
      </c>
      <c r="AI142" s="517">
        <v>-1579550.4542377668</v>
      </c>
      <c r="AJ142" s="517">
        <v>1349201.7199999993</v>
      </c>
      <c r="AK142" s="517">
        <v>476314.94141000003</v>
      </c>
      <c r="AL142" s="520">
        <v>2415585.0138251809</v>
      </c>
      <c r="AM142" s="533">
        <v>-2190169</v>
      </c>
      <c r="AN142" s="514">
        <v>9934358.3869652823</v>
      </c>
    </row>
    <row r="143" spans="1:40" ht="16.5">
      <c r="A143" s="515">
        <v>430</v>
      </c>
      <c r="B143" s="432" t="s">
        <v>147</v>
      </c>
      <c r="C143" s="518">
        <v>15392</v>
      </c>
      <c r="D143" s="516">
        <f t="shared" si="20"/>
        <v>7458267.7035816172</v>
      </c>
      <c r="E143" s="516">
        <v>1259219.1591275749</v>
      </c>
      <c r="F143" s="516">
        <v>438049.50745146291</v>
      </c>
      <c r="G143" s="532">
        <v>-858456.49500859075</v>
      </c>
      <c r="H143" s="516">
        <v>3262020.8470723964</v>
      </c>
      <c r="I143" s="516">
        <v>-1987945</v>
      </c>
      <c r="J143" s="514">
        <v>9571155.7222244609</v>
      </c>
      <c r="K143" s="545"/>
      <c r="L143" s="546">
        <f t="shared" si="21"/>
        <v>7818547.4564490728</v>
      </c>
      <c r="M143" s="517">
        <v>1259219.1588160153</v>
      </c>
      <c r="N143" s="517">
        <v>168995.25997968164</v>
      </c>
      <c r="O143" s="533">
        <v>-2034325.8615498948</v>
      </c>
      <c r="P143" s="518">
        <v>1481641.5602803421</v>
      </c>
      <c r="Q143" s="518">
        <v>860506.62451600016</v>
      </c>
      <c r="R143" s="517">
        <v>3457578.6281047431</v>
      </c>
      <c r="S143" s="519">
        <v>-1987945</v>
      </c>
      <c r="T143" s="518">
        <v>11024217.82659596</v>
      </c>
      <c r="U143" s="514"/>
      <c r="V143" s="546">
        <f t="shared" si="22"/>
        <v>7817050.1828647507</v>
      </c>
      <c r="W143" s="517">
        <v>1259219.1588160153</v>
      </c>
      <c r="X143" s="517">
        <v>-63986.66542585392</v>
      </c>
      <c r="Y143" s="517">
        <v>-2034325.8615498948</v>
      </c>
      <c r="Z143" s="517">
        <v>1534936.9401401689</v>
      </c>
      <c r="AA143" s="517">
        <v>860506.62451600016</v>
      </c>
      <c r="AB143" s="517">
        <v>3569249.7099086805</v>
      </c>
      <c r="AC143" s="519">
        <v>-1987945</v>
      </c>
      <c r="AD143" s="514">
        <v>10954705.089269867</v>
      </c>
      <c r="AE143" s="545"/>
      <c r="AF143" s="546">
        <v>8334028.294476226</v>
      </c>
      <c r="AG143" s="517">
        <v>1259219.1588160153</v>
      </c>
      <c r="AH143" s="517">
        <v>-86499.730657161301</v>
      </c>
      <c r="AI143" s="517">
        <v>-2034325.8615498948</v>
      </c>
      <c r="AJ143" s="517">
        <v>1588232.3199999961</v>
      </c>
      <c r="AK143" s="517">
        <v>860506.62451600016</v>
      </c>
      <c r="AL143" s="520">
        <v>3707672.2830285248</v>
      </c>
      <c r="AM143" s="533">
        <v>-1987945</v>
      </c>
      <c r="AN143" s="514">
        <v>11640888.088629706</v>
      </c>
    </row>
    <row r="144" spans="1:40" ht="16.5">
      <c r="A144" s="515">
        <v>433</v>
      </c>
      <c r="B144" s="432" t="s">
        <v>148</v>
      </c>
      <c r="C144" s="518">
        <v>7749</v>
      </c>
      <c r="D144" s="516">
        <f t="shared" si="20"/>
        <v>4743005.6160186194</v>
      </c>
      <c r="E144" s="516">
        <v>54240.252231367471</v>
      </c>
      <c r="F144" s="516">
        <v>20606.524481259865</v>
      </c>
      <c r="G144" s="532">
        <v>-432184.21126699395</v>
      </c>
      <c r="H144" s="516">
        <v>1403191.154405253</v>
      </c>
      <c r="I144" s="516">
        <v>-857550</v>
      </c>
      <c r="J144" s="514">
        <v>4931309.335869506</v>
      </c>
      <c r="K144" s="545"/>
      <c r="L144" s="546">
        <f t="shared" si="21"/>
        <v>4316266.3485226771</v>
      </c>
      <c r="M144" s="517">
        <v>54240.252074519536</v>
      </c>
      <c r="N144" s="517">
        <v>-15408.492817861124</v>
      </c>
      <c r="O144" s="533">
        <v>-1023764.3954901757</v>
      </c>
      <c r="P144" s="518">
        <v>660665.04533702903</v>
      </c>
      <c r="Q144" s="518">
        <v>298356.89791599999</v>
      </c>
      <c r="R144" s="517">
        <v>1525186.9505765107</v>
      </c>
      <c r="S144" s="519">
        <v>-857550</v>
      </c>
      <c r="T144" s="518">
        <v>4957992.6061186995</v>
      </c>
      <c r="U144" s="514"/>
      <c r="V144" s="546">
        <f t="shared" si="22"/>
        <v>4170353.6363537442</v>
      </c>
      <c r="W144" s="517">
        <v>54240.252074519536</v>
      </c>
      <c r="X144" s="517">
        <v>-32213.66101773272</v>
      </c>
      <c r="Y144" s="517">
        <v>-1023764.3954901757</v>
      </c>
      <c r="Z144" s="517">
        <v>675176.34266851377</v>
      </c>
      <c r="AA144" s="517">
        <v>298356.89791599999</v>
      </c>
      <c r="AB144" s="517">
        <v>1570361.6761075794</v>
      </c>
      <c r="AC144" s="519">
        <v>-857550</v>
      </c>
      <c r="AD144" s="514">
        <v>4854960.7486124486</v>
      </c>
      <c r="AE144" s="545"/>
      <c r="AF144" s="546">
        <v>3973798.9388139141</v>
      </c>
      <c r="AG144" s="517">
        <v>54240.252074519536</v>
      </c>
      <c r="AH144" s="517">
        <v>-43547.713933364277</v>
      </c>
      <c r="AI144" s="517">
        <v>-1023764.3954901757</v>
      </c>
      <c r="AJ144" s="517">
        <v>689687.6399999985</v>
      </c>
      <c r="AK144" s="517">
        <v>298356.89791599999</v>
      </c>
      <c r="AL144" s="520">
        <v>1636822.5293168894</v>
      </c>
      <c r="AM144" s="533">
        <v>-857550</v>
      </c>
      <c r="AN144" s="514">
        <v>4728044.1486977804</v>
      </c>
    </row>
    <row r="145" spans="1:40" ht="16.5">
      <c r="A145" s="515">
        <v>434</v>
      </c>
      <c r="B145" s="432" t="s">
        <v>562</v>
      </c>
      <c r="C145" s="518">
        <v>14568</v>
      </c>
      <c r="D145" s="516">
        <f t="shared" si="20"/>
        <v>4278872.7803183263</v>
      </c>
      <c r="E145" s="516">
        <v>2251629.3192710802</v>
      </c>
      <c r="F145" s="516">
        <v>1157596.0690550767</v>
      </c>
      <c r="G145" s="532">
        <v>-812499.62443380663</v>
      </c>
      <c r="H145" s="516">
        <v>2582080.7873557578</v>
      </c>
      <c r="I145" s="516">
        <v>-874449</v>
      </c>
      <c r="J145" s="514">
        <v>8583230.3315664344</v>
      </c>
      <c r="K145" s="545"/>
      <c r="L145" s="546">
        <f t="shared" si="21"/>
        <v>3118108.7511567418</v>
      </c>
      <c r="M145" s="517">
        <v>2251629.3189762081</v>
      </c>
      <c r="N145" s="517">
        <v>902945.45333464327</v>
      </c>
      <c r="O145" s="533">
        <v>-1924065.5919666383</v>
      </c>
      <c r="P145" s="518">
        <v>1650527.7675809786</v>
      </c>
      <c r="Q145" s="518">
        <v>463060.0679319998</v>
      </c>
      <c r="R145" s="517">
        <v>2772725.671239798</v>
      </c>
      <c r="S145" s="519">
        <v>-874449</v>
      </c>
      <c r="T145" s="518">
        <v>8360482.4382537305</v>
      </c>
      <c r="U145" s="514"/>
      <c r="V145" s="546">
        <f t="shared" si="22"/>
        <v>3382707.9735613242</v>
      </c>
      <c r="W145" s="517">
        <v>2251629.3189762081</v>
      </c>
      <c r="X145" s="517">
        <v>652831.99736152042</v>
      </c>
      <c r="Y145" s="517">
        <v>-1924065.5919666383</v>
      </c>
      <c r="Z145" s="517">
        <v>1610724.4237904882</v>
      </c>
      <c r="AA145" s="517">
        <v>463060.0679319998</v>
      </c>
      <c r="AB145" s="517">
        <v>2857102.7874633064</v>
      </c>
      <c r="AC145" s="519">
        <v>-874449</v>
      </c>
      <c r="AD145" s="514">
        <v>8419541.977118209</v>
      </c>
      <c r="AE145" s="545"/>
      <c r="AF145" s="546">
        <v>3348967.4588828078</v>
      </c>
      <c r="AG145" s="517">
        <v>2251629.3189762081</v>
      </c>
      <c r="AH145" s="517">
        <v>413004.15339779342</v>
      </c>
      <c r="AI145" s="517">
        <v>-1924065.5919666383</v>
      </c>
      <c r="AJ145" s="517">
        <v>1570921.079999998</v>
      </c>
      <c r="AK145" s="517">
        <v>463060.0679319998</v>
      </c>
      <c r="AL145" s="520">
        <v>2971663.4193185898</v>
      </c>
      <c r="AM145" s="533">
        <v>-874449</v>
      </c>
      <c r="AN145" s="514">
        <v>8220730.906540757</v>
      </c>
    </row>
    <row r="146" spans="1:40" ht="16.5">
      <c r="A146" s="515">
        <v>435</v>
      </c>
      <c r="B146" s="432" t="s">
        <v>150</v>
      </c>
      <c r="C146" s="518">
        <v>692</v>
      </c>
      <c r="D146" s="516">
        <f t="shared" si="20"/>
        <v>106729.97746148356</v>
      </c>
      <c r="E146" s="516">
        <v>386413.02982456383</v>
      </c>
      <c r="F146" s="516">
        <v>398643.91935570643</v>
      </c>
      <c r="G146" s="532">
        <v>-38594.847618629472</v>
      </c>
      <c r="H146" s="516">
        <v>149774.89296295712</v>
      </c>
      <c r="I146" s="516">
        <v>-197164</v>
      </c>
      <c r="J146" s="514">
        <v>805802.97198608157</v>
      </c>
      <c r="K146" s="545"/>
      <c r="L146" s="546">
        <f t="shared" si="21"/>
        <v>246841.93626388686</v>
      </c>
      <c r="M146" s="517">
        <v>386413.02981055697</v>
      </c>
      <c r="N146" s="517">
        <v>386547.66550627339</v>
      </c>
      <c r="O146" s="533">
        <v>-91410.424135364054</v>
      </c>
      <c r="P146" s="518">
        <v>50318.500974308205</v>
      </c>
      <c r="Q146" s="518">
        <v>2649.5245700000028</v>
      </c>
      <c r="R146" s="517">
        <v>158840.26241174494</v>
      </c>
      <c r="S146" s="519">
        <v>-197164</v>
      </c>
      <c r="T146" s="518">
        <v>943036.49540140643</v>
      </c>
      <c r="U146" s="514"/>
      <c r="V146" s="546">
        <f t="shared" si="22"/>
        <v>285868.44084321358</v>
      </c>
      <c r="W146" s="517">
        <v>386413.02981055697</v>
      </c>
      <c r="X146" s="517">
        <v>374666.93297377741</v>
      </c>
      <c r="Y146" s="517">
        <v>-91410.424135364054</v>
      </c>
      <c r="Z146" s="517">
        <v>54041.580487154039</v>
      </c>
      <c r="AA146" s="517">
        <v>2649.5245700000028</v>
      </c>
      <c r="AB146" s="517">
        <v>163146.62347929794</v>
      </c>
      <c r="AC146" s="519">
        <v>-197164</v>
      </c>
      <c r="AD146" s="514">
        <v>978211.70802863594</v>
      </c>
      <c r="AE146" s="545"/>
      <c r="AF146" s="546">
        <v>295003.74120849581</v>
      </c>
      <c r="AG146" s="517">
        <v>386413.02981055697</v>
      </c>
      <c r="AH146" s="517">
        <v>363274.78113255696</v>
      </c>
      <c r="AI146" s="517">
        <v>-91410.424135364054</v>
      </c>
      <c r="AJ146" s="517">
        <v>57764.659999999873</v>
      </c>
      <c r="AK146" s="517">
        <v>2649.5245700000028</v>
      </c>
      <c r="AL146" s="520">
        <v>168530.21763420448</v>
      </c>
      <c r="AM146" s="533">
        <v>-197164</v>
      </c>
      <c r="AN146" s="514">
        <v>985061.53022045013</v>
      </c>
    </row>
    <row r="147" spans="1:40" ht="16.5">
      <c r="A147" s="515">
        <v>436</v>
      </c>
      <c r="B147" s="432" t="s">
        <v>151</v>
      </c>
      <c r="C147" s="518">
        <v>1988</v>
      </c>
      <c r="D147" s="516">
        <f t="shared" si="20"/>
        <v>3658976.8223700612</v>
      </c>
      <c r="E147" s="516">
        <v>-94109.188607009564</v>
      </c>
      <c r="F147" s="516">
        <v>-198042.53639674731</v>
      </c>
      <c r="G147" s="532">
        <v>-110876.52755178524</v>
      </c>
      <c r="H147" s="516">
        <v>322752.50759831484</v>
      </c>
      <c r="I147" s="516">
        <v>-345903</v>
      </c>
      <c r="J147" s="514">
        <v>3232798.0774128339</v>
      </c>
      <c r="K147" s="545"/>
      <c r="L147" s="546">
        <f t="shared" si="21"/>
        <v>4110861.0013102689</v>
      </c>
      <c r="M147" s="517">
        <v>-94109.188647248768</v>
      </c>
      <c r="N147" s="517">
        <v>-173153.04601043632</v>
      </c>
      <c r="O147" s="533">
        <v>-263222.76129528502</v>
      </c>
      <c r="P147" s="518">
        <v>130568.5824643854</v>
      </c>
      <c r="Q147" s="518">
        <v>53909.608214000022</v>
      </c>
      <c r="R147" s="517">
        <v>345419.92784342734</v>
      </c>
      <c r="S147" s="519">
        <v>-345903</v>
      </c>
      <c r="T147" s="518">
        <v>3764371.1238791114</v>
      </c>
      <c r="U147" s="514"/>
      <c r="V147" s="546">
        <f t="shared" si="22"/>
        <v>4259751.1563301114</v>
      </c>
      <c r="W147" s="517">
        <v>-94109.188647248768</v>
      </c>
      <c r="X147" s="517">
        <v>-147644.39900841605</v>
      </c>
      <c r="Y147" s="517">
        <v>-263222.76129528502</v>
      </c>
      <c r="Z147" s="517">
        <v>143817.72123219253</v>
      </c>
      <c r="AA147" s="517">
        <v>53909.608214000022</v>
      </c>
      <c r="AB147" s="517">
        <v>357014.48589439038</v>
      </c>
      <c r="AC147" s="519">
        <v>-345903</v>
      </c>
      <c r="AD147" s="514">
        <v>3963613.6227197442</v>
      </c>
      <c r="AE147" s="545"/>
      <c r="AF147" s="546">
        <v>4330344.3555231607</v>
      </c>
      <c r="AG147" s="517">
        <v>-94109.188647248768</v>
      </c>
      <c r="AH147" s="517">
        <v>-120732.14158117065</v>
      </c>
      <c r="AI147" s="517">
        <v>-263222.76129528502</v>
      </c>
      <c r="AJ147" s="517">
        <v>157066.85999999969</v>
      </c>
      <c r="AK147" s="517">
        <v>53909.608214000022</v>
      </c>
      <c r="AL147" s="520">
        <v>372513.55292892695</v>
      </c>
      <c r="AM147" s="533">
        <v>-345903</v>
      </c>
      <c r="AN147" s="514">
        <v>4089867.2851423826</v>
      </c>
    </row>
    <row r="148" spans="1:40" ht="16.5">
      <c r="A148" s="515">
        <v>440</v>
      </c>
      <c r="B148" s="432" t="s">
        <v>563</v>
      </c>
      <c r="C148" s="518">
        <v>5732</v>
      </c>
      <c r="D148" s="516">
        <f t="shared" si="20"/>
        <v>13640649.777957689</v>
      </c>
      <c r="E148" s="516">
        <v>-1089533.1974779894</v>
      </c>
      <c r="F148" s="516">
        <v>-1161363.6266788817</v>
      </c>
      <c r="G148" s="532">
        <v>-319690.26958090195</v>
      </c>
      <c r="H148" s="516">
        <v>758111.19354579132</v>
      </c>
      <c r="I148" s="516">
        <v>-1562164</v>
      </c>
      <c r="J148" s="514">
        <v>10266009.877765708</v>
      </c>
      <c r="K148" s="545"/>
      <c r="L148" s="546">
        <f t="shared" si="21"/>
        <v>13789567.382038226</v>
      </c>
      <c r="M148" s="517">
        <v>-1089533.1975940121</v>
      </c>
      <c r="N148" s="517">
        <v>-1089599.7640559769</v>
      </c>
      <c r="O148" s="533">
        <v>-758397.11713412497</v>
      </c>
      <c r="P148" s="518">
        <v>281488.04481473588</v>
      </c>
      <c r="Q148" s="518">
        <v>112598.60488800002</v>
      </c>
      <c r="R148" s="517">
        <v>820896.73994918435</v>
      </c>
      <c r="S148" s="519">
        <v>-1562164</v>
      </c>
      <c r="T148" s="518">
        <v>10504856.692906033</v>
      </c>
      <c r="U148" s="514"/>
      <c r="V148" s="546">
        <f t="shared" si="22"/>
        <v>14238011.86873978</v>
      </c>
      <c r="W148" s="517">
        <v>-1089533.1975940121</v>
      </c>
      <c r="X148" s="517">
        <v>-1016050.6872875764</v>
      </c>
      <c r="Y148" s="517">
        <v>-758397.11713412497</v>
      </c>
      <c r="Z148" s="517">
        <v>329943.73240736779</v>
      </c>
      <c r="AA148" s="517">
        <v>112598.60488800002</v>
      </c>
      <c r="AB148" s="517">
        <v>849155.59254401014</v>
      </c>
      <c r="AC148" s="519">
        <v>-1562164</v>
      </c>
      <c r="AD148" s="514">
        <v>11103564.796563445</v>
      </c>
      <c r="AE148" s="545"/>
      <c r="AF148" s="546">
        <v>14990884.278916977</v>
      </c>
      <c r="AG148" s="517">
        <v>-1089533.1975940121</v>
      </c>
      <c r="AH148" s="517">
        <v>-938454.58086254087</v>
      </c>
      <c r="AI148" s="517">
        <v>-758397.11713412497</v>
      </c>
      <c r="AJ148" s="517">
        <v>378399.41999999981</v>
      </c>
      <c r="AK148" s="517">
        <v>112598.60488800002</v>
      </c>
      <c r="AL148" s="520">
        <v>888252.48298852239</v>
      </c>
      <c r="AM148" s="533">
        <v>-1562164</v>
      </c>
      <c r="AN148" s="514">
        <v>12021585.891202822</v>
      </c>
    </row>
    <row r="149" spans="1:40" ht="16.5">
      <c r="A149" s="515">
        <v>441</v>
      </c>
      <c r="B149" s="432" t="s">
        <v>153</v>
      </c>
      <c r="C149" s="518">
        <v>4421</v>
      </c>
      <c r="D149" s="516">
        <f t="shared" si="20"/>
        <v>1532953.9445872311</v>
      </c>
      <c r="E149" s="516">
        <v>-771732.80704087787</v>
      </c>
      <c r="F149" s="516">
        <v>-208178.25878147365</v>
      </c>
      <c r="G149" s="532">
        <v>-246571.99613000129</v>
      </c>
      <c r="H149" s="516">
        <v>875665.43026136665</v>
      </c>
      <c r="I149" s="516">
        <v>-293365</v>
      </c>
      <c r="J149" s="514">
        <v>888771.31289624516</v>
      </c>
      <c r="K149" s="545"/>
      <c r="L149" s="546">
        <f t="shared" si="21"/>
        <v>1522653.6731545678</v>
      </c>
      <c r="M149" s="517">
        <v>-771732.80713036342</v>
      </c>
      <c r="N149" s="517">
        <v>-152827.93836000437</v>
      </c>
      <c r="O149" s="533">
        <v>-583583.70208467578</v>
      </c>
      <c r="P149" s="518">
        <v>486890.97869901848</v>
      </c>
      <c r="Q149" s="518">
        <v>277955.15070400003</v>
      </c>
      <c r="R149" s="517">
        <v>940714.35775433946</v>
      </c>
      <c r="S149" s="519">
        <v>-293365</v>
      </c>
      <c r="T149" s="518">
        <v>1426704.7127368823</v>
      </c>
      <c r="U149" s="514"/>
      <c r="V149" s="546">
        <f t="shared" si="22"/>
        <v>1425799.3786776559</v>
      </c>
      <c r="W149" s="517">
        <v>-771732.80713036342</v>
      </c>
      <c r="X149" s="517">
        <v>-96100.710796658415</v>
      </c>
      <c r="Y149" s="517">
        <v>-583583.70208467578</v>
      </c>
      <c r="Z149" s="517">
        <v>468509.20434950909</v>
      </c>
      <c r="AA149" s="517">
        <v>277955.15070400003</v>
      </c>
      <c r="AB149" s="517">
        <v>971996.97218398622</v>
      </c>
      <c r="AC149" s="519">
        <v>-293365</v>
      </c>
      <c r="AD149" s="514">
        <v>1399478.4859034535</v>
      </c>
      <c r="AE149" s="545"/>
      <c r="AF149" s="546">
        <v>1616213.8313094657</v>
      </c>
      <c r="AG149" s="517">
        <v>-771732.80713036342</v>
      </c>
      <c r="AH149" s="517">
        <v>-36252.07393254785</v>
      </c>
      <c r="AI149" s="517">
        <v>-583583.70208467578</v>
      </c>
      <c r="AJ149" s="517">
        <v>450127.4299999997</v>
      </c>
      <c r="AK149" s="517">
        <v>277955.15070400003</v>
      </c>
      <c r="AL149" s="520">
        <v>1011795.1435196704</v>
      </c>
      <c r="AM149" s="533">
        <v>-293365</v>
      </c>
      <c r="AN149" s="514">
        <v>1671157.9723855485</v>
      </c>
    </row>
    <row r="150" spans="1:40" ht="16.5">
      <c r="A150" s="515">
        <v>444</v>
      </c>
      <c r="B150" s="432" t="s">
        <v>564</v>
      </c>
      <c r="C150" s="518">
        <v>45811</v>
      </c>
      <c r="D150" s="516">
        <f t="shared" si="20"/>
        <v>18764496.429515075</v>
      </c>
      <c r="E150" s="516">
        <v>2472289.9995598788</v>
      </c>
      <c r="F150" s="516">
        <v>3569751.2438464253</v>
      </c>
      <c r="G150" s="532">
        <v>-2555012.3760939809</v>
      </c>
      <c r="H150" s="516">
        <v>7023420.3214530004</v>
      </c>
      <c r="I150" s="516">
        <v>-914831</v>
      </c>
      <c r="J150" s="514">
        <v>28360114.6182804</v>
      </c>
      <c r="K150" s="545"/>
      <c r="L150" s="546">
        <f t="shared" si="21"/>
        <v>17169803.20152007</v>
      </c>
      <c r="M150" s="517">
        <v>2472289.9986326154</v>
      </c>
      <c r="N150" s="517">
        <v>2768968.7509325887</v>
      </c>
      <c r="O150" s="533">
        <v>-6048177.4852491021</v>
      </c>
      <c r="P150" s="518">
        <v>4452855.3560934514</v>
      </c>
      <c r="Q150" s="518">
        <v>2488911.3373739999</v>
      </c>
      <c r="R150" s="517">
        <v>7622711.4391789325</v>
      </c>
      <c r="S150" s="519">
        <v>-914831</v>
      </c>
      <c r="T150" s="518">
        <v>30012531.598482557</v>
      </c>
      <c r="U150" s="514"/>
      <c r="V150" s="546">
        <f t="shared" si="22"/>
        <v>17175915.913734812</v>
      </c>
      <c r="W150" s="517">
        <v>2472289.9986326154</v>
      </c>
      <c r="X150" s="517">
        <v>1982453.9560681779</v>
      </c>
      <c r="Y150" s="517">
        <v>-6048177.4852491021</v>
      </c>
      <c r="Z150" s="517">
        <v>4685530.2730467245</v>
      </c>
      <c r="AA150" s="517">
        <v>2488911.3373739999</v>
      </c>
      <c r="AB150" s="517">
        <v>7804635.3030280285</v>
      </c>
      <c r="AC150" s="519">
        <v>-914831</v>
      </c>
      <c r="AD150" s="514">
        <v>29646728.296635255</v>
      </c>
      <c r="AE150" s="545"/>
      <c r="AF150" s="546">
        <v>17437096.477550767</v>
      </c>
      <c r="AG150" s="517">
        <v>2472289.9986326154</v>
      </c>
      <c r="AH150" s="517">
        <v>1228283.6265910845</v>
      </c>
      <c r="AI150" s="517">
        <v>-6048177.4852491021</v>
      </c>
      <c r="AJ150" s="517">
        <v>4918205.1899999976</v>
      </c>
      <c r="AK150" s="517">
        <v>2488911.3373739999</v>
      </c>
      <c r="AL150" s="520">
        <v>8128208.5012656534</v>
      </c>
      <c r="AM150" s="533">
        <v>-914831</v>
      </c>
      <c r="AN150" s="514">
        <v>29709986.646165017</v>
      </c>
    </row>
    <row r="151" spans="1:40" ht="16.5">
      <c r="A151" s="515">
        <v>445</v>
      </c>
      <c r="B151" s="432" t="s">
        <v>565</v>
      </c>
      <c r="C151" s="518">
        <v>14991</v>
      </c>
      <c r="D151" s="516">
        <f t="shared" si="20"/>
        <v>11999301.717597129</v>
      </c>
      <c r="E151" s="516">
        <v>-4501784.1890666038</v>
      </c>
      <c r="F151" s="516">
        <v>-794556.59658177535</v>
      </c>
      <c r="G151" s="532">
        <v>-836091.56163421157</v>
      </c>
      <c r="H151" s="516">
        <v>2358629.6294035884</v>
      </c>
      <c r="I151" s="516">
        <v>-50610</v>
      </c>
      <c r="J151" s="514">
        <v>8174888.9997181259</v>
      </c>
      <c r="K151" s="545"/>
      <c r="L151" s="546">
        <f t="shared" si="21"/>
        <v>12374966.293745548</v>
      </c>
      <c r="M151" s="517">
        <v>-4501784.1893700408</v>
      </c>
      <c r="N151" s="517">
        <v>-606871.30966970895</v>
      </c>
      <c r="O151" s="533">
        <v>-1980389.5679203279</v>
      </c>
      <c r="P151" s="518">
        <v>1010415.3408354168</v>
      </c>
      <c r="Q151" s="518">
        <v>396896.47151000006</v>
      </c>
      <c r="R151" s="517">
        <v>2515397.9813908772</v>
      </c>
      <c r="S151" s="519">
        <v>-50610</v>
      </c>
      <c r="T151" s="518">
        <v>9158021.0205217637</v>
      </c>
      <c r="U151" s="514"/>
      <c r="V151" s="546">
        <f t="shared" si="22"/>
        <v>12828250.974542731</v>
      </c>
      <c r="W151" s="517">
        <v>-4501784.1893700408</v>
      </c>
      <c r="X151" s="517">
        <v>-414517.12093364936</v>
      </c>
      <c r="Y151" s="517">
        <v>-1980389.5679203279</v>
      </c>
      <c r="Z151" s="517">
        <v>1140742.0554177065</v>
      </c>
      <c r="AA151" s="517">
        <v>396896.47151000006</v>
      </c>
      <c r="AB151" s="517">
        <v>2582146.8812540476</v>
      </c>
      <c r="AC151" s="519">
        <v>-50610</v>
      </c>
      <c r="AD151" s="514">
        <v>10000735.504500467</v>
      </c>
      <c r="AE151" s="545"/>
      <c r="AF151" s="546">
        <v>13084499.719901264</v>
      </c>
      <c r="AG151" s="517">
        <v>-4501784.1893700408</v>
      </c>
      <c r="AH151" s="517">
        <v>-211578.66465002994</v>
      </c>
      <c r="AI151" s="517">
        <v>-1980389.5679203279</v>
      </c>
      <c r="AJ151" s="517">
        <v>1271068.7699999963</v>
      </c>
      <c r="AK151" s="517">
        <v>396896.47151000006</v>
      </c>
      <c r="AL151" s="520">
        <v>2688600.4997294703</v>
      </c>
      <c r="AM151" s="533">
        <v>-50610</v>
      </c>
      <c r="AN151" s="514">
        <v>10696703.039200332</v>
      </c>
    </row>
    <row r="152" spans="1:40" ht="16.5">
      <c r="A152" s="515">
        <v>475</v>
      </c>
      <c r="B152" s="432" t="s">
        <v>566</v>
      </c>
      <c r="C152" s="518">
        <v>5479</v>
      </c>
      <c r="D152" s="516">
        <f t="shared" si="20"/>
        <v>7269237.3870918266</v>
      </c>
      <c r="E152" s="516">
        <v>-1369632.3485997785</v>
      </c>
      <c r="F152" s="516">
        <v>-982308.96335567965</v>
      </c>
      <c r="G152" s="532">
        <v>-305579.72558160534</v>
      </c>
      <c r="H152" s="516">
        <v>1089548.6860257196</v>
      </c>
      <c r="I152" s="516">
        <v>-210424</v>
      </c>
      <c r="J152" s="514">
        <v>5490841.0355804823</v>
      </c>
      <c r="K152" s="545"/>
      <c r="L152" s="546">
        <f t="shared" si="21"/>
        <v>6907884.3933284683</v>
      </c>
      <c r="M152" s="517">
        <v>-1369632.348710679</v>
      </c>
      <c r="N152" s="517">
        <v>-913712.62642077112</v>
      </c>
      <c r="O152" s="533">
        <v>-723516.80982033303</v>
      </c>
      <c r="P152" s="518">
        <v>394843.617245498</v>
      </c>
      <c r="Q152" s="518">
        <v>125211.11110199998</v>
      </c>
      <c r="R152" s="517">
        <v>1166631.7137110748</v>
      </c>
      <c r="S152" s="519">
        <v>-210424</v>
      </c>
      <c r="T152" s="518">
        <v>5377285.0504352581</v>
      </c>
      <c r="U152" s="514"/>
      <c r="V152" s="546">
        <f t="shared" si="22"/>
        <v>7007701.2548109358</v>
      </c>
      <c r="W152" s="517">
        <v>-1369632.348710679</v>
      </c>
      <c r="X152" s="517">
        <v>-843409.87142878468</v>
      </c>
      <c r="Y152" s="517">
        <v>-723516.80982033303</v>
      </c>
      <c r="Z152" s="517">
        <v>412134.23362274864</v>
      </c>
      <c r="AA152" s="517">
        <v>125211.11110199998</v>
      </c>
      <c r="AB152" s="517">
        <v>1206956.2935285785</v>
      </c>
      <c r="AC152" s="519">
        <v>-210424</v>
      </c>
      <c r="AD152" s="514">
        <v>5605019.8631044663</v>
      </c>
      <c r="AE152" s="545"/>
      <c r="AF152" s="546">
        <v>6737788.132686032</v>
      </c>
      <c r="AG152" s="517">
        <v>-1369632.348710679</v>
      </c>
      <c r="AH152" s="517">
        <v>-769238.71526989259</v>
      </c>
      <c r="AI152" s="517">
        <v>-723516.80982033303</v>
      </c>
      <c r="AJ152" s="517">
        <v>429424.84999999928</v>
      </c>
      <c r="AK152" s="517">
        <v>125211.11110199998</v>
      </c>
      <c r="AL152" s="520">
        <v>1255092.2438501152</v>
      </c>
      <c r="AM152" s="533">
        <v>-210424</v>
      </c>
      <c r="AN152" s="514">
        <v>5474704.4638372418</v>
      </c>
    </row>
    <row r="153" spans="1:40" ht="16.5">
      <c r="A153" s="515">
        <v>480</v>
      </c>
      <c r="B153" s="432" t="s">
        <v>567</v>
      </c>
      <c r="C153" s="518">
        <v>1978</v>
      </c>
      <c r="D153" s="516">
        <f t="shared" si="20"/>
        <v>1744643.4833114771</v>
      </c>
      <c r="E153" s="516">
        <v>111571.41106489858</v>
      </c>
      <c r="F153" s="516">
        <v>-3659.5639550630558</v>
      </c>
      <c r="G153" s="532">
        <v>-110318.79853995534</v>
      </c>
      <c r="H153" s="516">
        <v>425028.68870546325</v>
      </c>
      <c r="I153" s="516">
        <v>-505724</v>
      </c>
      <c r="J153" s="514">
        <v>1661541.2205868205</v>
      </c>
      <c r="K153" s="545"/>
      <c r="L153" s="546">
        <f t="shared" si="21"/>
        <v>1618847.9368766977</v>
      </c>
      <c r="M153" s="517">
        <v>111571.41102486232</v>
      </c>
      <c r="N153" s="517">
        <v>-3933.1525091920639</v>
      </c>
      <c r="O153" s="533">
        <v>-261553.70734785139</v>
      </c>
      <c r="P153" s="518">
        <v>186682.58665028581</v>
      </c>
      <c r="Q153" s="518">
        <v>114071.76734800001</v>
      </c>
      <c r="R153" s="517">
        <v>454761.56485736178</v>
      </c>
      <c r="S153" s="519">
        <v>-505724</v>
      </c>
      <c r="T153" s="518">
        <v>1714724.4069001642</v>
      </c>
      <c r="U153" s="514"/>
      <c r="V153" s="546">
        <f t="shared" si="22"/>
        <v>1758571.3187694012</v>
      </c>
      <c r="W153" s="517">
        <v>111571.41102486232</v>
      </c>
      <c r="X153" s="517">
        <v>-8222.8186208640236</v>
      </c>
      <c r="Y153" s="517">
        <v>-261553.70734785139</v>
      </c>
      <c r="Z153" s="517">
        <v>187454.12832514298</v>
      </c>
      <c r="AA153" s="517">
        <v>114071.76734800001</v>
      </c>
      <c r="AB153" s="517">
        <v>467887.62870835047</v>
      </c>
      <c r="AC153" s="519">
        <v>-505724</v>
      </c>
      <c r="AD153" s="514">
        <v>1864055.7282070415</v>
      </c>
      <c r="AE153" s="545"/>
      <c r="AF153" s="546">
        <v>1737829.3917241297</v>
      </c>
      <c r="AG153" s="517">
        <v>111571.41102486232</v>
      </c>
      <c r="AH153" s="517">
        <v>-11115.934721924705</v>
      </c>
      <c r="AI153" s="517">
        <v>-261553.70734785139</v>
      </c>
      <c r="AJ153" s="517">
        <v>188225.67000000016</v>
      </c>
      <c r="AK153" s="517">
        <v>114071.76734800001</v>
      </c>
      <c r="AL153" s="520">
        <v>485049.94362952479</v>
      </c>
      <c r="AM153" s="533">
        <v>-505724</v>
      </c>
      <c r="AN153" s="514">
        <v>1858354.5416567405</v>
      </c>
    </row>
    <row r="154" spans="1:40" ht="16.5">
      <c r="A154" s="515">
        <v>481</v>
      </c>
      <c r="B154" s="432" t="s">
        <v>158</v>
      </c>
      <c r="C154" s="518">
        <v>9642</v>
      </c>
      <c r="D154" s="516">
        <f t="shared" si="20"/>
        <v>6364070.6337160449</v>
      </c>
      <c r="E154" s="516">
        <v>327377.96851024253</v>
      </c>
      <c r="F154" s="516">
        <v>4740.8405081012779</v>
      </c>
      <c r="G154" s="532">
        <v>-537762.31320639513</v>
      </c>
      <c r="H154" s="516">
        <v>1209835.8994331209</v>
      </c>
      <c r="I154" s="516">
        <v>-2232956</v>
      </c>
      <c r="J154" s="514">
        <v>5135307.0289611146</v>
      </c>
      <c r="K154" s="545"/>
      <c r="L154" s="546">
        <f t="shared" si="21"/>
        <v>6201408.5556804202</v>
      </c>
      <c r="M154" s="517">
        <v>327377.96831507824</v>
      </c>
      <c r="N154" s="517">
        <v>-19172.627145414499</v>
      </c>
      <c r="O154" s="533">
        <v>-1272889.7382195727</v>
      </c>
      <c r="P154" s="518">
        <v>658886.74762294197</v>
      </c>
      <c r="Q154" s="518">
        <v>165726.19632799999</v>
      </c>
      <c r="R154" s="517">
        <v>1321592.0093668653</v>
      </c>
      <c r="S154" s="519">
        <v>-2232956</v>
      </c>
      <c r="T154" s="518">
        <v>5149973.1119483188</v>
      </c>
      <c r="U154" s="514"/>
      <c r="V154" s="546">
        <f t="shared" si="22"/>
        <v>6039762.5872063795</v>
      </c>
      <c r="W154" s="517">
        <v>327377.96831507824</v>
      </c>
      <c r="X154" s="517">
        <v>-40083.122923342227</v>
      </c>
      <c r="Y154" s="517">
        <v>-1272889.7382195727</v>
      </c>
      <c r="Z154" s="517">
        <v>733141.08381147007</v>
      </c>
      <c r="AA154" s="517">
        <v>165726.19632799999</v>
      </c>
      <c r="AB154" s="517">
        <v>1346549.356764493</v>
      </c>
      <c r="AC154" s="519">
        <v>-2232956</v>
      </c>
      <c r="AD154" s="514">
        <v>5066628.3312825058</v>
      </c>
      <c r="AE154" s="545"/>
      <c r="AF154" s="546">
        <v>5803759.0668310532</v>
      </c>
      <c r="AG154" s="517">
        <v>327377.96831507824</v>
      </c>
      <c r="AH154" s="517">
        <v>-54185.966930636001</v>
      </c>
      <c r="AI154" s="517">
        <v>-1272889.7382195727</v>
      </c>
      <c r="AJ154" s="517">
        <v>807395.41999999818</v>
      </c>
      <c r="AK154" s="517">
        <v>165726.19632799999</v>
      </c>
      <c r="AL154" s="520">
        <v>1408454.4960106893</v>
      </c>
      <c r="AM154" s="533">
        <v>-2232956</v>
      </c>
      <c r="AN154" s="514">
        <v>4952681.4423346091</v>
      </c>
    </row>
    <row r="155" spans="1:40" ht="16.5">
      <c r="A155" s="515">
        <v>483</v>
      </c>
      <c r="B155" s="432" t="s">
        <v>159</v>
      </c>
      <c r="C155" s="518">
        <v>1067</v>
      </c>
      <c r="D155" s="516">
        <f t="shared" si="20"/>
        <v>2081070.601569423</v>
      </c>
      <c r="E155" s="516">
        <v>-212166.39532572028</v>
      </c>
      <c r="F155" s="516">
        <v>-275535.03664816794</v>
      </c>
      <c r="G155" s="532">
        <v>-59509.685562250932</v>
      </c>
      <c r="H155" s="516">
        <v>239935.47596454332</v>
      </c>
      <c r="I155" s="516">
        <v>-219864</v>
      </c>
      <c r="J155" s="514">
        <v>1553930.9599978272</v>
      </c>
      <c r="K155" s="545"/>
      <c r="L155" s="546">
        <f t="shared" si="21"/>
        <v>2081981.3301041068</v>
      </c>
      <c r="M155" s="517">
        <v>-212166.39534731774</v>
      </c>
      <c r="N155" s="517">
        <v>-262176.3413553139</v>
      </c>
      <c r="O155" s="533">
        <v>-140683.22598731122</v>
      </c>
      <c r="P155" s="518">
        <v>160867.30492550685</v>
      </c>
      <c r="Q155" s="518">
        <v>46211.458215999999</v>
      </c>
      <c r="R155" s="517">
        <v>254527.89838829963</v>
      </c>
      <c r="S155" s="519">
        <v>-219864</v>
      </c>
      <c r="T155" s="518">
        <v>1708698.0289439703</v>
      </c>
      <c r="U155" s="514"/>
      <c r="V155" s="546">
        <f t="shared" si="22"/>
        <v>2241628.808041994</v>
      </c>
      <c r="W155" s="517">
        <v>-212166.39534731774</v>
      </c>
      <c r="X155" s="517">
        <v>-248485.33212435027</v>
      </c>
      <c r="Y155" s="517">
        <v>-140683.22598731122</v>
      </c>
      <c r="Z155" s="517">
        <v>124479.07246275333</v>
      </c>
      <c r="AA155" s="517">
        <v>46211.458215999999</v>
      </c>
      <c r="AB155" s="517">
        <v>264329.81244935479</v>
      </c>
      <c r="AC155" s="519">
        <v>-219864</v>
      </c>
      <c r="AD155" s="514">
        <v>1855450.1977111227</v>
      </c>
      <c r="AE155" s="545"/>
      <c r="AF155" s="546">
        <v>2329452.6427734764</v>
      </c>
      <c r="AG155" s="517">
        <v>-212166.39534731774</v>
      </c>
      <c r="AH155" s="517">
        <v>-234040.97665409333</v>
      </c>
      <c r="AI155" s="517">
        <v>-140683.22598731122</v>
      </c>
      <c r="AJ155" s="517">
        <v>88090.839999999807</v>
      </c>
      <c r="AK155" s="517">
        <v>46211.458215999999</v>
      </c>
      <c r="AL155" s="520">
        <v>275186.12886634766</v>
      </c>
      <c r="AM155" s="533">
        <v>-219864</v>
      </c>
      <c r="AN155" s="514">
        <v>1932186.4718671017</v>
      </c>
    </row>
    <row r="156" spans="1:40" ht="16.5">
      <c r="A156" s="515">
        <v>484</v>
      </c>
      <c r="B156" s="432" t="s">
        <v>568</v>
      </c>
      <c r="C156" s="518">
        <v>2967</v>
      </c>
      <c r="D156" s="516">
        <f t="shared" si="20"/>
        <v>1830830.2316839832</v>
      </c>
      <c r="E156" s="516">
        <v>-371346.06581088656</v>
      </c>
      <c r="F156" s="516">
        <v>68319.422661186181</v>
      </c>
      <c r="G156" s="532">
        <v>-165478.19780993304</v>
      </c>
      <c r="H156" s="516">
        <v>603634.27597390395</v>
      </c>
      <c r="I156" s="516">
        <v>284726</v>
      </c>
      <c r="J156" s="514">
        <v>2250685.6666982537</v>
      </c>
      <c r="K156" s="545"/>
      <c r="L156" s="546">
        <f t="shared" si="21"/>
        <v>1434271.3475854422</v>
      </c>
      <c r="M156" s="517">
        <v>-371346.06587094173</v>
      </c>
      <c r="N156" s="517">
        <v>16455.860274961193</v>
      </c>
      <c r="O156" s="533">
        <v>-392619.80344525265</v>
      </c>
      <c r="P156" s="518">
        <v>284026.57723697613</v>
      </c>
      <c r="Q156" s="518">
        <v>148440.81775600003</v>
      </c>
      <c r="R156" s="517">
        <v>640546.29865761776</v>
      </c>
      <c r="S156" s="519">
        <v>284726</v>
      </c>
      <c r="T156" s="518">
        <v>2044501.032194803</v>
      </c>
      <c r="U156" s="514"/>
      <c r="V156" s="546">
        <f t="shared" si="22"/>
        <v>1524063.9368222575</v>
      </c>
      <c r="W156" s="517">
        <v>-371346.06587094173</v>
      </c>
      <c r="X156" s="517">
        <v>-12334.227931296036</v>
      </c>
      <c r="Y156" s="517">
        <v>-392619.80344525265</v>
      </c>
      <c r="Z156" s="517">
        <v>273623.23361848737</v>
      </c>
      <c r="AA156" s="517">
        <v>148440.81775600003</v>
      </c>
      <c r="AB156" s="517">
        <v>662200.69472820824</v>
      </c>
      <c r="AC156" s="519">
        <v>284726</v>
      </c>
      <c r="AD156" s="514">
        <v>2116754.5856774626</v>
      </c>
      <c r="AE156" s="545"/>
      <c r="AF156" s="546">
        <v>1723414.4059680454</v>
      </c>
      <c r="AG156" s="517">
        <v>-371346.06587094173</v>
      </c>
      <c r="AH156" s="517">
        <v>-16673.90208288706</v>
      </c>
      <c r="AI156" s="517">
        <v>-392619.80344525265</v>
      </c>
      <c r="AJ156" s="517">
        <v>263219.88999999868</v>
      </c>
      <c r="AK156" s="517">
        <v>148440.81775600003</v>
      </c>
      <c r="AL156" s="520">
        <v>687863.46851960558</v>
      </c>
      <c r="AM156" s="533">
        <v>284726</v>
      </c>
      <c r="AN156" s="514">
        <v>2327024.8108445681</v>
      </c>
    </row>
    <row r="157" spans="1:40" ht="16.5">
      <c r="A157" s="515">
        <v>489</v>
      </c>
      <c r="B157" s="432" t="s">
        <v>161</v>
      </c>
      <c r="C157" s="518">
        <v>1791</v>
      </c>
      <c r="D157" s="516">
        <f t="shared" si="20"/>
        <v>967308.56286137039</v>
      </c>
      <c r="E157" s="516">
        <v>633239.01053460699</v>
      </c>
      <c r="F157" s="516">
        <v>329982.20523277845</v>
      </c>
      <c r="G157" s="532">
        <v>-99889.266018736118</v>
      </c>
      <c r="H157" s="516">
        <v>421166.26189265435</v>
      </c>
      <c r="I157" s="516">
        <v>-528717</v>
      </c>
      <c r="J157" s="514">
        <v>1723089.7745026741</v>
      </c>
      <c r="K157" s="545"/>
      <c r="L157" s="546">
        <f t="shared" si="21"/>
        <v>943877.71124243457</v>
      </c>
      <c r="M157" s="517">
        <v>633239.01049835514</v>
      </c>
      <c r="N157" s="517">
        <v>298675.28233634133</v>
      </c>
      <c r="O157" s="533">
        <v>-236416.48942382901</v>
      </c>
      <c r="P157" s="518">
        <v>234273.09431888827</v>
      </c>
      <c r="Q157" s="518">
        <v>95611.38386799999</v>
      </c>
      <c r="R157" s="517">
        <v>451977.87759167911</v>
      </c>
      <c r="S157" s="519">
        <v>-528717</v>
      </c>
      <c r="T157" s="518">
        <v>1892520.8704318693</v>
      </c>
      <c r="U157" s="514"/>
      <c r="V157" s="546">
        <f t="shared" si="22"/>
        <v>980596.00223902892</v>
      </c>
      <c r="W157" s="517">
        <v>633239.01049835514</v>
      </c>
      <c r="X157" s="517">
        <v>267926.16099862423</v>
      </c>
      <c r="Y157" s="517">
        <v>-236416.48942382901</v>
      </c>
      <c r="Z157" s="517">
        <v>209872.63715944398</v>
      </c>
      <c r="AA157" s="517">
        <v>95611.38386799999</v>
      </c>
      <c r="AB157" s="517">
        <v>468239.22711382515</v>
      </c>
      <c r="AC157" s="519">
        <v>-528717</v>
      </c>
      <c r="AD157" s="514">
        <v>1890350.9324534484</v>
      </c>
      <c r="AE157" s="545"/>
      <c r="AF157" s="546">
        <v>1061113.4733273869</v>
      </c>
      <c r="AG157" s="517">
        <v>633239.01049835514</v>
      </c>
      <c r="AH157" s="517">
        <v>238441.55991824012</v>
      </c>
      <c r="AI157" s="517">
        <v>-236416.48942382901</v>
      </c>
      <c r="AJ157" s="517">
        <v>185472.1799999997</v>
      </c>
      <c r="AK157" s="517">
        <v>95611.38386799999</v>
      </c>
      <c r="AL157" s="520">
        <v>486729.33002541977</v>
      </c>
      <c r="AM157" s="533">
        <v>-528717</v>
      </c>
      <c r="AN157" s="514">
        <v>1935473.4482135726</v>
      </c>
    </row>
    <row r="158" spans="1:40" ht="16.5">
      <c r="A158" s="515">
        <v>491</v>
      </c>
      <c r="B158" s="432" t="s">
        <v>569</v>
      </c>
      <c r="C158" s="518">
        <v>51980</v>
      </c>
      <c r="D158" s="516">
        <f t="shared" si="20"/>
        <v>15997474.951873457</v>
      </c>
      <c r="E158" s="516">
        <v>-12130052.307945328</v>
      </c>
      <c r="F158" s="516">
        <v>-5033268.7734156651</v>
      </c>
      <c r="G158" s="532">
        <v>-2899075.4034918491</v>
      </c>
      <c r="H158" s="516">
        <v>8891267.5812161621</v>
      </c>
      <c r="I158" s="516">
        <v>1492455</v>
      </c>
      <c r="J158" s="514">
        <v>6318801.0482367761</v>
      </c>
      <c r="K158" s="545"/>
      <c r="L158" s="546">
        <f t="shared" si="21"/>
        <v>17438640.856235109</v>
      </c>
      <c r="M158" s="517">
        <v>-12130052.308997456</v>
      </c>
      <c r="N158" s="517">
        <v>-4382486.2229727851</v>
      </c>
      <c r="O158" s="533">
        <v>-6864622.0599255553</v>
      </c>
      <c r="P158" s="518">
        <v>6925574.1868842058</v>
      </c>
      <c r="Q158" s="518">
        <v>2980948.6090999995</v>
      </c>
      <c r="R158" s="517">
        <v>9576593.7824727017</v>
      </c>
      <c r="S158" s="519">
        <v>1492455</v>
      </c>
      <c r="T158" s="518">
        <v>15037051.842796218</v>
      </c>
      <c r="U158" s="514"/>
      <c r="V158" s="546">
        <f t="shared" si="22"/>
        <v>17387591.862270441</v>
      </c>
      <c r="W158" s="517">
        <v>-12130052.308997456</v>
      </c>
      <c r="X158" s="517">
        <v>-3715514.6580004441</v>
      </c>
      <c r="Y158" s="517">
        <v>-6864622.0599255553</v>
      </c>
      <c r="Z158" s="517">
        <v>6438027.8134421026</v>
      </c>
      <c r="AA158" s="517">
        <v>2980948.6090999995</v>
      </c>
      <c r="AB158" s="517">
        <v>9929205.949004693</v>
      </c>
      <c r="AC158" s="519">
        <v>1492455</v>
      </c>
      <c r="AD158" s="514">
        <v>15518040.206893781</v>
      </c>
      <c r="AE158" s="545"/>
      <c r="AF158" s="546">
        <v>17642920.160546258</v>
      </c>
      <c r="AG158" s="517">
        <v>-12130052.308997456</v>
      </c>
      <c r="AH158" s="517">
        <v>-3011843.0578655265</v>
      </c>
      <c r="AI158" s="517">
        <v>-6864622.0599255553</v>
      </c>
      <c r="AJ158" s="517">
        <v>5950481.4399999985</v>
      </c>
      <c r="AK158" s="517">
        <v>2980948.6090999995</v>
      </c>
      <c r="AL158" s="520">
        <v>10379355.241346477</v>
      </c>
      <c r="AM158" s="533">
        <v>1492455</v>
      </c>
      <c r="AN158" s="514">
        <v>16439643.024204193</v>
      </c>
    </row>
    <row r="159" spans="1:40" ht="16.5">
      <c r="A159" s="515">
        <v>494</v>
      </c>
      <c r="B159" s="432" t="s">
        <v>163</v>
      </c>
      <c r="C159" s="518">
        <v>8882</v>
      </c>
      <c r="D159" s="516">
        <f t="shared" si="20"/>
        <v>13140945.023474758</v>
      </c>
      <c r="E159" s="516">
        <v>-1684273.5612121855</v>
      </c>
      <c r="F159" s="516">
        <v>-1940590.0174546521</v>
      </c>
      <c r="G159" s="532">
        <v>-495374.90830732218</v>
      </c>
      <c r="H159" s="516">
        <v>1337371.9809139245</v>
      </c>
      <c r="I159" s="516">
        <v>-238822</v>
      </c>
      <c r="J159" s="514">
        <v>10119256.517414523</v>
      </c>
      <c r="K159" s="545"/>
      <c r="L159" s="546">
        <f t="shared" si="21"/>
        <v>12270696.139600372</v>
      </c>
      <c r="M159" s="517">
        <v>-1684273.5613919664</v>
      </c>
      <c r="N159" s="517">
        <v>-1829388.5820365362</v>
      </c>
      <c r="O159" s="533">
        <v>-1173369.2623845858</v>
      </c>
      <c r="P159" s="518">
        <v>809493.02833298955</v>
      </c>
      <c r="Q159" s="518">
        <v>211280.643728</v>
      </c>
      <c r="R159" s="517">
        <v>1455933.5718237697</v>
      </c>
      <c r="S159" s="519">
        <v>-238822</v>
      </c>
      <c r="T159" s="518">
        <v>9821549.9776720423</v>
      </c>
      <c r="U159" s="514"/>
      <c r="V159" s="546">
        <f t="shared" si="22"/>
        <v>13031434.4990592</v>
      </c>
      <c r="W159" s="517">
        <v>-1684273.5613919664</v>
      </c>
      <c r="X159" s="517">
        <v>-1715420.8744550752</v>
      </c>
      <c r="Y159" s="517">
        <v>-1173369.2623845858</v>
      </c>
      <c r="Z159" s="517">
        <v>848853.77416649391</v>
      </c>
      <c r="AA159" s="517">
        <v>211280.643728</v>
      </c>
      <c r="AB159" s="517">
        <v>1509800.2783135057</v>
      </c>
      <c r="AC159" s="519">
        <v>-238822</v>
      </c>
      <c r="AD159" s="514">
        <v>10789483.497035572</v>
      </c>
      <c r="AE159" s="545"/>
      <c r="AF159" s="546">
        <v>13139672.244065769</v>
      </c>
      <c r="AG159" s="517">
        <v>-1684273.5613919664</v>
      </c>
      <c r="AH159" s="517">
        <v>-1595182.10661363</v>
      </c>
      <c r="AI159" s="517">
        <v>-1173369.2623845858</v>
      </c>
      <c r="AJ159" s="517">
        <v>888214.51999999816</v>
      </c>
      <c r="AK159" s="517">
        <v>211280.643728</v>
      </c>
      <c r="AL159" s="520">
        <v>1579712.705121228</v>
      </c>
      <c r="AM159" s="533">
        <v>-238822</v>
      </c>
      <c r="AN159" s="514">
        <v>11127233.182524813</v>
      </c>
    </row>
    <row r="160" spans="1:40" ht="16.5">
      <c r="A160" s="515">
        <v>495</v>
      </c>
      <c r="B160" s="432" t="s">
        <v>164</v>
      </c>
      <c r="C160" s="518">
        <v>1477</v>
      </c>
      <c r="D160" s="516">
        <f t="shared" si="20"/>
        <v>925762.84990189527</v>
      </c>
      <c r="E160" s="516">
        <v>-8204.042889708815</v>
      </c>
      <c r="F160" s="516">
        <v>1897.1725520682137</v>
      </c>
      <c r="G160" s="532">
        <v>-82376.57504727706</v>
      </c>
      <c r="H160" s="516">
        <v>328284.18479940266</v>
      </c>
      <c r="I160" s="516">
        <v>-370631</v>
      </c>
      <c r="J160" s="514">
        <v>794732.58931638021</v>
      </c>
      <c r="K160" s="545"/>
      <c r="L160" s="546">
        <f t="shared" si="21"/>
        <v>1233363.8253792869</v>
      </c>
      <c r="M160" s="517">
        <v>-8204.0429196048517</v>
      </c>
      <c r="N160" s="517">
        <v>-2936.9394621216779</v>
      </c>
      <c r="O160" s="533">
        <v>-195300.21968689814</v>
      </c>
      <c r="P160" s="518">
        <v>153543.03435380827</v>
      </c>
      <c r="Q160" s="518">
        <v>85985.582298000008</v>
      </c>
      <c r="R160" s="517">
        <v>353566.54247998801</v>
      </c>
      <c r="S160" s="519">
        <v>-370631</v>
      </c>
      <c r="T160" s="518">
        <v>1249386.7824424584</v>
      </c>
      <c r="U160" s="514"/>
      <c r="V160" s="546">
        <f t="shared" si="22"/>
        <v>1215091.2670185261</v>
      </c>
      <c r="W160" s="517">
        <v>-8204.0429196048517</v>
      </c>
      <c r="X160" s="517">
        <v>-6140.0925697756138</v>
      </c>
      <c r="Y160" s="517">
        <v>-195300.21968689814</v>
      </c>
      <c r="Z160" s="517">
        <v>151065.44717690378</v>
      </c>
      <c r="AA160" s="517">
        <v>85985.582298000008</v>
      </c>
      <c r="AB160" s="517">
        <v>366458.01485872845</v>
      </c>
      <c r="AC160" s="519">
        <v>-370631</v>
      </c>
      <c r="AD160" s="514">
        <v>1238324.9561758798</v>
      </c>
      <c r="AE160" s="545"/>
      <c r="AF160" s="546">
        <v>1271209.2251663411</v>
      </c>
      <c r="AG160" s="517">
        <v>-8204.0429196048517</v>
      </c>
      <c r="AH160" s="517">
        <v>-8300.4224389700648</v>
      </c>
      <c r="AI160" s="517">
        <v>-195300.21968689814</v>
      </c>
      <c r="AJ160" s="517">
        <v>148587.85999999929</v>
      </c>
      <c r="AK160" s="517">
        <v>85985.582298000008</v>
      </c>
      <c r="AL160" s="520">
        <v>381544.8100723385</v>
      </c>
      <c r="AM160" s="533">
        <v>-370631</v>
      </c>
      <c r="AN160" s="514">
        <v>1304891.7924912057</v>
      </c>
    </row>
    <row r="161" spans="1:40" ht="16.5">
      <c r="A161" s="515">
        <v>498</v>
      </c>
      <c r="B161" s="432" t="s">
        <v>165</v>
      </c>
      <c r="C161" s="518">
        <v>2281</v>
      </c>
      <c r="D161" s="516">
        <f t="shared" si="20"/>
        <v>2628811.8969692755</v>
      </c>
      <c r="E161" s="516">
        <v>73354.581710006387</v>
      </c>
      <c r="F161" s="516">
        <v>581312.13613669772</v>
      </c>
      <c r="G161" s="532">
        <v>-127217.98759840147</v>
      </c>
      <c r="H161" s="516">
        <v>439580.56041408132</v>
      </c>
      <c r="I161" s="516">
        <v>233543</v>
      </c>
      <c r="J161" s="514">
        <v>3829384.1876316592</v>
      </c>
      <c r="K161" s="545"/>
      <c r="L161" s="546">
        <f t="shared" si="21"/>
        <v>3014250.0565804057</v>
      </c>
      <c r="M161" s="517">
        <v>73354.581663836521</v>
      </c>
      <c r="N161" s="517">
        <v>541439.94678618235</v>
      </c>
      <c r="O161" s="533">
        <v>-301366.22380180028</v>
      </c>
      <c r="P161" s="518">
        <v>336966.43142014428</v>
      </c>
      <c r="Q161" s="518">
        <v>182496.54423000003</v>
      </c>
      <c r="R161" s="517">
        <v>471394.17282827507</v>
      </c>
      <c r="S161" s="519">
        <v>233543</v>
      </c>
      <c r="T161" s="518">
        <v>4552078.5097070439</v>
      </c>
      <c r="U161" s="514"/>
      <c r="V161" s="546">
        <f t="shared" si="22"/>
        <v>3094672.4371240875</v>
      </c>
      <c r="W161" s="517">
        <v>73354.581663836521</v>
      </c>
      <c r="X161" s="517">
        <v>502278.16801938566</v>
      </c>
      <c r="Y161" s="517">
        <v>-301366.22380180028</v>
      </c>
      <c r="Z161" s="517">
        <v>308320.22071007267</v>
      </c>
      <c r="AA161" s="517">
        <v>182496.54423000003</v>
      </c>
      <c r="AB161" s="517">
        <v>487731.82895826647</v>
      </c>
      <c r="AC161" s="519">
        <v>233543</v>
      </c>
      <c r="AD161" s="514">
        <v>4581030.5569038484</v>
      </c>
      <c r="AE161" s="545"/>
      <c r="AF161" s="546">
        <v>3193048.7574802409</v>
      </c>
      <c r="AG161" s="517">
        <v>73354.581663836521</v>
      </c>
      <c r="AH161" s="517">
        <v>464726.86982599867</v>
      </c>
      <c r="AI161" s="517">
        <v>-301366.22380180028</v>
      </c>
      <c r="AJ161" s="517">
        <v>279674.010000001</v>
      </c>
      <c r="AK161" s="517">
        <v>182496.54423000003</v>
      </c>
      <c r="AL161" s="520">
        <v>506681.97413601563</v>
      </c>
      <c r="AM161" s="533">
        <v>233543</v>
      </c>
      <c r="AN161" s="514">
        <v>4632159.5135342926</v>
      </c>
    </row>
    <row r="162" spans="1:40" ht="16.5">
      <c r="A162" s="515">
        <v>499</v>
      </c>
      <c r="B162" s="432" t="s">
        <v>570</v>
      </c>
      <c r="C162" s="518">
        <v>19662</v>
      </c>
      <c r="D162" s="516">
        <f t="shared" si="20"/>
        <v>19621367.280126348</v>
      </c>
      <c r="E162" s="516">
        <v>1281107.2935538911</v>
      </c>
      <c r="F162" s="516">
        <v>9667.5384847839996</v>
      </c>
      <c r="G162" s="532">
        <v>-1096606.7830599605</v>
      </c>
      <c r="H162" s="516">
        <v>2824104.0038644425</v>
      </c>
      <c r="I162" s="516">
        <v>-1511313</v>
      </c>
      <c r="J162" s="514">
        <v>21128326.332969505</v>
      </c>
      <c r="K162" s="545"/>
      <c r="L162" s="546">
        <f t="shared" si="21"/>
        <v>20583519.737500429</v>
      </c>
      <c r="M162" s="517">
        <v>1281107.2931559114</v>
      </c>
      <c r="N162" s="517">
        <v>-39096.888086822226</v>
      </c>
      <c r="O162" s="533">
        <v>-2597577.691439651</v>
      </c>
      <c r="P162" s="518">
        <v>1547071.9498383056</v>
      </c>
      <c r="Q162" s="518">
        <v>553787.14699000004</v>
      </c>
      <c r="R162" s="517">
        <v>3040331.7236423539</v>
      </c>
      <c r="S162" s="519">
        <v>-1511313</v>
      </c>
      <c r="T162" s="518">
        <v>22857830.271600526</v>
      </c>
      <c r="U162" s="514"/>
      <c r="V162" s="546">
        <f t="shared" si="22"/>
        <v>21266065.024395991</v>
      </c>
      <c r="W162" s="517">
        <v>1281107.2931559114</v>
      </c>
      <c r="X162" s="517">
        <v>-81737.643945110438</v>
      </c>
      <c r="Y162" s="517">
        <v>-2597577.691439651</v>
      </c>
      <c r="Z162" s="517">
        <v>1545573.3949191514</v>
      </c>
      <c r="AA162" s="517">
        <v>553787.14699000004</v>
      </c>
      <c r="AB162" s="517">
        <v>3136994.694507672</v>
      </c>
      <c r="AC162" s="519">
        <v>-1511313</v>
      </c>
      <c r="AD162" s="514">
        <v>23592899.218583964</v>
      </c>
      <c r="AE162" s="545"/>
      <c r="AF162" s="546">
        <v>21712492.860329345</v>
      </c>
      <c r="AG162" s="517">
        <v>1281107.2931559114</v>
      </c>
      <c r="AH162" s="517">
        <v>-110496.21258972879</v>
      </c>
      <c r="AI162" s="517">
        <v>-2597577.691439651</v>
      </c>
      <c r="AJ162" s="517">
        <v>1544074.8399999975</v>
      </c>
      <c r="AK162" s="517">
        <v>553787.14699000004</v>
      </c>
      <c r="AL162" s="520">
        <v>3273710.0750168934</v>
      </c>
      <c r="AM162" s="533">
        <v>-1511313</v>
      </c>
      <c r="AN162" s="514">
        <v>24145785.311462767</v>
      </c>
    </row>
    <row r="163" spans="1:40" ht="16.5">
      <c r="A163" s="515">
        <v>500</v>
      </c>
      <c r="B163" s="432" t="s">
        <v>167</v>
      </c>
      <c r="C163" s="518">
        <v>10486</v>
      </c>
      <c r="D163" s="516">
        <f t="shared" si="20"/>
        <v>8782074.2676143758</v>
      </c>
      <c r="E163" s="516">
        <v>2704430.9146959474</v>
      </c>
      <c r="F163" s="516">
        <v>1285190.440215284</v>
      </c>
      <c r="G163" s="532">
        <v>-584834.64180483902</v>
      </c>
      <c r="H163" s="516">
        <v>1032774.5607903547</v>
      </c>
      <c r="I163" s="516">
        <v>-830742</v>
      </c>
      <c r="J163" s="514">
        <v>12388893.541511122</v>
      </c>
      <c r="K163" s="545"/>
      <c r="L163" s="546">
        <f t="shared" si="21"/>
        <v>8250807.7755788397</v>
      </c>
      <c r="M163" s="517">
        <v>2704430.9144837018</v>
      </c>
      <c r="N163" s="517">
        <v>1101893.7380980088</v>
      </c>
      <c r="O163" s="533">
        <v>-1386950.9035752576</v>
      </c>
      <c r="P163" s="518">
        <v>1163754.8583809487</v>
      </c>
      <c r="Q163" s="518">
        <v>406264.85314799997</v>
      </c>
      <c r="R163" s="517">
        <v>1135105.6336725731</v>
      </c>
      <c r="S163" s="519">
        <v>-830742</v>
      </c>
      <c r="T163" s="518">
        <v>12544564.869786814</v>
      </c>
      <c r="U163" s="514"/>
      <c r="V163" s="546">
        <f t="shared" si="22"/>
        <v>8533516.2702100612</v>
      </c>
      <c r="W163" s="517">
        <v>2704430.9144837018</v>
      </c>
      <c r="X163" s="517">
        <v>921862.86911570735</v>
      </c>
      <c r="Y163" s="517">
        <v>-1386950.9035752576</v>
      </c>
      <c r="Z163" s="517">
        <v>1108351.1241904723</v>
      </c>
      <c r="AA163" s="517">
        <v>406264.85314799997</v>
      </c>
      <c r="AB163" s="517">
        <v>1161397.6112351173</v>
      </c>
      <c r="AC163" s="519">
        <v>-830742</v>
      </c>
      <c r="AD163" s="514">
        <v>12618130.738807803</v>
      </c>
      <c r="AE163" s="545"/>
      <c r="AF163" s="546">
        <v>8494032.2626627348</v>
      </c>
      <c r="AG163" s="517">
        <v>2704430.9144837018</v>
      </c>
      <c r="AH163" s="517">
        <v>749235.55089744541</v>
      </c>
      <c r="AI163" s="517">
        <v>-1386950.9035752576</v>
      </c>
      <c r="AJ163" s="517">
        <v>1052947.3899999959</v>
      </c>
      <c r="AK163" s="517">
        <v>406264.85314799997</v>
      </c>
      <c r="AL163" s="520">
        <v>1221459.1149300258</v>
      </c>
      <c r="AM163" s="533">
        <v>-830742</v>
      </c>
      <c r="AN163" s="514">
        <v>12410677.182546645</v>
      </c>
    </row>
    <row r="164" spans="1:40" ht="16.5">
      <c r="A164" s="515">
        <v>503</v>
      </c>
      <c r="B164" s="432" t="s">
        <v>571</v>
      </c>
      <c r="C164" s="518">
        <v>7539</v>
      </c>
      <c r="D164" s="516">
        <f t="shared" si="20"/>
        <v>4578776.4265515786</v>
      </c>
      <c r="E164" s="516">
        <v>-628372.56171772804</v>
      </c>
      <c r="F164" s="516">
        <v>-759135.11666541337</v>
      </c>
      <c r="G164" s="532">
        <v>-420471.90201856586</v>
      </c>
      <c r="H164" s="516">
        <v>1388308.1387866098</v>
      </c>
      <c r="I164" s="516">
        <v>-317109</v>
      </c>
      <c r="J164" s="514">
        <v>3841995.9849364809</v>
      </c>
      <c r="K164" s="545"/>
      <c r="L164" s="546">
        <f t="shared" si="21"/>
        <v>4671790.6862184405</v>
      </c>
      <c r="M164" s="517">
        <v>-628372.56187032524</v>
      </c>
      <c r="N164" s="517">
        <v>-664747.85910887492</v>
      </c>
      <c r="O164" s="533">
        <v>-996199.8565136164</v>
      </c>
      <c r="P164" s="518">
        <v>576894.05421115039</v>
      </c>
      <c r="Q164" s="518">
        <v>258728.05050399996</v>
      </c>
      <c r="R164" s="517">
        <v>1503162.7117583137</v>
      </c>
      <c r="S164" s="519">
        <v>-317109</v>
      </c>
      <c r="T164" s="518">
        <v>4404146.2251990885</v>
      </c>
      <c r="U164" s="514"/>
      <c r="V164" s="546">
        <f t="shared" si="22"/>
        <v>4620074.8603459001</v>
      </c>
      <c r="W164" s="517">
        <v>-628372.56187032524</v>
      </c>
      <c r="X164" s="517">
        <v>-568012.60269628395</v>
      </c>
      <c r="Y164" s="517">
        <v>-996199.8565136164</v>
      </c>
      <c r="Z164" s="517">
        <v>633064.00210557494</v>
      </c>
      <c r="AA164" s="517">
        <v>258728.05050399996</v>
      </c>
      <c r="AB164" s="517">
        <v>1551765.3541432412</v>
      </c>
      <c r="AC164" s="519">
        <v>-317109</v>
      </c>
      <c r="AD164" s="514">
        <v>4553938.2460184908</v>
      </c>
      <c r="AE164" s="545"/>
      <c r="AF164" s="546">
        <v>4703060.734702928</v>
      </c>
      <c r="AG164" s="517">
        <v>-628372.56187032524</v>
      </c>
      <c r="AH164" s="517">
        <v>-465954.49970634276</v>
      </c>
      <c r="AI164" s="517">
        <v>-996199.8565136164</v>
      </c>
      <c r="AJ164" s="517">
        <v>689233.94999999937</v>
      </c>
      <c r="AK164" s="517">
        <v>258728.05050399996</v>
      </c>
      <c r="AL164" s="520">
        <v>1615647.9560528528</v>
      </c>
      <c r="AM164" s="533">
        <v>-317109</v>
      </c>
      <c r="AN164" s="514">
        <v>4859034.7731694952</v>
      </c>
    </row>
    <row r="165" spans="1:40" ht="16.5">
      <c r="A165" s="515">
        <v>504</v>
      </c>
      <c r="B165" s="432" t="s">
        <v>572</v>
      </c>
      <c r="C165" s="518">
        <v>1764</v>
      </c>
      <c r="D165" s="516">
        <f t="shared" si="20"/>
        <v>1245206.2697328893</v>
      </c>
      <c r="E165" s="516">
        <v>-480931.45170114934</v>
      </c>
      <c r="F165" s="516">
        <v>-174777.81529521823</v>
      </c>
      <c r="G165" s="532">
        <v>-98383.397686795346</v>
      </c>
      <c r="H165" s="516">
        <v>381953.30608945538</v>
      </c>
      <c r="I165" s="516">
        <v>-423278</v>
      </c>
      <c r="J165" s="514">
        <v>449788.91113918158</v>
      </c>
      <c r="K165" s="545"/>
      <c r="L165" s="546">
        <f t="shared" si="21"/>
        <v>1441966.0064936811</v>
      </c>
      <c r="M165" s="517">
        <v>-480931.45173685503</v>
      </c>
      <c r="N165" s="517">
        <v>-152692.77452990002</v>
      </c>
      <c r="O165" s="533">
        <v>-233703.34679130642</v>
      </c>
      <c r="P165" s="518">
        <v>168537.80179102925</v>
      </c>
      <c r="Q165" s="518">
        <v>45468.982482000007</v>
      </c>
      <c r="R165" s="517">
        <v>410342.89476009656</v>
      </c>
      <c r="S165" s="519">
        <v>-423278</v>
      </c>
      <c r="T165" s="518">
        <v>775710.11246874556</v>
      </c>
      <c r="U165" s="514"/>
      <c r="V165" s="546">
        <f t="shared" si="22"/>
        <v>1465255.1203488288</v>
      </c>
      <c r="W165" s="517">
        <v>-480931.45173685503</v>
      </c>
      <c r="X165" s="517">
        <v>-130058.34127458626</v>
      </c>
      <c r="Y165" s="517">
        <v>-233703.34679130642</v>
      </c>
      <c r="Z165" s="517">
        <v>180159.05589551447</v>
      </c>
      <c r="AA165" s="517">
        <v>45468.982482000007</v>
      </c>
      <c r="AB165" s="517">
        <v>424644.48999849055</v>
      </c>
      <c r="AC165" s="519">
        <v>-423278</v>
      </c>
      <c r="AD165" s="514">
        <v>847556.50892208633</v>
      </c>
      <c r="AE165" s="545"/>
      <c r="AF165" s="546">
        <v>1480760.2997942218</v>
      </c>
      <c r="AG165" s="517">
        <v>-480931.45173685503</v>
      </c>
      <c r="AH165" s="517">
        <v>-106178.45088139668</v>
      </c>
      <c r="AI165" s="517">
        <v>-233703.34679130642</v>
      </c>
      <c r="AJ165" s="517">
        <v>191780.30999999965</v>
      </c>
      <c r="AK165" s="517">
        <v>45468.982482000007</v>
      </c>
      <c r="AL165" s="520">
        <v>441471.07088524522</v>
      </c>
      <c r="AM165" s="533">
        <v>-423278</v>
      </c>
      <c r="AN165" s="514">
        <v>915389.41375190858</v>
      </c>
    </row>
    <row r="166" spans="1:40" ht="16.5">
      <c r="A166" s="515">
        <v>505</v>
      </c>
      <c r="B166" s="432" t="s">
        <v>170</v>
      </c>
      <c r="C166" s="518">
        <v>20912</v>
      </c>
      <c r="D166" s="516">
        <f t="shared" si="20"/>
        <v>15497191.607343385</v>
      </c>
      <c r="E166" s="516">
        <v>-689453.45907624206</v>
      </c>
      <c r="F166" s="516">
        <v>-7158.2585109192814</v>
      </c>
      <c r="G166" s="532">
        <v>-1166322.9095386988</v>
      </c>
      <c r="H166" s="516">
        <v>3077114.9719463256</v>
      </c>
      <c r="I166" s="516">
        <v>-2391598</v>
      </c>
      <c r="J166" s="514">
        <v>14319773.952163851</v>
      </c>
      <c r="K166" s="545"/>
      <c r="L166" s="546">
        <f t="shared" si="21"/>
        <v>14962263.454981349</v>
      </c>
      <c r="M166" s="517">
        <v>-689453.45949952293</v>
      </c>
      <c r="N166" s="517">
        <v>-41582.449581508816</v>
      </c>
      <c r="O166" s="533">
        <v>-2763783.3561934629</v>
      </c>
      <c r="P166" s="518">
        <v>1695219.3037084062</v>
      </c>
      <c r="Q166" s="518">
        <v>629525.45748400001</v>
      </c>
      <c r="R166" s="517">
        <v>3353272.0088306484</v>
      </c>
      <c r="S166" s="519">
        <v>-2391598</v>
      </c>
      <c r="T166" s="518">
        <v>14753862.95972991</v>
      </c>
      <c r="U166" s="514"/>
      <c r="V166" s="546">
        <f t="shared" si="22"/>
        <v>14674230.786840187</v>
      </c>
      <c r="W166" s="517">
        <v>-689453.45949952293</v>
      </c>
      <c r="X166" s="517">
        <v>-86934.066228265146</v>
      </c>
      <c r="Y166" s="517">
        <v>-2763783.3561934629</v>
      </c>
      <c r="Z166" s="517">
        <v>1848054.4668542033</v>
      </c>
      <c r="AA166" s="517">
        <v>629525.45748400001</v>
      </c>
      <c r="AB166" s="517">
        <v>3431790.218378616</v>
      </c>
      <c r="AC166" s="519">
        <v>-2391598</v>
      </c>
      <c r="AD166" s="514">
        <v>14651832.047635756</v>
      </c>
      <c r="AE166" s="545"/>
      <c r="AF166" s="546">
        <v>14297169.287310055</v>
      </c>
      <c r="AG166" s="517">
        <v>-689453.45949952293</v>
      </c>
      <c r="AH166" s="517">
        <v>-117520.94383462561</v>
      </c>
      <c r="AI166" s="517">
        <v>-2763783.3561934629</v>
      </c>
      <c r="AJ166" s="517">
        <v>2000889.6300000001</v>
      </c>
      <c r="AK166" s="517">
        <v>629525.45748400001</v>
      </c>
      <c r="AL166" s="520">
        <v>3580847.9009553404</v>
      </c>
      <c r="AM166" s="533">
        <v>-2391598</v>
      </c>
      <c r="AN166" s="514">
        <v>14546076.516221788</v>
      </c>
    </row>
    <row r="167" spans="1:40" ht="16.5">
      <c r="A167" s="515">
        <v>507</v>
      </c>
      <c r="B167" s="432" t="s">
        <v>171</v>
      </c>
      <c r="C167" s="518">
        <v>5564</v>
      </c>
      <c r="D167" s="516">
        <f t="shared" si="20"/>
        <v>958789.06879248819</v>
      </c>
      <c r="E167" s="516">
        <v>-778872.56072240649</v>
      </c>
      <c r="F167" s="516">
        <v>-76178.122286481695</v>
      </c>
      <c r="G167" s="532">
        <v>-310320.4221821595</v>
      </c>
      <c r="H167" s="516">
        <v>1106543.9257034184</v>
      </c>
      <c r="I167" s="516">
        <v>20160</v>
      </c>
      <c r="J167" s="514">
        <v>920121.88930485887</v>
      </c>
      <c r="K167" s="545"/>
      <c r="L167" s="546">
        <f t="shared" si="21"/>
        <v>1356816.6691263849</v>
      </c>
      <c r="M167" s="517">
        <v>-778872.56083502749</v>
      </c>
      <c r="N167" s="517">
        <v>-11063.731325148961</v>
      </c>
      <c r="O167" s="533">
        <v>-734209.71989793447</v>
      </c>
      <c r="P167" s="518">
        <v>594075.05037354154</v>
      </c>
      <c r="Q167" s="518">
        <v>241914.27537199995</v>
      </c>
      <c r="R167" s="517">
        <v>1180710.4173035999</v>
      </c>
      <c r="S167" s="519">
        <v>20160</v>
      </c>
      <c r="T167" s="518">
        <v>1869530.4001174152</v>
      </c>
      <c r="U167" s="514"/>
      <c r="V167" s="546">
        <f t="shared" si="22"/>
        <v>1205050.0912995427</v>
      </c>
      <c r="W167" s="517">
        <v>-778872.56083502749</v>
      </c>
      <c r="X167" s="517">
        <v>-23130.314866778277</v>
      </c>
      <c r="Y167" s="517">
        <v>-734209.71989793447</v>
      </c>
      <c r="Z167" s="517">
        <v>557008.97018677054</v>
      </c>
      <c r="AA167" s="517">
        <v>241914.27537199995</v>
      </c>
      <c r="AB167" s="517">
        <v>1222279.7881986934</v>
      </c>
      <c r="AC167" s="519">
        <v>20160</v>
      </c>
      <c r="AD167" s="514">
        <v>1710200.5294572662</v>
      </c>
      <c r="AE167" s="545"/>
      <c r="AF167" s="546">
        <v>1365541.296094751</v>
      </c>
      <c r="AG167" s="517">
        <v>-778872.56083502749</v>
      </c>
      <c r="AH167" s="517">
        <v>-31268.48371728466</v>
      </c>
      <c r="AI167" s="517">
        <v>-734209.71989793447</v>
      </c>
      <c r="AJ167" s="517">
        <v>519942.88999999961</v>
      </c>
      <c r="AK167" s="517">
        <v>241914.27537199995</v>
      </c>
      <c r="AL167" s="520">
        <v>1271994.632607891</v>
      </c>
      <c r="AM167" s="533">
        <v>20160</v>
      </c>
      <c r="AN167" s="514">
        <v>1875202.3296243951</v>
      </c>
    </row>
    <row r="168" spans="1:40" ht="16.5">
      <c r="A168" s="515">
        <v>508</v>
      </c>
      <c r="B168" s="432" t="s">
        <v>172</v>
      </c>
      <c r="C168" s="518">
        <v>9360</v>
      </c>
      <c r="D168" s="516">
        <f t="shared" si="20"/>
        <v>1597362.3742515342</v>
      </c>
      <c r="E168" s="516">
        <v>-838485.16698785278</v>
      </c>
      <c r="F168" s="516">
        <v>-492522.30838188279</v>
      </c>
      <c r="G168" s="532">
        <v>-522034.35507279169</v>
      </c>
      <c r="H168" s="516">
        <v>1662356.1026546212</v>
      </c>
      <c r="I168" s="516">
        <v>-738807</v>
      </c>
      <c r="J168" s="514">
        <v>667869.64646362816</v>
      </c>
      <c r="K168" s="545"/>
      <c r="L168" s="546">
        <f t="shared" si="21"/>
        <v>1170694.9981415235</v>
      </c>
      <c r="M168" s="517">
        <v>-838485.16717730893</v>
      </c>
      <c r="N168" s="517">
        <v>-375336.37779039843</v>
      </c>
      <c r="O168" s="533">
        <v>-1234557.5380909059</v>
      </c>
      <c r="P168" s="518">
        <v>1004610.14837727</v>
      </c>
      <c r="Q168" s="518">
        <v>804339.19812399999</v>
      </c>
      <c r="R168" s="517">
        <v>1804908.34044462</v>
      </c>
      <c r="S168" s="519">
        <v>-738807</v>
      </c>
      <c r="T168" s="518">
        <v>1597366.6020288002</v>
      </c>
      <c r="U168" s="514"/>
      <c r="V168" s="546">
        <f t="shared" si="22"/>
        <v>1045364.8785459534</v>
      </c>
      <c r="W168" s="517">
        <v>-838485.16717730893</v>
      </c>
      <c r="X168" s="517">
        <v>-255235.30337444771</v>
      </c>
      <c r="Y168" s="517">
        <v>-1234557.5380909059</v>
      </c>
      <c r="Z168" s="517">
        <v>983647.5491886338</v>
      </c>
      <c r="AA168" s="517">
        <v>804339.19812399999</v>
      </c>
      <c r="AB168" s="517">
        <v>1875029.0657230334</v>
      </c>
      <c r="AC168" s="519">
        <v>-738807</v>
      </c>
      <c r="AD168" s="514">
        <v>1641295.6829389585</v>
      </c>
      <c r="AE168" s="545"/>
      <c r="AF168" s="546">
        <v>1525500.6579569988</v>
      </c>
      <c r="AG168" s="517">
        <v>-838485.16717730893</v>
      </c>
      <c r="AH168" s="517">
        <v>-128525.68087997248</v>
      </c>
      <c r="AI168" s="517">
        <v>-1234557.5380909059</v>
      </c>
      <c r="AJ168" s="517">
        <v>962684.94999999763</v>
      </c>
      <c r="AK168" s="517">
        <v>804339.19812399999</v>
      </c>
      <c r="AL168" s="520">
        <v>1961240.9823994602</v>
      </c>
      <c r="AM168" s="533">
        <v>-738807</v>
      </c>
      <c r="AN168" s="514">
        <v>2313390.4023322691</v>
      </c>
    </row>
    <row r="169" spans="1:40" ht="16.5">
      <c r="A169" s="515">
        <v>529</v>
      </c>
      <c r="B169" s="432" t="s">
        <v>573</v>
      </c>
      <c r="C169" s="518">
        <v>19850</v>
      </c>
      <c r="D169" s="516">
        <f t="shared" si="20"/>
        <v>4080756.0576001713</v>
      </c>
      <c r="E169" s="516">
        <v>4326281.6549170716</v>
      </c>
      <c r="F169" s="516">
        <v>952929.11478100612</v>
      </c>
      <c r="G169" s="532">
        <v>-1107092.0884823627</v>
      </c>
      <c r="H169" s="516">
        <v>2301642.8770866529</v>
      </c>
      <c r="I169" s="516">
        <v>-1072985</v>
      </c>
      <c r="J169" s="514">
        <v>9481532.6159025393</v>
      </c>
      <c r="K169" s="545"/>
      <c r="L169" s="546">
        <f t="shared" si="21"/>
        <v>3087073.6799620874</v>
      </c>
      <c r="M169" s="517">
        <v>4326281.654515286</v>
      </c>
      <c r="N169" s="517">
        <v>605948.42271273315</v>
      </c>
      <c r="O169" s="533">
        <v>-2621794.2632461488</v>
      </c>
      <c r="P169" s="518">
        <v>1706495.252417834</v>
      </c>
      <c r="Q169" s="518">
        <v>919786.77698600001</v>
      </c>
      <c r="R169" s="517">
        <v>2489387.9753476605</v>
      </c>
      <c r="S169" s="519">
        <v>-1072985</v>
      </c>
      <c r="T169" s="518">
        <v>9440194.4986954518</v>
      </c>
      <c r="U169" s="514"/>
      <c r="V169" s="546">
        <f t="shared" si="22"/>
        <v>2604328.4321141932</v>
      </c>
      <c r="W169" s="517">
        <v>4326281.654515286</v>
      </c>
      <c r="X169" s="517">
        <v>265149.95339185937</v>
      </c>
      <c r="Y169" s="517">
        <v>-2621794.2632461488</v>
      </c>
      <c r="Z169" s="517">
        <v>1782278.6462089189</v>
      </c>
      <c r="AA169" s="517">
        <v>919786.77698600001</v>
      </c>
      <c r="AB169" s="517">
        <v>2532133.9916018448</v>
      </c>
      <c r="AC169" s="519">
        <v>-1072985</v>
      </c>
      <c r="AD169" s="514">
        <v>8735180.1915719528</v>
      </c>
      <c r="AE169" s="545"/>
      <c r="AF169" s="546">
        <v>2114914.7767468039</v>
      </c>
      <c r="AG169" s="517">
        <v>4326281.654515286</v>
      </c>
      <c r="AH169" s="517">
        <v>-61633.592920605035</v>
      </c>
      <c r="AI169" s="517">
        <v>-2621794.2632461488</v>
      </c>
      <c r="AJ169" s="517">
        <v>1858062.0400000038</v>
      </c>
      <c r="AK169" s="517">
        <v>919786.77698600001</v>
      </c>
      <c r="AL169" s="520">
        <v>2651043.1019604565</v>
      </c>
      <c r="AM169" s="533">
        <v>-1072985</v>
      </c>
      <c r="AN169" s="514">
        <v>8113675.4940417968</v>
      </c>
    </row>
    <row r="170" spans="1:40" ht="16.5">
      <c r="A170" s="515">
        <v>531</v>
      </c>
      <c r="B170" s="432" t="s">
        <v>174</v>
      </c>
      <c r="C170" s="518">
        <v>5072</v>
      </c>
      <c r="D170" s="516">
        <f t="shared" si="20"/>
        <v>2624303.0347753447</v>
      </c>
      <c r="E170" s="516">
        <v>-1124023.1332962255</v>
      </c>
      <c r="F170" s="516">
        <v>-1000241.5866294442</v>
      </c>
      <c r="G170" s="532">
        <v>-282880.15480012819</v>
      </c>
      <c r="H170" s="516">
        <v>879128.80053243821</v>
      </c>
      <c r="I170" s="516">
        <v>-299520</v>
      </c>
      <c r="J170" s="514">
        <v>796766.9605819853</v>
      </c>
      <c r="K170" s="545"/>
      <c r="L170" s="546">
        <f t="shared" si="21"/>
        <v>2328717.9684518743</v>
      </c>
      <c r="M170" s="517">
        <v>-1124023.1333988879</v>
      </c>
      <c r="N170" s="517">
        <v>-936740.83449696447</v>
      </c>
      <c r="O170" s="533">
        <v>-670198.84139376855</v>
      </c>
      <c r="P170" s="518">
        <v>515389.08087062964</v>
      </c>
      <c r="Q170" s="518">
        <v>453051.5914540001</v>
      </c>
      <c r="R170" s="517">
        <v>952455.96870309743</v>
      </c>
      <c r="S170" s="519">
        <v>-299520</v>
      </c>
      <c r="T170" s="518">
        <v>1219131.8001899803</v>
      </c>
      <c r="U170" s="514"/>
      <c r="V170" s="546">
        <f t="shared" si="22"/>
        <v>2458511.5281732711</v>
      </c>
      <c r="W170" s="517">
        <v>-1124023.1333988879</v>
      </c>
      <c r="X170" s="517">
        <v>-871660.42323225283</v>
      </c>
      <c r="Y170" s="517">
        <v>-670198.84139376855</v>
      </c>
      <c r="Z170" s="517">
        <v>521459.70543531486</v>
      </c>
      <c r="AA170" s="517">
        <v>453051.5914540001</v>
      </c>
      <c r="AB170" s="517">
        <v>986660.58894335118</v>
      </c>
      <c r="AC170" s="519">
        <v>-299520</v>
      </c>
      <c r="AD170" s="514">
        <v>1454281.0159810279</v>
      </c>
      <c r="AE170" s="545"/>
      <c r="AF170" s="546">
        <v>2614183.6538398904</v>
      </c>
      <c r="AG170" s="517">
        <v>-1124023.1333988879</v>
      </c>
      <c r="AH170" s="517">
        <v>-802998.96967541752</v>
      </c>
      <c r="AI170" s="517">
        <v>-670198.84139376855</v>
      </c>
      <c r="AJ170" s="517">
        <v>527530.33000000007</v>
      </c>
      <c r="AK170" s="517">
        <v>453051.5914540001</v>
      </c>
      <c r="AL170" s="520">
        <v>1030884.3990899499</v>
      </c>
      <c r="AM170" s="533">
        <v>-299520</v>
      </c>
      <c r="AN170" s="514">
        <v>1728909.0299157668</v>
      </c>
    </row>
    <row r="171" spans="1:40" ht="16.5">
      <c r="A171" s="515">
        <v>535</v>
      </c>
      <c r="B171" s="432" t="s">
        <v>175</v>
      </c>
      <c r="C171" s="518">
        <v>10419</v>
      </c>
      <c r="D171" s="516">
        <f t="shared" si="20"/>
        <v>14814447.380398592</v>
      </c>
      <c r="E171" s="516">
        <v>429892.18568184361</v>
      </c>
      <c r="F171" s="516">
        <v>-360918.46046346228</v>
      </c>
      <c r="G171" s="532">
        <v>-581097.85742557864</v>
      </c>
      <c r="H171" s="516">
        <v>1996894.0519505634</v>
      </c>
      <c r="I171" s="516">
        <v>-742870</v>
      </c>
      <c r="J171" s="514">
        <v>15556347.300141959</v>
      </c>
      <c r="K171" s="545"/>
      <c r="L171" s="546">
        <f t="shared" si="21"/>
        <v>15147313.339642791</v>
      </c>
      <c r="M171" s="517">
        <v>429892.18547095201</v>
      </c>
      <c r="N171" s="517">
        <v>-230473.99349415928</v>
      </c>
      <c r="O171" s="533">
        <v>-1374495.5754641602</v>
      </c>
      <c r="P171" s="518">
        <v>788561.51701896288</v>
      </c>
      <c r="Q171" s="518">
        <v>317701.93455000001</v>
      </c>
      <c r="R171" s="517">
        <v>2130448.0110591846</v>
      </c>
      <c r="S171" s="519">
        <v>-742870</v>
      </c>
      <c r="T171" s="518">
        <v>16466077.418783572</v>
      </c>
      <c r="U171" s="514"/>
      <c r="V171" s="546">
        <f t="shared" si="22"/>
        <v>15357795.725059539</v>
      </c>
      <c r="W171" s="517">
        <v>429892.18547095201</v>
      </c>
      <c r="X171" s="517">
        <v>-96784.560338198775</v>
      </c>
      <c r="Y171" s="517">
        <v>-1374495.5754641602</v>
      </c>
      <c r="Z171" s="517">
        <v>816673.23850948026</v>
      </c>
      <c r="AA171" s="517">
        <v>317701.93455000001</v>
      </c>
      <c r="AB171" s="517">
        <v>2208304.6421212042</v>
      </c>
      <c r="AC171" s="519">
        <v>-742870</v>
      </c>
      <c r="AD171" s="514">
        <v>16916217.589908816</v>
      </c>
      <c r="AE171" s="545"/>
      <c r="AF171" s="546">
        <v>15612284.610894917</v>
      </c>
      <c r="AG171" s="517">
        <v>429892.18547095201</v>
      </c>
      <c r="AH171" s="517">
        <v>-58552.539872463858</v>
      </c>
      <c r="AI171" s="517">
        <v>-1374495.5754641602</v>
      </c>
      <c r="AJ171" s="517">
        <v>844784.9599999974</v>
      </c>
      <c r="AK171" s="517">
        <v>317701.93455000001</v>
      </c>
      <c r="AL171" s="520">
        <v>2301253.2439812715</v>
      </c>
      <c r="AM171" s="533">
        <v>-742870</v>
      </c>
      <c r="AN171" s="514">
        <v>17329998.819560513</v>
      </c>
    </row>
    <row r="172" spans="1:40" ht="16.5">
      <c r="A172" s="515">
        <v>536</v>
      </c>
      <c r="B172" s="432" t="s">
        <v>176</v>
      </c>
      <c r="C172" s="518">
        <v>35346</v>
      </c>
      <c r="D172" s="516">
        <f t="shared" si="20"/>
        <v>20885098.576050218</v>
      </c>
      <c r="E172" s="516">
        <v>-1472683.6671168597</v>
      </c>
      <c r="F172" s="516">
        <v>-864760.66701380664</v>
      </c>
      <c r="G172" s="532">
        <v>-1971348.9652139845</v>
      </c>
      <c r="H172" s="516">
        <v>4243793.9768804414</v>
      </c>
      <c r="I172" s="516">
        <v>-2200417</v>
      </c>
      <c r="J172" s="514">
        <v>18619682.253586009</v>
      </c>
      <c r="K172" s="545"/>
      <c r="L172" s="546">
        <f t="shared" si="21"/>
        <v>20728846.349488474</v>
      </c>
      <c r="M172" s="517">
        <v>-1472683.6678322998</v>
      </c>
      <c r="N172" s="517">
        <v>-422233.54065839993</v>
      </c>
      <c r="O172" s="533">
        <v>-4671765.970702379</v>
      </c>
      <c r="P172" s="518">
        <v>3588804.3140529166</v>
      </c>
      <c r="Q172" s="518">
        <v>2416190.5795719996</v>
      </c>
      <c r="R172" s="517">
        <v>4665317.7807677072</v>
      </c>
      <c r="S172" s="519">
        <v>-2200417</v>
      </c>
      <c r="T172" s="518">
        <v>22632058.844688021</v>
      </c>
      <c r="U172" s="514"/>
      <c r="V172" s="546">
        <f t="shared" si="22"/>
        <v>20341475.487174362</v>
      </c>
      <c r="W172" s="517">
        <v>-1472683.6678322998</v>
      </c>
      <c r="X172" s="517">
        <v>-146938.19361630929</v>
      </c>
      <c r="Y172" s="517">
        <v>-4671765.970702379</v>
      </c>
      <c r="Z172" s="517">
        <v>3677371.8320264481</v>
      </c>
      <c r="AA172" s="517">
        <v>2416190.5795719996</v>
      </c>
      <c r="AB172" s="517">
        <v>4812417.9223976238</v>
      </c>
      <c r="AC172" s="519">
        <v>-2200417</v>
      </c>
      <c r="AD172" s="514">
        <v>22755650.989019446</v>
      </c>
      <c r="AE172" s="545"/>
      <c r="AF172" s="546">
        <v>19283931.917997748</v>
      </c>
      <c r="AG172" s="517">
        <v>-1472683.6678322998</v>
      </c>
      <c r="AH172" s="517">
        <v>-198636.920465698</v>
      </c>
      <c r="AI172" s="517">
        <v>-4671765.970702379</v>
      </c>
      <c r="AJ172" s="517">
        <v>3765939.3499999796</v>
      </c>
      <c r="AK172" s="517">
        <v>2416190.5795719996</v>
      </c>
      <c r="AL172" s="520">
        <v>5055277.8858982092</v>
      </c>
      <c r="AM172" s="533">
        <v>-2200417</v>
      </c>
      <c r="AN172" s="514">
        <v>21977836.174467564</v>
      </c>
    </row>
    <row r="173" spans="1:40" ht="16.5">
      <c r="A173" s="515">
        <v>538</v>
      </c>
      <c r="B173" s="432" t="s">
        <v>574</v>
      </c>
      <c r="C173" s="518">
        <v>4644</v>
      </c>
      <c r="D173" s="516">
        <f t="shared" si="20"/>
        <v>4432349.6775852609</v>
      </c>
      <c r="E173" s="516">
        <v>3898.6838013950255</v>
      </c>
      <c r="F173" s="516">
        <v>-206415.34504788092</v>
      </c>
      <c r="G173" s="532">
        <v>-259009.35309380817</v>
      </c>
      <c r="H173" s="516">
        <v>778488.80307166837</v>
      </c>
      <c r="I173" s="516">
        <v>1059015</v>
      </c>
      <c r="J173" s="514">
        <v>5808327.4663166357</v>
      </c>
      <c r="K173" s="545"/>
      <c r="L173" s="546">
        <f t="shared" si="21"/>
        <v>4012280.7740575611</v>
      </c>
      <c r="M173" s="517">
        <v>3898.6837073955676</v>
      </c>
      <c r="N173" s="517">
        <v>-148273.09486979828</v>
      </c>
      <c r="O173" s="533">
        <v>-613769.22937352036</v>
      </c>
      <c r="P173" s="518">
        <v>340681.22160453652</v>
      </c>
      <c r="Q173" s="518">
        <v>121830.721936</v>
      </c>
      <c r="R173" s="517">
        <v>842758.09998712619</v>
      </c>
      <c r="S173" s="519">
        <v>1059015</v>
      </c>
      <c r="T173" s="518">
        <v>5618422.1770493006</v>
      </c>
      <c r="U173" s="514"/>
      <c r="V173" s="546">
        <f t="shared" si="22"/>
        <v>3992744.8304968579</v>
      </c>
      <c r="W173" s="517">
        <v>3898.6837073955676</v>
      </c>
      <c r="X173" s="517">
        <v>-88684.484871115041</v>
      </c>
      <c r="Y173" s="517">
        <v>-613769.22937352036</v>
      </c>
      <c r="Z173" s="517">
        <v>368783.88580226735</v>
      </c>
      <c r="AA173" s="517">
        <v>121830.721936</v>
      </c>
      <c r="AB173" s="517">
        <v>866340.64396189118</v>
      </c>
      <c r="AC173" s="519">
        <v>1059015</v>
      </c>
      <c r="AD173" s="514">
        <v>5710160.0516597768</v>
      </c>
      <c r="AE173" s="545"/>
      <c r="AF173" s="546">
        <v>4050790.7006244948</v>
      </c>
      <c r="AG173" s="517">
        <v>3898.6837073955676</v>
      </c>
      <c r="AH173" s="517">
        <v>-26098.281521040612</v>
      </c>
      <c r="AI173" s="517">
        <v>-613769.22937352036</v>
      </c>
      <c r="AJ173" s="517">
        <v>396886.54999999807</v>
      </c>
      <c r="AK173" s="517">
        <v>121830.721936</v>
      </c>
      <c r="AL173" s="520">
        <v>902576.45057078626</v>
      </c>
      <c r="AM173" s="533">
        <v>1059015</v>
      </c>
      <c r="AN173" s="514">
        <v>5895130.5959441131</v>
      </c>
    </row>
    <row r="174" spans="1:40" ht="16.5">
      <c r="A174" s="515">
        <v>541</v>
      </c>
      <c r="B174" s="432" t="s">
        <v>178</v>
      </c>
      <c r="C174" s="518">
        <v>9243</v>
      </c>
      <c r="D174" s="516">
        <f t="shared" si="20"/>
        <v>6176017.2476478294</v>
      </c>
      <c r="E174" s="516">
        <v>2447775.2254937766</v>
      </c>
      <c r="F174" s="516">
        <v>1662750.2368185597</v>
      </c>
      <c r="G174" s="532">
        <v>-515508.92563438177</v>
      </c>
      <c r="H174" s="516">
        <v>2030617.8902143268</v>
      </c>
      <c r="I174" s="516">
        <v>-591797</v>
      </c>
      <c r="J174" s="514">
        <v>11209854.67454011</v>
      </c>
      <c r="K174" s="545"/>
      <c r="L174" s="546">
        <f t="shared" si="21"/>
        <v>5764853.7919040453</v>
      </c>
      <c r="M174" s="517">
        <v>2447775.2253066879</v>
      </c>
      <c r="N174" s="517">
        <v>1501181.3432776507</v>
      </c>
      <c r="O174" s="533">
        <v>-1219402.9523488826</v>
      </c>
      <c r="P174" s="518">
        <v>1375430.2406521731</v>
      </c>
      <c r="Q174" s="518">
        <v>492026.89597600006</v>
      </c>
      <c r="R174" s="517">
        <v>2154400.9079847825</v>
      </c>
      <c r="S174" s="519">
        <v>-591797</v>
      </c>
      <c r="T174" s="518">
        <v>11924468.452752458</v>
      </c>
      <c r="U174" s="514"/>
      <c r="V174" s="546">
        <f t="shared" si="22"/>
        <v>6227659.8397332784</v>
      </c>
      <c r="W174" s="517">
        <v>2447775.2253066879</v>
      </c>
      <c r="X174" s="517">
        <v>1342491.1542634019</v>
      </c>
      <c r="Y174" s="517">
        <v>-1219402.9523488826</v>
      </c>
      <c r="Z174" s="517">
        <v>1199112.6053260854</v>
      </c>
      <c r="AA174" s="517">
        <v>492026.89597600006</v>
      </c>
      <c r="AB174" s="517">
        <v>2230499.7273129276</v>
      </c>
      <c r="AC174" s="519">
        <v>-591797</v>
      </c>
      <c r="AD174" s="514">
        <v>12128365.495569499</v>
      </c>
      <c r="AE174" s="545"/>
      <c r="AF174" s="546">
        <v>6746088.3327978561</v>
      </c>
      <c r="AG174" s="517">
        <v>2447775.2253066879</v>
      </c>
      <c r="AH174" s="517">
        <v>1190326.906476696</v>
      </c>
      <c r="AI174" s="517">
        <v>-1219402.9523488826</v>
      </c>
      <c r="AJ174" s="517">
        <v>1022794.9699999976</v>
      </c>
      <c r="AK174" s="517">
        <v>492026.89597600006</v>
      </c>
      <c r="AL174" s="520">
        <v>2318713.9784548082</v>
      </c>
      <c r="AM174" s="533">
        <v>-591797</v>
      </c>
      <c r="AN174" s="514">
        <v>12406526.356663166</v>
      </c>
    </row>
    <row r="175" spans="1:40" ht="16.5">
      <c r="A175" s="515">
        <v>543</v>
      </c>
      <c r="B175" s="432" t="s">
        <v>179</v>
      </c>
      <c r="C175" s="518">
        <v>44458</v>
      </c>
      <c r="D175" s="516">
        <f t="shared" si="20"/>
        <v>28190289.883873329</v>
      </c>
      <c r="E175" s="516">
        <v>5228666.4970606994</v>
      </c>
      <c r="F175" s="516">
        <v>2990732.435531389</v>
      </c>
      <c r="G175" s="532">
        <v>-2479551.6407933943</v>
      </c>
      <c r="H175" s="516">
        <v>5144222.2518574186</v>
      </c>
      <c r="I175" s="516">
        <v>-8239258</v>
      </c>
      <c r="J175" s="514">
        <v>30835101.427529439</v>
      </c>
      <c r="K175" s="545"/>
      <c r="L175" s="546">
        <f t="shared" si="21"/>
        <v>28090045.75328311</v>
      </c>
      <c r="M175" s="517">
        <v>5228666.496160822</v>
      </c>
      <c r="N175" s="517">
        <v>2213600.5661121807</v>
      </c>
      <c r="O175" s="533">
        <v>-5881070.6981268637</v>
      </c>
      <c r="P175" s="518">
        <v>3775809.5945138643</v>
      </c>
      <c r="Q175" s="518">
        <v>1289247.9620019998</v>
      </c>
      <c r="R175" s="517">
        <v>5624267.4300333932</v>
      </c>
      <c r="S175" s="519">
        <v>-8239258</v>
      </c>
      <c r="T175" s="518">
        <v>32101309.103978507</v>
      </c>
      <c r="U175" s="514"/>
      <c r="V175" s="546">
        <f t="shared" si="22"/>
        <v>28363649.221379552</v>
      </c>
      <c r="W175" s="517">
        <v>5228666.496160822</v>
      </c>
      <c r="X175" s="517">
        <v>1450315.0069652081</v>
      </c>
      <c r="Y175" s="517">
        <v>-5881070.6981268637</v>
      </c>
      <c r="Z175" s="517">
        <v>4162007.4472569344</v>
      </c>
      <c r="AA175" s="517">
        <v>1289247.9620019998</v>
      </c>
      <c r="AB175" s="517">
        <v>5671554.8336027563</v>
      </c>
      <c r="AC175" s="519">
        <v>-8239258</v>
      </c>
      <c r="AD175" s="514">
        <v>32045112.269240409</v>
      </c>
      <c r="AE175" s="545"/>
      <c r="AF175" s="546">
        <v>27990254.789567985</v>
      </c>
      <c r="AG175" s="517">
        <v>5228666.496160822</v>
      </c>
      <c r="AH175" s="517">
        <v>718418.63910830428</v>
      </c>
      <c r="AI175" s="517">
        <v>-5881070.6981268637</v>
      </c>
      <c r="AJ175" s="517">
        <v>4548205.3000000045</v>
      </c>
      <c r="AK175" s="517">
        <v>1289247.9620019998</v>
      </c>
      <c r="AL175" s="520">
        <v>5937869.6375273848</v>
      </c>
      <c r="AM175" s="533">
        <v>-8239258</v>
      </c>
      <c r="AN175" s="514">
        <v>31592334.126239635</v>
      </c>
    </row>
    <row r="176" spans="1:40" ht="16.5">
      <c r="A176" s="515">
        <v>545</v>
      </c>
      <c r="B176" s="432" t="s">
        <v>575</v>
      </c>
      <c r="C176" s="518">
        <v>9584</v>
      </c>
      <c r="D176" s="516">
        <f t="shared" si="20"/>
        <v>11557468.553413067</v>
      </c>
      <c r="E176" s="516">
        <v>1843044.0596636783</v>
      </c>
      <c r="F176" s="516">
        <v>1425004.0646821237</v>
      </c>
      <c r="G176" s="532">
        <v>-534527.4849377817</v>
      </c>
      <c r="H176" s="516">
        <v>2173390.3931355006</v>
      </c>
      <c r="I176" s="516">
        <v>315285</v>
      </c>
      <c r="J176" s="514">
        <v>16779664.585956588</v>
      </c>
      <c r="K176" s="545"/>
      <c r="L176" s="546">
        <f t="shared" si="21"/>
        <v>11860824.09149773</v>
      </c>
      <c r="M176" s="517">
        <v>1843044.0594696875</v>
      </c>
      <c r="N176" s="517">
        <v>1257474.4448946011</v>
      </c>
      <c r="O176" s="533">
        <v>-1267166.0616776031</v>
      </c>
      <c r="P176" s="518">
        <v>648635.38326065685</v>
      </c>
      <c r="Q176" s="518">
        <v>262458.46303600003</v>
      </c>
      <c r="R176" s="517">
        <v>2303394.2207425111</v>
      </c>
      <c r="S176" s="519">
        <v>315285</v>
      </c>
      <c r="T176" s="518">
        <v>17223949.601223584</v>
      </c>
      <c r="U176" s="514"/>
      <c r="V176" s="546">
        <f t="shared" si="22"/>
        <v>12163475.606465081</v>
      </c>
      <c r="W176" s="517">
        <v>1843044.0594696875</v>
      </c>
      <c r="X176" s="517">
        <v>1092929.7330572582</v>
      </c>
      <c r="Y176" s="517">
        <v>-1267166.0616776031</v>
      </c>
      <c r="Z176" s="517">
        <v>753948.92663032829</v>
      </c>
      <c r="AA176" s="517">
        <v>262458.46303600003</v>
      </c>
      <c r="AB176" s="517">
        <v>2380111.0688820234</v>
      </c>
      <c r="AC176" s="519">
        <v>315285</v>
      </c>
      <c r="AD176" s="514">
        <v>17544086.795862775</v>
      </c>
      <c r="AE176" s="545"/>
      <c r="AF176" s="546">
        <v>12720191.446193937</v>
      </c>
      <c r="AG176" s="517">
        <v>1843044.0594696875</v>
      </c>
      <c r="AH176" s="517">
        <v>935151.72258578928</v>
      </c>
      <c r="AI176" s="517">
        <v>-1267166.0616776031</v>
      </c>
      <c r="AJ176" s="517">
        <v>859262.46999999974</v>
      </c>
      <c r="AK176" s="517">
        <v>262458.46303600003</v>
      </c>
      <c r="AL176" s="520">
        <v>2474766.9449451226</v>
      </c>
      <c r="AM176" s="533">
        <v>315285</v>
      </c>
      <c r="AN176" s="514">
        <v>18142994.044552937</v>
      </c>
    </row>
    <row r="177" spans="1:40" ht="16.5">
      <c r="A177" s="515">
        <v>560</v>
      </c>
      <c r="B177" s="432" t="s">
        <v>181</v>
      </c>
      <c r="C177" s="518">
        <v>15735</v>
      </c>
      <c r="D177" s="516">
        <f t="shared" si="20"/>
        <v>11200367.419021206</v>
      </c>
      <c r="E177" s="516">
        <v>140866.56848577116</v>
      </c>
      <c r="F177" s="516">
        <v>7736.6858945212198</v>
      </c>
      <c r="G177" s="532">
        <v>-877586.60011435649</v>
      </c>
      <c r="H177" s="516">
        <v>2752491.5886558881</v>
      </c>
      <c r="I177" s="516">
        <v>-1796427</v>
      </c>
      <c r="J177" s="514">
        <v>11427448.66194303</v>
      </c>
      <c r="K177" s="545"/>
      <c r="L177" s="546">
        <f t="shared" si="21"/>
        <v>11749763.889091738</v>
      </c>
      <c r="M177" s="517">
        <v>140866.56816727814</v>
      </c>
      <c r="N177" s="517">
        <v>-31288.248095114828</v>
      </c>
      <c r="O177" s="533">
        <v>-2078720.4786476155</v>
      </c>
      <c r="P177" s="518">
        <v>1666474.3550387686</v>
      </c>
      <c r="Q177" s="518">
        <v>477284.85358400026</v>
      </c>
      <c r="R177" s="517">
        <v>2963091.6103952359</v>
      </c>
      <c r="S177" s="519">
        <v>-1796427</v>
      </c>
      <c r="T177" s="518">
        <v>13091045.549534289</v>
      </c>
      <c r="U177" s="514"/>
      <c r="V177" s="546">
        <f t="shared" si="22"/>
        <v>11715339.202689223</v>
      </c>
      <c r="W177" s="517">
        <v>140866.56816727814</v>
      </c>
      <c r="X177" s="517">
        <v>-65412.563700351573</v>
      </c>
      <c r="Y177" s="517">
        <v>-2078720.4786476155</v>
      </c>
      <c r="Z177" s="517">
        <v>1679976.5575193826</v>
      </c>
      <c r="AA177" s="517">
        <v>477284.85358400026</v>
      </c>
      <c r="AB177" s="517">
        <v>3054405.543877136</v>
      </c>
      <c r="AC177" s="519">
        <v>-1796427</v>
      </c>
      <c r="AD177" s="514">
        <v>13127312.683489053</v>
      </c>
      <c r="AE177" s="545"/>
      <c r="AF177" s="546">
        <v>12454471.288022889</v>
      </c>
      <c r="AG177" s="517">
        <v>140866.56816727814</v>
      </c>
      <c r="AH177" s="517">
        <v>-88427.316910760987</v>
      </c>
      <c r="AI177" s="517">
        <v>-2078720.4786476155</v>
      </c>
      <c r="AJ177" s="517">
        <v>1693478.7599999967</v>
      </c>
      <c r="AK177" s="517">
        <v>477284.85358400026</v>
      </c>
      <c r="AL177" s="520">
        <v>3184140.3722245251</v>
      </c>
      <c r="AM177" s="533">
        <v>-1796427</v>
      </c>
      <c r="AN177" s="514">
        <v>13986667.046440311</v>
      </c>
    </row>
    <row r="178" spans="1:40" ht="16.5">
      <c r="A178" s="515">
        <v>561</v>
      </c>
      <c r="B178" s="432" t="s">
        <v>182</v>
      </c>
      <c r="C178" s="518">
        <v>1317</v>
      </c>
      <c r="D178" s="516">
        <f t="shared" si="20"/>
        <v>1097830.6008194499</v>
      </c>
      <c r="E178" s="516">
        <v>397799.26799250866</v>
      </c>
      <c r="F178" s="516">
        <v>315999.25419367111</v>
      </c>
      <c r="G178" s="532">
        <v>-73452.910857998577</v>
      </c>
      <c r="H178" s="516">
        <v>340084.14675400406</v>
      </c>
      <c r="I178" s="516">
        <v>-278523</v>
      </c>
      <c r="J178" s="514">
        <v>1799737.3589016353</v>
      </c>
      <c r="K178" s="545"/>
      <c r="L178" s="546">
        <f t="shared" si="21"/>
        <v>1168036.2893090858</v>
      </c>
      <c r="M178" s="517">
        <v>397799.26796585106</v>
      </c>
      <c r="N178" s="517">
        <v>292977.91558138322</v>
      </c>
      <c r="O178" s="533">
        <v>-174079.39287705632</v>
      </c>
      <c r="P178" s="518">
        <v>127747.29465473903</v>
      </c>
      <c r="Q178" s="518">
        <v>81479.629615999991</v>
      </c>
      <c r="R178" s="517">
        <v>357129.3714142504</v>
      </c>
      <c r="S178" s="519">
        <v>-278523</v>
      </c>
      <c r="T178" s="518">
        <v>1972567.3756642533</v>
      </c>
      <c r="U178" s="514"/>
      <c r="V178" s="546">
        <f t="shared" si="22"/>
        <v>981689.11592735955</v>
      </c>
      <c r="W178" s="517">
        <v>397799.26796585106</v>
      </c>
      <c r="X178" s="517">
        <v>270366.75265465316</v>
      </c>
      <c r="Y178" s="517">
        <v>-174079.39287705632</v>
      </c>
      <c r="Z178" s="517">
        <v>130953.45232736948</v>
      </c>
      <c r="AA178" s="517">
        <v>81479.629615999991</v>
      </c>
      <c r="AB178" s="517">
        <v>367340.66985529097</v>
      </c>
      <c r="AC178" s="519">
        <v>-278523</v>
      </c>
      <c r="AD178" s="514">
        <v>1777026.4954694679</v>
      </c>
      <c r="AE178" s="545"/>
      <c r="AF178" s="546">
        <v>1064977.8045156316</v>
      </c>
      <c r="AG178" s="517">
        <v>397799.26796585106</v>
      </c>
      <c r="AH178" s="517">
        <v>248685.44633256173</v>
      </c>
      <c r="AI178" s="517">
        <v>-174079.39287705632</v>
      </c>
      <c r="AJ178" s="517">
        <v>134159.60999999993</v>
      </c>
      <c r="AK178" s="517">
        <v>81479.629615999991</v>
      </c>
      <c r="AL178" s="520">
        <v>379812.11891165416</v>
      </c>
      <c r="AM178" s="533">
        <v>-278523</v>
      </c>
      <c r="AN178" s="514">
        <v>1854311.4844646421</v>
      </c>
    </row>
    <row r="179" spans="1:40" ht="16.5">
      <c r="A179" s="515">
        <v>562</v>
      </c>
      <c r="B179" s="432" t="s">
        <v>183</v>
      </c>
      <c r="C179" s="518">
        <v>8935</v>
      </c>
      <c r="D179" s="516">
        <f t="shared" si="20"/>
        <v>4724669.6284219427</v>
      </c>
      <c r="E179" s="516">
        <v>-16000.239089833281</v>
      </c>
      <c r="F179" s="516">
        <v>-4736.9200800910085</v>
      </c>
      <c r="G179" s="532">
        <v>-498330.87207002076</v>
      </c>
      <c r="H179" s="516">
        <v>1658725.5906780572</v>
      </c>
      <c r="I179" s="516">
        <v>-403832</v>
      </c>
      <c r="J179" s="514">
        <v>5460495.1878600549</v>
      </c>
      <c r="K179" s="545"/>
      <c r="L179" s="546">
        <f t="shared" si="21"/>
        <v>4769376.3108632537</v>
      </c>
      <c r="M179" s="517">
        <v>-16000.2392706871</v>
      </c>
      <c r="N179" s="517">
        <v>-17766.793564019765</v>
      </c>
      <c r="O179" s="533">
        <v>-1179126.1392232655</v>
      </c>
      <c r="P179" s="518">
        <v>820022.95726641733</v>
      </c>
      <c r="Q179" s="518">
        <v>330768.842558</v>
      </c>
      <c r="R179" s="517">
        <v>1793600.4028493199</v>
      </c>
      <c r="S179" s="519">
        <v>-403832</v>
      </c>
      <c r="T179" s="518">
        <v>6097043.3414790183</v>
      </c>
      <c r="U179" s="514"/>
      <c r="V179" s="546">
        <f t="shared" si="22"/>
        <v>4838070.1362337302</v>
      </c>
      <c r="W179" s="517">
        <v>-16000.2392706871</v>
      </c>
      <c r="X179" s="517">
        <v>-37144.026479989916</v>
      </c>
      <c r="Y179" s="517">
        <v>-1179126.1392232655</v>
      </c>
      <c r="Z179" s="517">
        <v>840866.06363320758</v>
      </c>
      <c r="AA179" s="517">
        <v>330768.842558</v>
      </c>
      <c r="AB179" s="517">
        <v>1857011.7464902087</v>
      </c>
      <c r="AC179" s="519">
        <v>-403832</v>
      </c>
      <c r="AD179" s="514">
        <v>6230614.3839412034</v>
      </c>
      <c r="AE179" s="545"/>
      <c r="AF179" s="546">
        <v>4971260.3266192656</v>
      </c>
      <c r="AG179" s="517">
        <v>-16000.2392706871</v>
      </c>
      <c r="AH179" s="517">
        <v>-50212.778938522366</v>
      </c>
      <c r="AI179" s="517">
        <v>-1179126.1392232655</v>
      </c>
      <c r="AJ179" s="517">
        <v>861709.16999999771</v>
      </c>
      <c r="AK179" s="517">
        <v>330768.842558</v>
      </c>
      <c r="AL179" s="520">
        <v>1937627.1307580278</v>
      </c>
      <c r="AM179" s="533">
        <v>-403832</v>
      </c>
      <c r="AN179" s="514">
        <v>6452194.3125028163</v>
      </c>
    </row>
    <row r="180" spans="1:40" ht="16.5">
      <c r="A180" s="515">
        <v>563</v>
      </c>
      <c r="B180" s="432" t="s">
        <v>184</v>
      </c>
      <c r="C180" s="518">
        <v>7025</v>
      </c>
      <c r="D180" s="516">
        <f t="shared" si="20"/>
        <v>6630445.5564769758</v>
      </c>
      <c r="E180" s="516">
        <v>-676870.36458423827</v>
      </c>
      <c r="F180" s="516">
        <v>-1008528.6421063918</v>
      </c>
      <c r="G180" s="532">
        <v>-391804.63081050868</v>
      </c>
      <c r="H180" s="516">
        <v>1297173.6383667197</v>
      </c>
      <c r="I180" s="516">
        <v>-330825</v>
      </c>
      <c r="J180" s="514">
        <v>5519590.5573425563</v>
      </c>
      <c r="K180" s="545"/>
      <c r="L180" s="546">
        <f t="shared" si="21"/>
        <v>6127352.7556681456</v>
      </c>
      <c r="M180" s="517">
        <v>-676870.36472643155</v>
      </c>
      <c r="N180" s="517">
        <v>-920576.5948408813</v>
      </c>
      <c r="O180" s="533">
        <v>-927279.10175262159</v>
      </c>
      <c r="P180" s="518">
        <v>718440.13186658802</v>
      </c>
      <c r="Q180" s="518">
        <v>227420.69580999998</v>
      </c>
      <c r="R180" s="517">
        <v>1397876.066797174</v>
      </c>
      <c r="S180" s="519">
        <v>-330825</v>
      </c>
      <c r="T180" s="518">
        <v>5615538.5888219737</v>
      </c>
      <c r="U180" s="514"/>
      <c r="V180" s="546">
        <f t="shared" si="22"/>
        <v>6152022.6426612763</v>
      </c>
      <c r="W180" s="517">
        <v>-676870.36472643155</v>
      </c>
      <c r="X180" s="517">
        <v>-830436.63247207226</v>
      </c>
      <c r="Y180" s="517">
        <v>-927279.10175262159</v>
      </c>
      <c r="Z180" s="517">
        <v>682860.09593329299</v>
      </c>
      <c r="AA180" s="517">
        <v>227420.69580999998</v>
      </c>
      <c r="AB180" s="517">
        <v>1450300.9442961977</v>
      </c>
      <c r="AC180" s="519">
        <v>-330825</v>
      </c>
      <c r="AD180" s="514">
        <v>5747193.2797496412</v>
      </c>
      <c r="AE180" s="545"/>
      <c r="AF180" s="546">
        <v>6477753.8087871876</v>
      </c>
      <c r="AG180" s="517">
        <v>-676870.36472643155</v>
      </c>
      <c r="AH180" s="517">
        <v>-735336.72883706272</v>
      </c>
      <c r="AI180" s="517">
        <v>-927279.10175262159</v>
      </c>
      <c r="AJ180" s="517">
        <v>647280.05999999796</v>
      </c>
      <c r="AK180" s="517">
        <v>227420.69580999998</v>
      </c>
      <c r="AL180" s="520">
        <v>1512073.8637528236</v>
      </c>
      <c r="AM180" s="533">
        <v>-330825</v>
      </c>
      <c r="AN180" s="514">
        <v>6194217.2330338918</v>
      </c>
    </row>
    <row r="181" spans="1:40" ht="16.5">
      <c r="A181" s="515">
        <v>564</v>
      </c>
      <c r="B181" s="432" t="s">
        <v>576</v>
      </c>
      <c r="C181" s="518">
        <v>211848</v>
      </c>
      <c r="D181" s="516">
        <f t="shared" si="20"/>
        <v>116763597.2020285</v>
      </c>
      <c r="E181" s="516">
        <v>-15371324.843891574</v>
      </c>
      <c r="F181" s="516">
        <v>-5515089.056940225</v>
      </c>
      <c r="G181" s="532">
        <v>-11815377.569814185</v>
      </c>
      <c r="H181" s="516">
        <v>29399289.202421021</v>
      </c>
      <c r="I181" s="516">
        <v>-280488</v>
      </c>
      <c r="J181" s="514">
        <v>113180606.93380353</v>
      </c>
      <c r="K181" s="545"/>
      <c r="L181" s="546">
        <f t="shared" si="21"/>
        <v>115834003.36792716</v>
      </c>
      <c r="M181" s="517">
        <v>-15371324.848179599</v>
      </c>
      <c r="N181" s="517">
        <v>-2862780.827886295</v>
      </c>
      <c r="O181" s="533">
        <v>-28021106.975955222</v>
      </c>
      <c r="P181" s="518">
        <v>26555116.475870948</v>
      </c>
      <c r="Q181" s="518">
        <v>9574907.2107919976</v>
      </c>
      <c r="R181" s="517">
        <v>31786426.083590508</v>
      </c>
      <c r="S181" s="519">
        <v>-280488</v>
      </c>
      <c r="T181" s="518">
        <v>137214752.4861595</v>
      </c>
      <c r="U181" s="514"/>
      <c r="V181" s="546">
        <f t="shared" si="22"/>
        <v>115033328.81376618</v>
      </c>
      <c r="W181" s="517">
        <v>-15371324.848179599</v>
      </c>
      <c r="X181" s="517">
        <v>-880681.3342734084</v>
      </c>
      <c r="Y181" s="517">
        <v>-28021106.975955222</v>
      </c>
      <c r="Z181" s="517">
        <v>27022004.777935442</v>
      </c>
      <c r="AA181" s="517">
        <v>9574907.2107919976</v>
      </c>
      <c r="AB181" s="517">
        <v>32765703.930579182</v>
      </c>
      <c r="AC181" s="519">
        <v>-280488</v>
      </c>
      <c r="AD181" s="514">
        <v>139842343.57466456</v>
      </c>
      <c r="AE181" s="545"/>
      <c r="AF181" s="546">
        <v>109444086.55753425</v>
      </c>
      <c r="AG181" s="517">
        <v>-15371324.848179599</v>
      </c>
      <c r="AH181" s="517">
        <v>-1190540.2118151188</v>
      </c>
      <c r="AI181" s="517">
        <v>-28021106.975955222</v>
      </c>
      <c r="AJ181" s="517">
        <v>27488893.079999931</v>
      </c>
      <c r="AK181" s="517">
        <v>9574907.2107919976</v>
      </c>
      <c r="AL181" s="520">
        <v>34324522.039001405</v>
      </c>
      <c r="AM181" s="533">
        <v>-280488</v>
      </c>
      <c r="AN181" s="514">
        <v>135968948.85137764</v>
      </c>
    </row>
    <row r="182" spans="1:40" ht="16.5">
      <c r="A182" s="515">
        <v>576</v>
      </c>
      <c r="B182" s="432" t="s">
        <v>186</v>
      </c>
      <c r="C182" s="518">
        <v>2750</v>
      </c>
      <c r="D182" s="516">
        <f t="shared" si="20"/>
        <v>648584.94034711597</v>
      </c>
      <c r="E182" s="516">
        <v>360555.22111073241</v>
      </c>
      <c r="F182" s="516">
        <v>365893.67107542342</v>
      </c>
      <c r="G182" s="532">
        <v>-153375.47825322405</v>
      </c>
      <c r="H182" s="516">
        <v>615792.64660424495</v>
      </c>
      <c r="I182" s="516">
        <v>-242950</v>
      </c>
      <c r="J182" s="514">
        <v>1594501.0008842926</v>
      </c>
      <c r="K182" s="545"/>
      <c r="L182" s="546">
        <f t="shared" si="21"/>
        <v>786305.73147058394</v>
      </c>
      <c r="M182" s="517">
        <v>360555.22105506947</v>
      </c>
      <c r="N182" s="517">
        <v>317823.29811886168</v>
      </c>
      <c r="O182" s="533">
        <v>-363192.74488914869</v>
      </c>
      <c r="P182" s="518">
        <v>261838.9936330324</v>
      </c>
      <c r="Q182" s="518">
        <v>98770.569590000014</v>
      </c>
      <c r="R182" s="517">
        <v>658362.48887580296</v>
      </c>
      <c r="S182" s="519">
        <v>-242950</v>
      </c>
      <c r="T182" s="518">
        <v>1877513.5578542016</v>
      </c>
      <c r="U182" s="514"/>
      <c r="V182" s="546">
        <f t="shared" si="22"/>
        <v>759409.94000909198</v>
      </c>
      <c r="W182" s="517">
        <v>360555.22105506947</v>
      </c>
      <c r="X182" s="517">
        <v>270609.40438423178</v>
      </c>
      <c r="Y182" s="517">
        <v>-363192.74488914869</v>
      </c>
      <c r="Z182" s="517">
        <v>257888.3668165158</v>
      </c>
      <c r="AA182" s="517">
        <v>98770.569590000014</v>
      </c>
      <c r="AB182" s="517">
        <v>681169.43371544674</v>
      </c>
      <c r="AC182" s="519">
        <v>-242950</v>
      </c>
      <c r="AD182" s="514">
        <v>1822260.190681207</v>
      </c>
      <c r="AE182" s="545"/>
      <c r="AF182" s="546">
        <v>838695.86735642748</v>
      </c>
      <c r="AG182" s="517">
        <v>360555.22105506947</v>
      </c>
      <c r="AH182" s="517">
        <v>225337.12466839922</v>
      </c>
      <c r="AI182" s="517">
        <v>-363192.74488914869</v>
      </c>
      <c r="AJ182" s="517">
        <v>253937.73999999923</v>
      </c>
      <c r="AK182" s="517">
        <v>98770.569590000014</v>
      </c>
      <c r="AL182" s="520">
        <v>707957.80638389848</v>
      </c>
      <c r="AM182" s="533">
        <v>-242950</v>
      </c>
      <c r="AN182" s="514">
        <v>1879111.5841646446</v>
      </c>
    </row>
    <row r="183" spans="1:40" ht="16.5">
      <c r="A183" s="515">
        <v>577</v>
      </c>
      <c r="B183" s="432" t="s">
        <v>577</v>
      </c>
      <c r="C183" s="518">
        <v>11138</v>
      </c>
      <c r="D183" s="516">
        <f t="shared" si="20"/>
        <v>8038831.5699041095</v>
      </c>
      <c r="E183" s="516">
        <v>318668.26495614124</v>
      </c>
      <c r="F183" s="516">
        <v>-74359.986335513808</v>
      </c>
      <c r="G183" s="532">
        <v>-621198.57337614894</v>
      </c>
      <c r="H183" s="516">
        <v>1573741.4322604346</v>
      </c>
      <c r="I183" s="516">
        <v>446028</v>
      </c>
      <c r="J183" s="514">
        <v>9681710.7074090224</v>
      </c>
      <c r="K183" s="545"/>
      <c r="L183" s="546">
        <f t="shared" si="21"/>
        <v>8086805.2419409323</v>
      </c>
      <c r="M183" s="517">
        <v>318668.26473069633</v>
      </c>
      <c r="N183" s="517">
        <v>-22147.347142255414</v>
      </c>
      <c r="O183" s="533">
        <v>-1471638.833133131</v>
      </c>
      <c r="P183" s="518">
        <v>865312.60155176907</v>
      </c>
      <c r="Q183" s="518">
        <v>615669.512766</v>
      </c>
      <c r="R183" s="517">
        <v>1710712.9697360939</v>
      </c>
      <c r="S183" s="519">
        <v>446028</v>
      </c>
      <c r="T183" s="518">
        <v>10549410.410450105</v>
      </c>
      <c r="U183" s="514"/>
      <c r="V183" s="546">
        <f t="shared" si="22"/>
        <v>8258566.5482484633</v>
      </c>
      <c r="W183" s="517">
        <v>318668.26473069633</v>
      </c>
      <c r="X183" s="517">
        <v>-46302.201111821792</v>
      </c>
      <c r="Y183" s="517">
        <v>-1471638.833133131</v>
      </c>
      <c r="Z183" s="517">
        <v>927996.17077588348</v>
      </c>
      <c r="AA183" s="517">
        <v>615669.512766</v>
      </c>
      <c r="AB183" s="517">
        <v>1754958.9638698976</v>
      </c>
      <c r="AC183" s="519">
        <v>446028</v>
      </c>
      <c r="AD183" s="514">
        <v>10803946.426145988</v>
      </c>
      <c r="AE183" s="545"/>
      <c r="AF183" s="546">
        <v>8409614.9344847817</v>
      </c>
      <c r="AG183" s="517">
        <v>318668.26473069633</v>
      </c>
      <c r="AH183" s="517">
        <v>-62593.165284528499</v>
      </c>
      <c r="AI183" s="517">
        <v>-1471638.833133131</v>
      </c>
      <c r="AJ183" s="517">
        <v>990679.7399999979</v>
      </c>
      <c r="AK183" s="517">
        <v>615669.512766</v>
      </c>
      <c r="AL183" s="520">
        <v>1832128.6430688989</v>
      </c>
      <c r="AM183" s="533">
        <v>446028</v>
      </c>
      <c r="AN183" s="514">
        <v>11078557.096632715</v>
      </c>
    </row>
    <row r="184" spans="1:40" ht="16.5">
      <c r="A184" s="515">
        <v>578</v>
      </c>
      <c r="B184" s="432" t="s">
        <v>188</v>
      </c>
      <c r="C184" s="518">
        <v>3100</v>
      </c>
      <c r="D184" s="516">
        <f t="shared" si="20"/>
        <v>2131895.3783548507</v>
      </c>
      <c r="E184" s="516">
        <v>-339947.6782272585</v>
      </c>
      <c r="F184" s="516">
        <v>-253096.79800633944</v>
      </c>
      <c r="G184" s="532">
        <v>-172895.99366727076</v>
      </c>
      <c r="H184" s="516">
        <v>664195.90807623544</v>
      </c>
      <c r="I184" s="516">
        <v>-22236</v>
      </c>
      <c r="J184" s="514">
        <v>2007914.8165302174</v>
      </c>
      <c r="K184" s="545"/>
      <c r="L184" s="546">
        <f t="shared" si="21"/>
        <v>2254553.784590547</v>
      </c>
      <c r="M184" s="517">
        <v>-339947.67829000793</v>
      </c>
      <c r="N184" s="517">
        <v>-214285.21843009995</v>
      </c>
      <c r="O184" s="533">
        <v>-409739.12398988951</v>
      </c>
      <c r="P184" s="518">
        <v>386412.39519462339</v>
      </c>
      <c r="Q184" s="518">
        <v>126000.77628599998</v>
      </c>
      <c r="R184" s="517">
        <v>713752.66238483286</v>
      </c>
      <c r="S184" s="519">
        <v>-22236</v>
      </c>
      <c r="T184" s="518">
        <v>2494511.5977460057</v>
      </c>
      <c r="U184" s="514"/>
      <c r="V184" s="546">
        <f t="shared" si="22"/>
        <v>2352359.4211632591</v>
      </c>
      <c r="W184" s="517">
        <v>-339947.67829000793</v>
      </c>
      <c r="X184" s="517">
        <v>-174508.15318550091</v>
      </c>
      <c r="Y184" s="517">
        <v>-409739.12398988951</v>
      </c>
      <c r="Z184" s="517">
        <v>354244.42259731184</v>
      </c>
      <c r="AA184" s="517">
        <v>126000.77628599998</v>
      </c>
      <c r="AB184" s="517">
        <v>740255.79711350438</v>
      </c>
      <c r="AC184" s="519">
        <v>-22236</v>
      </c>
      <c r="AD184" s="514">
        <v>2626429.4616946769</v>
      </c>
      <c r="AE184" s="545"/>
      <c r="AF184" s="546">
        <v>2530819.0024467409</v>
      </c>
      <c r="AG184" s="517">
        <v>-339947.67829000793</v>
      </c>
      <c r="AH184" s="517">
        <v>-132542.35941062128</v>
      </c>
      <c r="AI184" s="517">
        <v>-409739.12398988951</v>
      </c>
      <c r="AJ184" s="517">
        <v>322076.4500000003</v>
      </c>
      <c r="AK184" s="517">
        <v>126000.77628599998</v>
      </c>
      <c r="AL184" s="520">
        <v>770800.71880745469</v>
      </c>
      <c r="AM184" s="533">
        <v>-22236</v>
      </c>
      <c r="AN184" s="514">
        <v>2845231.7858496765</v>
      </c>
    </row>
    <row r="185" spans="1:40" ht="16.5">
      <c r="A185" s="515">
        <v>580</v>
      </c>
      <c r="B185" s="432" t="s">
        <v>189</v>
      </c>
      <c r="C185" s="518">
        <v>4438</v>
      </c>
      <c r="D185" s="516">
        <f t="shared" si="20"/>
        <v>1656578.5936655744</v>
      </c>
      <c r="E185" s="516">
        <v>-343148.19433847629</v>
      </c>
      <c r="F185" s="516">
        <v>2182.1043533451016</v>
      </c>
      <c r="G185" s="532">
        <v>-247520.13545011214</v>
      </c>
      <c r="H185" s="516">
        <v>1025465.9249549286</v>
      </c>
      <c r="I185" s="516">
        <v>-361639</v>
      </c>
      <c r="J185" s="514">
        <v>1731919.2931852597</v>
      </c>
      <c r="K185" s="545"/>
      <c r="L185" s="546">
        <f t="shared" si="21"/>
        <v>1485797.4536519884</v>
      </c>
      <c r="M185" s="517">
        <v>-343148.19442830601</v>
      </c>
      <c r="N185" s="517">
        <v>-8824.7375307352777</v>
      </c>
      <c r="O185" s="533">
        <v>-585981.44531163003</v>
      </c>
      <c r="P185" s="518">
        <v>385306.63929347182</v>
      </c>
      <c r="Q185" s="518">
        <v>188793.64350000001</v>
      </c>
      <c r="R185" s="517">
        <v>1091141.3053113343</v>
      </c>
      <c r="S185" s="519">
        <v>-361639</v>
      </c>
      <c r="T185" s="518">
        <v>1851445.6644861232</v>
      </c>
      <c r="U185" s="514"/>
      <c r="V185" s="546">
        <f t="shared" si="22"/>
        <v>1616751.7942707767</v>
      </c>
      <c r="W185" s="517">
        <v>-343148.19442830601</v>
      </c>
      <c r="X185" s="517">
        <v>-18449.377674112508</v>
      </c>
      <c r="Y185" s="517">
        <v>-585981.44531163003</v>
      </c>
      <c r="Z185" s="517">
        <v>393766.65964673623</v>
      </c>
      <c r="AA185" s="517">
        <v>188793.64350000001</v>
      </c>
      <c r="AB185" s="517">
        <v>1130089.9860290636</v>
      </c>
      <c r="AC185" s="519">
        <v>-361639</v>
      </c>
      <c r="AD185" s="514">
        <v>2020184.0660325279</v>
      </c>
      <c r="AE185" s="545"/>
      <c r="AF185" s="546">
        <v>1954640.8170213012</v>
      </c>
      <c r="AG185" s="517">
        <v>-343148.19442830601</v>
      </c>
      <c r="AH185" s="517">
        <v>-24940.605811881618</v>
      </c>
      <c r="AI185" s="517">
        <v>-585981.44531163003</v>
      </c>
      <c r="AJ185" s="517">
        <v>402226.68000000063</v>
      </c>
      <c r="AK185" s="517">
        <v>188793.64350000001</v>
      </c>
      <c r="AL185" s="520">
        <v>1174231.9755744399</v>
      </c>
      <c r="AM185" s="533">
        <v>-361639</v>
      </c>
      <c r="AN185" s="514">
        <v>2404183.8705439242</v>
      </c>
    </row>
    <row r="186" spans="1:40" ht="16.5">
      <c r="A186" s="515">
        <v>581</v>
      </c>
      <c r="B186" s="432" t="s">
        <v>190</v>
      </c>
      <c r="C186" s="518">
        <v>6240</v>
      </c>
      <c r="D186" s="516">
        <f t="shared" si="20"/>
        <v>3450461.3704214697</v>
      </c>
      <c r="E186" s="516">
        <v>-642821.91530364996</v>
      </c>
      <c r="F186" s="516">
        <v>-441934.71870183945</v>
      </c>
      <c r="G186" s="532">
        <v>-348022.90338186111</v>
      </c>
      <c r="H186" s="516">
        <v>1224477.4940081832</v>
      </c>
      <c r="I186" s="516">
        <v>-472671</v>
      </c>
      <c r="J186" s="514">
        <v>2769488.3270423026</v>
      </c>
      <c r="K186" s="545"/>
      <c r="L186" s="546">
        <f t="shared" si="21"/>
        <v>3555188.8237088118</v>
      </c>
      <c r="M186" s="517">
        <v>-642821.91542995407</v>
      </c>
      <c r="N186" s="517">
        <v>-363810.76497418323</v>
      </c>
      <c r="O186" s="533">
        <v>-823458.72438272159</v>
      </c>
      <c r="P186" s="518">
        <v>695090.96725276834</v>
      </c>
      <c r="Q186" s="518">
        <v>480532.97969599994</v>
      </c>
      <c r="R186" s="517">
        <v>1325956.7179567257</v>
      </c>
      <c r="S186" s="519">
        <v>-472671</v>
      </c>
      <c r="T186" s="518">
        <v>3754007.0838274471</v>
      </c>
      <c r="U186" s="514"/>
      <c r="V186" s="546">
        <f t="shared" si="22"/>
        <v>3515640.3144494509</v>
      </c>
      <c r="W186" s="517">
        <v>-642821.91542995407</v>
      </c>
      <c r="X186" s="517">
        <v>-283743.3820302161</v>
      </c>
      <c r="Y186" s="517">
        <v>-823458.72438272159</v>
      </c>
      <c r="Z186" s="517">
        <v>659158.93362638331</v>
      </c>
      <c r="AA186" s="517">
        <v>480532.97969599994</v>
      </c>
      <c r="AB186" s="517">
        <v>1374709.5621111318</v>
      </c>
      <c r="AC186" s="519">
        <v>-472671</v>
      </c>
      <c r="AD186" s="514">
        <v>3807346.768040074</v>
      </c>
      <c r="AE186" s="545"/>
      <c r="AF186" s="546">
        <v>3662397.3519267654</v>
      </c>
      <c r="AG186" s="517">
        <v>-642821.91542995407</v>
      </c>
      <c r="AH186" s="517">
        <v>-199270.30036723262</v>
      </c>
      <c r="AI186" s="517">
        <v>-823458.72438272159</v>
      </c>
      <c r="AJ186" s="517">
        <v>623226.89999999828</v>
      </c>
      <c r="AK186" s="517">
        <v>480532.97969599994</v>
      </c>
      <c r="AL186" s="520">
        <v>1433769.1782252649</v>
      </c>
      <c r="AM186" s="533">
        <v>-472671</v>
      </c>
      <c r="AN186" s="514">
        <v>4061704.4696681201</v>
      </c>
    </row>
    <row r="187" spans="1:40" ht="16.5">
      <c r="A187" s="515">
        <v>583</v>
      </c>
      <c r="B187" s="432" t="s">
        <v>191</v>
      </c>
      <c r="C187" s="518">
        <v>947</v>
      </c>
      <c r="D187" s="516">
        <f t="shared" si="20"/>
        <v>895539.27572192205</v>
      </c>
      <c r="E187" s="516">
        <v>-506479.02569192811</v>
      </c>
      <c r="F187" s="516">
        <v>331319.00541115989</v>
      </c>
      <c r="G187" s="532">
        <v>-52816.937420292059</v>
      </c>
      <c r="H187" s="516">
        <v>191518.08710063214</v>
      </c>
      <c r="I187" s="516">
        <v>-235257</v>
      </c>
      <c r="J187" s="514">
        <v>623823.40512149385</v>
      </c>
      <c r="K187" s="545"/>
      <c r="L187" s="546">
        <f t="shared" si="21"/>
        <v>781733.14616584487</v>
      </c>
      <c r="M187" s="517">
        <v>-506479.02571109636</v>
      </c>
      <c r="N187" s="517">
        <v>314765.31697848206</v>
      </c>
      <c r="O187" s="533">
        <v>-124877.51800085061</v>
      </c>
      <c r="P187" s="518">
        <v>127609.57341972408</v>
      </c>
      <c r="Q187" s="518">
        <v>62521.699548000004</v>
      </c>
      <c r="R187" s="517">
        <v>206007.46151785713</v>
      </c>
      <c r="S187" s="519">
        <v>-235257</v>
      </c>
      <c r="T187" s="518">
        <v>626023.65391796117</v>
      </c>
      <c r="U187" s="514"/>
      <c r="V187" s="546">
        <f t="shared" si="22"/>
        <v>942215.84016379109</v>
      </c>
      <c r="W187" s="517">
        <v>-506479.02571109636</v>
      </c>
      <c r="X187" s="517">
        <v>298506.56884513865</v>
      </c>
      <c r="Y187" s="517">
        <v>-124877.51800085061</v>
      </c>
      <c r="Z187" s="517">
        <v>112857.27670986205</v>
      </c>
      <c r="AA187" s="517">
        <v>62521.699548000004</v>
      </c>
      <c r="AB187" s="517">
        <v>213728.10508678787</v>
      </c>
      <c r="AC187" s="519">
        <v>-235257</v>
      </c>
      <c r="AD187" s="514">
        <v>763215.9466416327</v>
      </c>
      <c r="AE187" s="545"/>
      <c r="AF187" s="546">
        <v>971487.12002039561</v>
      </c>
      <c r="AG187" s="517">
        <v>-506479.02571109636</v>
      </c>
      <c r="AH187" s="517">
        <v>282916.44197572285</v>
      </c>
      <c r="AI187" s="517">
        <v>-124877.51800085061</v>
      </c>
      <c r="AJ187" s="517">
        <v>98104.98000000004</v>
      </c>
      <c r="AK187" s="517">
        <v>62521.699548000004</v>
      </c>
      <c r="AL187" s="520">
        <v>222654.73165896893</v>
      </c>
      <c r="AM187" s="533">
        <v>-235257</v>
      </c>
      <c r="AN187" s="514">
        <v>771071.42949114053</v>
      </c>
    </row>
    <row r="188" spans="1:40" ht="16.5">
      <c r="A188" s="515">
        <v>584</v>
      </c>
      <c r="B188" s="432" t="s">
        <v>192</v>
      </c>
      <c r="C188" s="518">
        <v>2653</v>
      </c>
      <c r="D188" s="516">
        <f t="shared" si="20"/>
        <v>5605268.5905012032</v>
      </c>
      <c r="E188" s="516">
        <v>-416568.57535736274</v>
      </c>
      <c r="F188" s="516">
        <v>-411119.26931228035</v>
      </c>
      <c r="G188" s="532">
        <v>-147965.50683847396</v>
      </c>
      <c r="H188" s="516">
        <v>547646.60296014382</v>
      </c>
      <c r="I188" s="516">
        <v>203598</v>
      </c>
      <c r="J188" s="514">
        <v>5380859.8419532301</v>
      </c>
      <c r="K188" s="545"/>
      <c r="L188" s="546">
        <f t="shared" si="21"/>
        <v>5427689.8473156057</v>
      </c>
      <c r="M188" s="517">
        <v>-416568.57541106222</v>
      </c>
      <c r="N188" s="517">
        <v>-377904.06911364692</v>
      </c>
      <c r="O188" s="533">
        <v>-349559.82462256646</v>
      </c>
      <c r="P188" s="518">
        <v>203242.2513192714</v>
      </c>
      <c r="Q188" s="518">
        <v>115807.37106399999</v>
      </c>
      <c r="R188" s="517">
        <v>575166.91548121371</v>
      </c>
      <c r="S188" s="519">
        <v>203598</v>
      </c>
      <c r="T188" s="518">
        <v>5381471.9160328154</v>
      </c>
      <c r="U188" s="514"/>
      <c r="V188" s="546">
        <f t="shared" si="22"/>
        <v>5581278.0584716378</v>
      </c>
      <c r="W188" s="517">
        <v>-416568.57541106222</v>
      </c>
      <c r="X188" s="517">
        <v>-343862.60005109175</v>
      </c>
      <c r="Y188" s="517">
        <v>-349559.82462256646</v>
      </c>
      <c r="Z188" s="517">
        <v>206554.53565963561</v>
      </c>
      <c r="AA188" s="517">
        <v>115807.37106399999</v>
      </c>
      <c r="AB188" s="517">
        <v>594569.75423135015</v>
      </c>
      <c r="AC188" s="519">
        <v>203598</v>
      </c>
      <c r="AD188" s="514">
        <v>5591816.719341903</v>
      </c>
      <c r="AE188" s="545"/>
      <c r="AF188" s="546">
        <v>5658982.2864366295</v>
      </c>
      <c r="AG188" s="517">
        <v>-416568.57541106222</v>
      </c>
      <c r="AH188" s="517">
        <v>-307948.00299149309</v>
      </c>
      <c r="AI188" s="517">
        <v>-349559.82462256646</v>
      </c>
      <c r="AJ188" s="517">
        <v>209866.81999999983</v>
      </c>
      <c r="AK188" s="517">
        <v>115807.37106399999</v>
      </c>
      <c r="AL188" s="520">
        <v>617431.56250611646</v>
      </c>
      <c r="AM188" s="533">
        <v>203598</v>
      </c>
      <c r="AN188" s="514">
        <v>5731609.6369816251</v>
      </c>
    </row>
    <row r="189" spans="1:40" ht="16.5">
      <c r="A189" s="515">
        <v>588</v>
      </c>
      <c r="B189" s="432" t="s">
        <v>193</v>
      </c>
      <c r="C189" s="518">
        <v>1600</v>
      </c>
      <c r="D189" s="516">
        <f t="shared" si="20"/>
        <v>522923.37578068825</v>
      </c>
      <c r="E189" s="516">
        <v>-632824.65545089217</v>
      </c>
      <c r="F189" s="516">
        <v>-349464.43342796603</v>
      </c>
      <c r="G189" s="532">
        <v>-89236.641892784886</v>
      </c>
      <c r="H189" s="516">
        <v>380138.47448730201</v>
      </c>
      <c r="I189" s="516">
        <v>-388948</v>
      </c>
      <c r="J189" s="514">
        <v>-557411.88050365297</v>
      </c>
      <c r="K189" s="545"/>
      <c r="L189" s="546">
        <f t="shared" si="21"/>
        <v>641747.03614701121</v>
      </c>
      <c r="M189" s="517">
        <v>-632824.65548327658</v>
      </c>
      <c r="N189" s="517">
        <v>-329432.65042087465</v>
      </c>
      <c r="O189" s="533">
        <v>-211132.28628308902</v>
      </c>
      <c r="P189" s="518">
        <v>189812.45275146747</v>
      </c>
      <c r="Q189" s="518">
        <v>77451.372152000011</v>
      </c>
      <c r="R189" s="517">
        <v>406005.06495314412</v>
      </c>
      <c r="S189" s="519">
        <v>-388948</v>
      </c>
      <c r="T189" s="518">
        <v>-247321.66618361749</v>
      </c>
      <c r="U189" s="514"/>
      <c r="V189" s="546">
        <f t="shared" si="22"/>
        <v>598695.43012745748</v>
      </c>
      <c r="W189" s="517">
        <v>-632824.65548327658</v>
      </c>
      <c r="X189" s="517">
        <v>-308902.55223011388</v>
      </c>
      <c r="Y189" s="517">
        <v>-211132.28628308902</v>
      </c>
      <c r="Z189" s="517">
        <v>173698.86637573346</v>
      </c>
      <c r="AA189" s="517">
        <v>77451.372152000011</v>
      </c>
      <c r="AB189" s="517">
        <v>420290.9919114394</v>
      </c>
      <c r="AC189" s="519">
        <v>-388948</v>
      </c>
      <c r="AD189" s="514">
        <v>-271670.83342984918</v>
      </c>
      <c r="AE189" s="545"/>
      <c r="AF189" s="546">
        <v>691402.68872973032</v>
      </c>
      <c r="AG189" s="517">
        <v>-632824.65548327658</v>
      </c>
      <c r="AH189" s="517">
        <v>-287242.78770114377</v>
      </c>
      <c r="AI189" s="517">
        <v>-211132.28628308902</v>
      </c>
      <c r="AJ189" s="517">
        <v>157585.27999999945</v>
      </c>
      <c r="AK189" s="517">
        <v>77451.372152000011</v>
      </c>
      <c r="AL189" s="520">
        <v>436768.44642961246</v>
      </c>
      <c r="AM189" s="533">
        <v>-388948</v>
      </c>
      <c r="AN189" s="514">
        <v>-156939.94215616712</v>
      </c>
    </row>
    <row r="190" spans="1:40" ht="16.5">
      <c r="A190" s="515">
        <v>592</v>
      </c>
      <c r="B190" s="432" t="s">
        <v>194</v>
      </c>
      <c r="C190" s="518">
        <v>3651</v>
      </c>
      <c r="D190" s="516">
        <f t="shared" si="20"/>
        <v>3488346.7573581799</v>
      </c>
      <c r="E190" s="516">
        <v>-424131.91293202521</v>
      </c>
      <c r="F190" s="516">
        <v>-305666.61641452974</v>
      </c>
      <c r="G190" s="532">
        <v>-203626.86221909855</v>
      </c>
      <c r="H190" s="516">
        <v>673755.39020160388</v>
      </c>
      <c r="I190" s="516">
        <v>-66934</v>
      </c>
      <c r="J190" s="514">
        <v>3161742.7559941304</v>
      </c>
      <c r="K190" s="545"/>
      <c r="L190" s="546">
        <f t="shared" si="21"/>
        <v>3954577.3411395983</v>
      </c>
      <c r="M190" s="517">
        <v>-424131.91300592525</v>
      </c>
      <c r="N190" s="517">
        <v>-259956.59156522315</v>
      </c>
      <c r="O190" s="533">
        <v>-482660.27533185272</v>
      </c>
      <c r="P190" s="518">
        <v>393567.64991052379</v>
      </c>
      <c r="Q190" s="518">
        <v>262878.160776</v>
      </c>
      <c r="R190" s="517">
        <v>733007.55674261949</v>
      </c>
      <c r="S190" s="519">
        <v>-66934</v>
      </c>
      <c r="T190" s="518">
        <v>4110347.9286657404</v>
      </c>
      <c r="U190" s="514"/>
      <c r="V190" s="546">
        <f t="shared" si="22"/>
        <v>3939479.4257444069</v>
      </c>
      <c r="W190" s="517">
        <v>-424131.91300592525</v>
      </c>
      <c r="X190" s="517">
        <v>-213109.47375618087</v>
      </c>
      <c r="Y190" s="517">
        <v>-482660.27533185272</v>
      </c>
      <c r="Z190" s="517">
        <v>393756.63995526207</v>
      </c>
      <c r="AA190" s="517">
        <v>262878.160776</v>
      </c>
      <c r="AB190" s="517">
        <v>757509.46998711617</v>
      </c>
      <c r="AC190" s="519">
        <v>-66934</v>
      </c>
      <c r="AD190" s="514">
        <v>4166788.0343688261</v>
      </c>
      <c r="AE190" s="545"/>
      <c r="AF190" s="546">
        <v>3856274.4843878127</v>
      </c>
      <c r="AG190" s="517">
        <v>-424131.91300592525</v>
      </c>
      <c r="AH190" s="517">
        <v>-163684.59857163715</v>
      </c>
      <c r="AI190" s="517">
        <v>-482660.27533185272</v>
      </c>
      <c r="AJ190" s="517">
        <v>393945.63000000035</v>
      </c>
      <c r="AK190" s="517">
        <v>262878.160776</v>
      </c>
      <c r="AL190" s="520">
        <v>790569.80521123589</v>
      </c>
      <c r="AM190" s="533">
        <v>-66934</v>
      </c>
      <c r="AN190" s="514">
        <v>4166257.2934656339</v>
      </c>
    </row>
    <row r="191" spans="1:40" ht="16.5">
      <c r="A191" s="515">
        <v>593</v>
      </c>
      <c r="B191" s="432" t="s">
        <v>195</v>
      </c>
      <c r="C191" s="518">
        <v>17077</v>
      </c>
      <c r="D191" s="516">
        <f t="shared" si="20"/>
        <v>4789145.6840745173</v>
      </c>
      <c r="E191" s="516">
        <v>-1530435.8362037388</v>
      </c>
      <c r="F191" s="516">
        <v>-1444954.01317142</v>
      </c>
      <c r="G191" s="532">
        <v>-952433.83350192988</v>
      </c>
      <c r="H191" s="516">
        <v>3322183.4441921045</v>
      </c>
      <c r="I191" s="516">
        <v>-1857975</v>
      </c>
      <c r="J191" s="514">
        <v>2325530.4453895329</v>
      </c>
      <c r="K191" s="545"/>
      <c r="L191" s="546">
        <f t="shared" si="21"/>
        <v>5443014.3653769456</v>
      </c>
      <c r="M191" s="517">
        <v>-1530435.836549395</v>
      </c>
      <c r="N191" s="517">
        <v>-1231152.2891638582</v>
      </c>
      <c r="O191" s="533">
        <v>-2251083.5306512951</v>
      </c>
      <c r="P191" s="518">
        <v>1882812.4820652872</v>
      </c>
      <c r="Q191" s="518">
        <v>1271874.9075340002</v>
      </c>
      <c r="R191" s="517">
        <v>3561321.8567913957</v>
      </c>
      <c r="S191" s="519">
        <v>-1857975</v>
      </c>
      <c r="T191" s="518">
        <v>5288376.9554030802</v>
      </c>
      <c r="U191" s="514"/>
      <c r="V191" s="546">
        <f t="shared" si="22"/>
        <v>5548042.1236512242</v>
      </c>
      <c r="W191" s="517">
        <v>-1530435.836549395</v>
      </c>
      <c r="X191" s="517">
        <v>-1012031.9849115943</v>
      </c>
      <c r="Y191" s="517">
        <v>-2251083.5306512951</v>
      </c>
      <c r="Z191" s="517">
        <v>1800821.4860326406</v>
      </c>
      <c r="AA191" s="517">
        <v>1271874.9075340002</v>
      </c>
      <c r="AB191" s="517">
        <v>3693006.0122747179</v>
      </c>
      <c r="AC191" s="519">
        <v>-1857975</v>
      </c>
      <c r="AD191" s="514">
        <v>5662218.1773802992</v>
      </c>
      <c r="AE191" s="545"/>
      <c r="AF191" s="546">
        <v>6287988.5510215508</v>
      </c>
      <c r="AG191" s="517">
        <v>-1530435.836549395</v>
      </c>
      <c r="AH191" s="517">
        <v>-780854.61062332999</v>
      </c>
      <c r="AI191" s="517">
        <v>-2251083.5306512951</v>
      </c>
      <c r="AJ191" s="517">
        <v>1718830.4899999942</v>
      </c>
      <c r="AK191" s="517">
        <v>1271874.9075340002</v>
      </c>
      <c r="AL191" s="520">
        <v>3851948.8588127941</v>
      </c>
      <c r="AM191" s="533">
        <v>-1857975</v>
      </c>
      <c r="AN191" s="514">
        <v>6710293.8295443188</v>
      </c>
    </row>
    <row r="192" spans="1:40" ht="16.5">
      <c r="A192" s="515">
        <v>595</v>
      </c>
      <c r="B192" s="432" t="s">
        <v>196</v>
      </c>
      <c r="C192" s="518">
        <v>4140</v>
      </c>
      <c r="D192" s="516">
        <f t="shared" si="20"/>
        <v>3576858.7948564393</v>
      </c>
      <c r="E192" s="516">
        <v>974846.0326094483</v>
      </c>
      <c r="F192" s="516">
        <v>290413.5964835753</v>
      </c>
      <c r="G192" s="532">
        <v>-230899.81089758093</v>
      </c>
      <c r="H192" s="516">
        <v>965502.29387445038</v>
      </c>
      <c r="I192" s="516">
        <v>7192</v>
      </c>
      <c r="J192" s="514">
        <v>5583912.906926332</v>
      </c>
      <c r="K192" s="545"/>
      <c r="L192" s="546">
        <f t="shared" si="21"/>
        <v>3770186.0479492722</v>
      </c>
      <c r="M192" s="517">
        <v>974846.03252565023</v>
      </c>
      <c r="N192" s="517">
        <v>218045.83501442414</v>
      </c>
      <c r="O192" s="533">
        <v>-546656.36492322735</v>
      </c>
      <c r="P192" s="518">
        <v>390790.09456368675</v>
      </c>
      <c r="Q192" s="518">
        <v>179540.46017599999</v>
      </c>
      <c r="R192" s="517">
        <v>1028448.4370160766</v>
      </c>
      <c r="S192" s="519">
        <v>7192</v>
      </c>
      <c r="T192" s="518">
        <v>6022392.5423218822</v>
      </c>
      <c r="U192" s="514"/>
      <c r="V192" s="546">
        <f t="shared" si="22"/>
        <v>3811219.3604834685</v>
      </c>
      <c r="W192" s="517">
        <v>974846.03252565023</v>
      </c>
      <c r="X192" s="517">
        <v>146967.46408301772</v>
      </c>
      <c r="Y192" s="517">
        <v>-546656.36492322735</v>
      </c>
      <c r="Z192" s="517">
        <v>372295.26728184294</v>
      </c>
      <c r="AA192" s="517">
        <v>179540.46017599999</v>
      </c>
      <c r="AB192" s="517">
        <v>1067090.2944335812</v>
      </c>
      <c r="AC192" s="519">
        <v>7192</v>
      </c>
      <c r="AD192" s="514">
        <v>6012494.5140603334</v>
      </c>
      <c r="AE192" s="545"/>
      <c r="AF192" s="546">
        <v>3923708.0730331885</v>
      </c>
      <c r="AG192" s="517">
        <v>974846.03252565023</v>
      </c>
      <c r="AH192" s="517">
        <v>78812.104801727924</v>
      </c>
      <c r="AI192" s="517">
        <v>-546656.36492322735</v>
      </c>
      <c r="AJ192" s="517">
        <v>353800.43999999907</v>
      </c>
      <c r="AK192" s="517">
        <v>179540.46017599999</v>
      </c>
      <c r="AL192" s="520">
        <v>1110172.0958141172</v>
      </c>
      <c r="AM192" s="533">
        <v>7192</v>
      </c>
      <c r="AN192" s="514">
        <v>6081414.8414274566</v>
      </c>
    </row>
    <row r="193" spans="1:40" ht="16.5">
      <c r="A193" s="515">
        <v>598</v>
      </c>
      <c r="B193" s="432" t="s">
        <v>578</v>
      </c>
      <c r="C193" s="518">
        <v>19207</v>
      </c>
      <c r="D193" s="516">
        <f t="shared" si="20"/>
        <v>11139079.54830898</v>
      </c>
      <c r="E193" s="516">
        <v>-7093329.5605405187</v>
      </c>
      <c r="F193" s="516">
        <v>-3652338.5770628252</v>
      </c>
      <c r="G193" s="532">
        <v>-1071230.1130216997</v>
      </c>
      <c r="H193" s="516">
        <v>3076435.0527252527</v>
      </c>
      <c r="I193" s="516">
        <v>2888279</v>
      </c>
      <c r="J193" s="514">
        <v>5286895.3504091864</v>
      </c>
      <c r="K193" s="545"/>
      <c r="L193" s="546">
        <f t="shared" si="21"/>
        <v>11157243.171449538</v>
      </c>
      <c r="M193" s="517">
        <v>-7093329.5609292882</v>
      </c>
      <c r="N193" s="517">
        <v>-3411869.5419270727</v>
      </c>
      <c r="O193" s="533">
        <v>-2534894.6095235394</v>
      </c>
      <c r="P193" s="518">
        <v>2216277.6197668351</v>
      </c>
      <c r="Q193" s="518">
        <v>1510535.4296339999</v>
      </c>
      <c r="R193" s="517">
        <v>3306356.1532924734</v>
      </c>
      <c r="S193" s="519">
        <v>2888279</v>
      </c>
      <c r="T193" s="518">
        <v>8038597.6617629463</v>
      </c>
      <c r="U193" s="514"/>
      <c r="V193" s="546">
        <f t="shared" si="22"/>
        <v>11040196.887878438</v>
      </c>
      <c r="W193" s="517">
        <v>-7093329.5609292882</v>
      </c>
      <c r="X193" s="517">
        <v>-3165418.544458359</v>
      </c>
      <c r="Y193" s="517">
        <v>-2534894.6095235394</v>
      </c>
      <c r="Z193" s="517">
        <v>2156339.5698834178</v>
      </c>
      <c r="AA193" s="517">
        <v>1510535.4296339999</v>
      </c>
      <c r="AB193" s="517">
        <v>3424959.3606414702</v>
      </c>
      <c r="AC193" s="519">
        <v>2888279</v>
      </c>
      <c r="AD193" s="514">
        <v>8226667.53312614</v>
      </c>
      <c r="AE193" s="545"/>
      <c r="AF193" s="546">
        <v>11268867.996748121</v>
      </c>
      <c r="AG193" s="517">
        <v>-7093329.5609292882</v>
      </c>
      <c r="AH193" s="517">
        <v>-2905406.6086409031</v>
      </c>
      <c r="AI193" s="517">
        <v>-2534894.6095235394</v>
      </c>
      <c r="AJ193" s="517">
        <v>2096401.5200000003</v>
      </c>
      <c r="AK193" s="517">
        <v>1510535.4296339999</v>
      </c>
      <c r="AL193" s="520">
        <v>3576894.182020206</v>
      </c>
      <c r="AM193" s="533">
        <v>2888279</v>
      </c>
      <c r="AN193" s="514">
        <v>8807347.3493085969</v>
      </c>
    </row>
    <row r="194" spans="1:40" ht="16.5">
      <c r="A194" s="515">
        <v>599</v>
      </c>
      <c r="B194" s="432" t="s">
        <v>198</v>
      </c>
      <c r="C194" s="518">
        <v>11206</v>
      </c>
      <c r="D194" s="516">
        <f t="shared" si="20"/>
        <v>18682567.366615996</v>
      </c>
      <c r="E194" s="516">
        <v>-1978766.8261578125</v>
      </c>
      <c r="F194" s="516">
        <v>-1773551.2402943368</v>
      </c>
      <c r="G194" s="532">
        <v>-624991.13065659232</v>
      </c>
      <c r="H194" s="516">
        <v>2040595.8378582234</v>
      </c>
      <c r="I194" s="516">
        <v>-1088900</v>
      </c>
      <c r="J194" s="514">
        <v>15256954.007365476</v>
      </c>
      <c r="K194" s="545"/>
      <c r="L194" s="546">
        <f t="shared" si="21"/>
        <v>19256446.550674047</v>
      </c>
      <c r="M194" s="517">
        <v>-1978766.8263846333</v>
      </c>
      <c r="N194" s="517">
        <v>-1633253.6400584206</v>
      </c>
      <c r="O194" s="533">
        <v>-1481912.4181603503</v>
      </c>
      <c r="P194" s="518">
        <v>648114.54272526735</v>
      </c>
      <c r="Q194" s="518">
        <v>204195.71726400001</v>
      </c>
      <c r="R194" s="517">
        <v>2174718.1004049708</v>
      </c>
      <c r="S194" s="519">
        <v>-1088900</v>
      </c>
      <c r="T194" s="518">
        <v>16100642.026464883</v>
      </c>
      <c r="U194" s="514"/>
      <c r="V194" s="546">
        <f t="shared" si="22"/>
        <v>19478014.300294518</v>
      </c>
      <c r="W194" s="517">
        <v>-1978766.8263846333</v>
      </c>
      <c r="X194" s="517">
        <v>-1489465.9648548798</v>
      </c>
      <c r="Y194" s="517">
        <v>-1481912.4181603503</v>
      </c>
      <c r="Z194" s="517">
        <v>715559.58136263164</v>
      </c>
      <c r="AA194" s="517">
        <v>204195.71726400001</v>
      </c>
      <c r="AB194" s="517">
        <v>2251176.7912425622</v>
      </c>
      <c r="AC194" s="519">
        <v>-1088900</v>
      </c>
      <c r="AD194" s="514">
        <v>16609901.180763848</v>
      </c>
      <c r="AE194" s="545"/>
      <c r="AF194" s="546">
        <v>20007386.365782779</v>
      </c>
      <c r="AG194" s="517">
        <v>-1978766.8263846333</v>
      </c>
      <c r="AH194" s="517">
        <v>-1337766.389035105</v>
      </c>
      <c r="AI194" s="517">
        <v>-1481912.4181603503</v>
      </c>
      <c r="AJ194" s="517">
        <v>783004.61999999592</v>
      </c>
      <c r="AK194" s="517">
        <v>204195.71726400001</v>
      </c>
      <c r="AL194" s="520">
        <v>2344426.1249162401</v>
      </c>
      <c r="AM194" s="533">
        <v>-1088900</v>
      </c>
      <c r="AN194" s="514">
        <v>17451667.194382925</v>
      </c>
    </row>
    <row r="195" spans="1:40" ht="16.5">
      <c r="A195" s="515">
        <v>601</v>
      </c>
      <c r="B195" s="432" t="s">
        <v>199</v>
      </c>
      <c r="C195" s="518">
        <v>3786</v>
      </c>
      <c r="D195" s="516">
        <f t="shared" si="20"/>
        <v>3160819.7317024097</v>
      </c>
      <c r="E195" s="516">
        <v>774899.24333972821</v>
      </c>
      <c r="F195" s="516">
        <v>385626.97846902756</v>
      </c>
      <c r="G195" s="532">
        <v>-211156.20387880225</v>
      </c>
      <c r="H195" s="516">
        <v>857854.44757574226</v>
      </c>
      <c r="I195" s="516">
        <v>254950</v>
      </c>
      <c r="J195" s="514">
        <v>5222994.1972081056</v>
      </c>
      <c r="K195" s="545"/>
      <c r="L195" s="546">
        <f t="shared" si="21"/>
        <v>3084108.7961994051</v>
      </c>
      <c r="M195" s="517">
        <v>774899.2432630955</v>
      </c>
      <c r="N195" s="517">
        <v>319447.1850095574</v>
      </c>
      <c r="O195" s="533">
        <v>-499997.70969658607</v>
      </c>
      <c r="P195" s="518">
        <v>534031.00649801199</v>
      </c>
      <c r="Q195" s="518">
        <v>143622.05534600004</v>
      </c>
      <c r="R195" s="517">
        <v>906790.58356959699</v>
      </c>
      <c r="S195" s="519">
        <v>254950</v>
      </c>
      <c r="T195" s="518">
        <v>5517851.160189081</v>
      </c>
      <c r="U195" s="514"/>
      <c r="V195" s="546">
        <f t="shared" si="22"/>
        <v>3092801.7824704433</v>
      </c>
      <c r="W195" s="517">
        <v>774899.2432630955</v>
      </c>
      <c r="X195" s="517">
        <v>254446.52985344513</v>
      </c>
      <c r="Y195" s="517">
        <v>-499997.70969658607</v>
      </c>
      <c r="Z195" s="517">
        <v>457729.68324900582</v>
      </c>
      <c r="AA195" s="517">
        <v>143622.05534600004</v>
      </c>
      <c r="AB195" s="517">
        <v>939541.17930286808</v>
      </c>
      <c r="AC195" s="519">
        <v>254950</v>
      </c>
      <c r="AD195" s="514">
        <v>5417992.7637882717</v>
      </c>
      <c r="AE195" s="545"/>
      <c r="AF195" s="546">
        <v>3199602.5357751572</v>
      </c>
      <c r="AG195" s="517">
        <v>774899.2432630955</v>
      </c>
      <c r="AH195" s="517">
        <v>192118.94767012072</v>
      </c>
      <c r="AI195" s="517">
        <v>-499997.70969658607</v>
      </c>
      <c r="AJ195" s="517">
        <v>381428.35999999952</v>
      </c>
      <c r="AK195" s="517">
        <v>143622.05534600004</v>
      </c>
      <c r="AL195" s="520">
        <v>976991.10603404057</v>
      </c>
      <c r="AM195" s="533">
        <v>254950</v>
      </c>
      <c r="AN195" s="514">
        <v>5423614.5383918285</v>
      </c>
    </row>
    <row r="196" spans="1:40" ht="16.5">
      <c r="A196" s="515">
        <v>604</v>
      </c>
      <c r="B196" s="432" t="s">
        <v>579</v>
      </c>
      <c r="C196" s="518">
        <v>20405</v>
      </c>
      <c r="D196" s="516">
        <f t="shared" si="20"/>
        <v>11364807.539719457</v>
      </c>
      <c r="E196" s="516">
        <v>3957315.9614879279</v>
      </c>
      <c r="F196" s="516">
        <v>1826221.6649488076</v>
      </c>
      <c r="G196" s="532">
        <v>-1138046.0486389224</v>
      </c>
      <c r="H196" s="516">
        <v>2119660.5445921016</v>
      </c>
      <c r="I196" s="516">
        <v>-2713755</v>
      </c>
      <c r="J196" s="514">
        <v>15416204.662109371</v>
      </c>
      <c r="K196" s="545"/>
      <c r="L196" s="546">
        <f t="shared" si="21"/>
        <v>10919905.980763575</v>
      </c>
      <c r="M196" s="517">
        <v>3957315.9610749087</v>
      </c>
      <c r="N196" s="517">
        <v>1469539.4976111194</v>
      </c>
      <c r="O196" s="533">
        <v>-2696470.5876793535</v>
      </c>
      <c r="P196" s="518">
        <v>1765927.5351481531</v>
      </c>
      <c r="Q196" s="518">
        <v>780897.38311200007</v>
      </c>
      <c r="R196" s="517">
        <v>2300620.4278817838</v>
      </c>
      <c r="S196" s="519">
        <v>-2713755</v>
      </c>
      <c r="T196" s="518">
        <v>15783981.197912186</v>
      </c>
      <c r="U196" s="514"/>
      <c r="V196" s="546">
        <f t="shared" si="22"/>
        <v>11016640.983980814</v>
      </c>
      <c r="W196" s="517">
        <v>3957315.9610749087</v>
      </c>
      <c r="X196" s="517">
        <v>1119212.4061001658</v>
      </c>
      <c r="Y196" s="517">
        <v>-2696470.5876793535</v>
      </c>
      <c r="Z196" s="517">
        <v>1877741.9625740738</v>
      </c>
      <c r="AA196" s="517">
        <v>780897.38311200007</v>
      </c>
      <c r="AB196" s="517">
        <v>2333552.622048453</v>
      </c>
      <c r="AC196" s="519">
        <v>-2713755</v>
      </c>
      <c r="AD196" s="514">
        <v>15675135.731211063</v>
      </c>
      <c r="AE196" s="545"/>
      <c r="AF196" s="546">
        <v>10633149.368242217</v>
      </c>
      <c r="AG196" s="517">
        <v>3957315.9610749087</v>
      </c>
      <c r="AH196" s="517">
        <v>783292.09060868784</v>
      </c>
      <c r="AI196" s="517">
        <v>-2696470.5876793535</v>
      </c>
      <c r="AJ196" s="517">
        <v>1989556.3899999943</v>
      </c>
      <c r="AK196" s="517">
        <v>780897.38311200007</v>
      </c>
      <c r="AL196" s="520">
        <v>2454885.3712088927</v>
      </c>
      <c r="AM196" s="533">
        <v>-2713755</v>
      </c>
      <c r="AN196" s="514">
        <v>15188870.976567347</v>
      </c>
    </row>
    <row r="197" spans="1:40" ht="16.5">
      <c r="A197" s="515">
        <v>607</v>
      </c>
      <c r="B197" s="432" t="s">
        <v>201</v>
      </c>
      <c r="C197" s="518">
        <v>4084</v>
      </c>
      <c r="D197" s="516">
        <f t="shared" si="20"/>
        <v>3289120.7009830689</v>
      </c>
      <c r="E197" s="516">
        <v>-553947.34675723885</v>
      </c>
      <c r="F197" s="516">
        <v>-128692.53619673556</v>
      </c>
      <c r="G197" s="532">
        <v>-227776.52843133346</v>
      </c>
      <c r="H197" s="516">
        <v>932883.37604997109</v>
      </c>
      <c r="I197" s="516">
        <v>-657651</v>
      </c>
      <c r="J197" s="514">
        <v>2653936.6656477321</v>
      </c>
      <c r="K197" s="545"/>
      <c r="L197" s="546">
        <f t="shared" si="21"/>
        <v>3352325.6080161314</v>
      </c>
      <c r="M197" s="517">
        <v>-553947.34683990316</v>
      </c>
      <c r="N197" s="517">
        <v>-77561.410071134902</v>
      </c>
      <c r="O197" s="533">
        <v>-539010.40826763527</v>
      </c>
      <c r="P197" s="518">
        <v>552702.75963587337</v>
      </c>
      <c r="Q197" s="518">
        <v>179693.01118999999</v>
      </c>
      <c r="R197" s="517">
        <v>991963.20938220434</v>
      </c>
      <c r="S197" s="519">
        <v>-657651</v>
      </c>
      <c r="T197" s="518">
        <v>3248514.4230455356</v>
      </c>
      <c r="U197" s="514"/>
      <c r="V197" s="546">
        <f t="shared" si="22"/>
        <v>3563292.7764688106</v>
      </c>
      <c r="W197" s="517">
        <v>-553947.34683990316</v>
      </c>
      <c r="X197" s="517">
        <v>-25158.334439217953</v>
      </c>
      <c r="Y197" s="517">
        <v>-539010.40826763527</v>
      </c>
      <c r="Z197" s="517">
        <v>501708.23481793614</v>
      </c>
      <c r="AA197" s="517">
        <v>179693.01118999999</v>
      </c>
      <c r="AB197" s="517">
        <v>1024602.7757288467</v>
      </c>
      <c r="AC197" s="519">
        <v>-657651</v>
      </c>
      <c r="AD197" s="514">
        <v>3493529.7086588368</v>
      </c>
      <c r="AE197" s="545"/>
      <c r="AF197" s="546">
        <v>3757330.0682519297</v>
      </c>
      <c r="AG197" s="517">
        <v>-553947.34683990316</v>
      </c>
      <c r="AH197" s="517">
        <v>-22951.201923326844</v>
      </c>
      <c r="AI197" s="517">
        <v>-539010.40826763527</v>
      </c>
      <c r="AJ197" s="517">
        <v>450713.70999999886</v>
      </c>
      <c r="AK197" s="517">
        <v>179693.01118999999</v>
      </c>
      <c r="AL197" s="520">
        <v>1063041.928610035</v>
      </c>
      <c r="AM197" s="533">
        <v>-657651</v>
      </c>
      <c r="AN197" s="514">
        <v>3677218.7610210981</v>
      </c>
    </row>
    <row r="198" spans="1:40" ht="16.5">
      <c r="A198" s="515">
        <v>608</v>
      </c>
      <c r="B198" s="432" t="s">
        <v>580</v>
      </c>
      <c r="C198" s="518">
        <v>1980</v>
      </c>
      <c r="D198" s="516">
        <f t="shared" si="20"/>
        <v>1261573.6348406856</v>
      </c>
      <c r="E198" s="516">
        <v>-196405.88805883913</v>
      </c>
      <c r="F198" s="516">
        <v>-137939.70556105376</v>
      </c>
      <c r="G198" s="532">
        <v>-110430.34434232133</v>
      </c>
      <c r="H198" s="516">
        <v>413284.45775106637</v>
      </c>
      <c r="I198" s="516">
        <v>437948</v>
      </c>
      <c r="J198" s="514">
        <v>1668030.1546295378</v>
      </c>
      <c r="K198" s="545"/>
      <c r="L198" s="546">
        <f t="shared" si="21"/>
        <v>1538051.2490164959</v>
      </c>
      <c r="M198" s="517">
        <v>-196405.88809891636</v>
      </c>
      <c r="N198" s="517">
        <v>-113150.37408977823</v>
      </c>
      <c r="O198" s="533">
        <v>-261702.40298631386</v>
      </c>
      <c r="P198" s="518">
        <v>177318.36536262915</v>
      </c>
      <c r="Q198" s="518">
        <v>131870.019512</v>
      </c>
      <c r="R198" s="517">
        <v>443643.97505830671</v>
      </c>
      <c r="S198" s="519">
        <v>437948</v>
      </c>
      <c r="T198" s="518">
        <v>2157572.9437744236</v>
      </c>
      <c r="U198" s="514"/>
      <c r="V198" s="546">
        <f t="shared" si="22"/>
        <v>1575821.909644593</v>
      </c>
      <c r="W198" s="517">
        <v>-196405.88809891636</v>
      </c>
      <c r="X198" s="517">
        <v>-87744.377578711734</v>
      </c>
      <c r="Y198" s="517">
        <v>-261702.40298631386</v>
      </c>
      <c r="Z198" s="517">
        <v>180335.92268131484</v>
      </c>
      <c r="AA198" s="517">
        <v>131870.019512</v>
      </c>
      <c r="AB198" s="517">
        <v>459534.23817869258</v>
      </c>
      <c r="AC198" s="519">
        <v>437948</v>
      </c>
      <c r="AD198" s="514">
        <v>2239657.4213526584</v>
      </c>
      <c r="AE198" s="545"/>
      <c r="AF198" s="546">
        <v>1672772.1195044774</v>
      </c>
      <c r="AG198" s="517">
        <v>-196405.88809891636</v>
      </c>
      <c r="AH198" s="517">
        <v>-60940.418974111206</v>
      </c>
      <c r="AI198" s="517">
        <v>-261702.40298631386</v>
      </c>
      <c r="AJ198" s="517">
        <v>183353.48000000051</v>
      </c>
      <c r="AK198" s="517">
        <v>131870.019512</v>
      </c>
      <c r="AL198" s="520">
        <v>478307.84994454024</v>
      </c>
      <c r="AM198" s="533">
        <v>437948</v>
      </c>
      <c r="AN198" s="514">
        <v>2385202.7589016766</v>
      </c>
    </row>
    <row r="199" spans="1:40" ht="16.5">
      <c r="A199" s="515">
        <v>609</v>
      </c>
      <c r="B199" s="432" t="s">
        <v>581</v>
      </c>
      <c r="C199" s="518">
        <v>83205</v>
      </c>
      <c r="D199" s="516">
        <f t="shared" si="20"/>
        <v>29864739.225721862</v>
      </c>
      <c r="E199" s="516">
        <v>-15803381.020001132</v>
      </c>
      <c r="F199" s="516">
        <v>-4228464.7265034141</v>
      </c>
      <c r="G199" s="532">
        <v>-4640584.2429307299</v>
      </c>
      <c r="H199" s="516">
        <v>13542361.845734052</v>
      </c>
      <c r="I199" s="516">
        <v>-5148538</v>
      </c>
      <c r="J199" s="514">
        <v>13586133.08202064</v>
      </c>
      <c r="K199" s="545"/>
      <c r="L199" s="546">
        <f t="shared" si="21"/>
        <v>28455746.881468523</v>
      </c>
      <c r="M199" s="517">
        <v>-15803381.021685287</v>
      </c>
      <c r="N199" s="517">
        <v>-3186749.4108127672</v>
      </c>
      <c r="O199" s="533">
        <v>-10992613.625781354</v>
      </c>
      <c r="P199" s="518">
        <v>10808666.973197632</v>
      </c>
      <c r="Q199" s="518">
        <v>5771750.2179260002</v>
      </c>
      <c r="R199" s="517">
        <v>14598677.724630281</v>
      </c>
      <c r="S199" s="519">
        <v>-5148538</v>
      </c>
      <c r="T199" s="518">
        <v>24503559.738943029</v>
      </c>
      <c r="U199" s="514"/>
      <c r="V199" s="546">
        <f t="shared" si="22"/>
        <v>29511777.883099131</v>
      </c>
      <c r="W199" s="517">
        <v>-15803381.021685287</v>
      </c>
      <c r="X199" s="517">
        <v>-2119120.1483363593</v>
      </c>
      <c r="Y199" s="517">
        <v>-10992613.625781354</v>
      </c>
      <c r="Z199" s="517">
        <v>10461265.316598807</v>
      </c>
      <c r="AA199" s="517">
        <v>5771750.2179260002</v>
      </c>
      <c r="AB199" s="517">
        <v>15117598.925891154</v>
      </c>
      <c r="AC199" s="519">
        <v>-5148538</v>
      </c>
      <c r="AD199" s="514">
        <v>26798739.547712091</v>
      </c>
      <c r="AE199" s="545"/>
      <c r="AF199" s="546">
        <v>30721820.06209176</v>
      </c>
      <c r="AG199" s="517">
        <v>-15803381.021685287</v>
      </c>
      <c r="AH199" s="517">
        <v>-992744.70606575964</v>
      </c>
      <c r="AI199" s="517">
        <v>-10992613.625781354</v>
      </c>
      <c r="AJ199" s="517">
        <v>10113863.659999982</v>
      </c>
      <c r="AK199" s="517">
        <v>5771750.2179260002</v>
      </c>
      <c r="AL199" s="520">
        <v>15799785.368888812</v>
      </c>
      <c r="AM199" s="533">
        <v>-5148538</v>
      </c>
      <c r="AN199" s="514">
        <v>29469941.955374144</v>
      </c>
    </row>
    <row r="200" spans="1:40" ht="16.5">
      <c r="A200" s="515">
        <v>611</v>
      </c>
      <c r="B200" s="432" t="s">
        <v>582</v>
      </c>
      <c r="C200" s="518">
        <v>5011</v>
      </c>
      <c r="D200" s="516">
        <f t="shared" si="20"/>
        <v>3911043.3366098031</v>
      </c>
      <c r="E200" s="516">
        <v>515497.77452653029</v>
      </c>
      <c r="F200" s="516">
        <v>150474.38077836184</v>
      </c>
      <c r="G200" s="532">
        <v>-279478.00782796578</v>
      </c>
      <c r="H200" s="516">
        <v>719641.43990759377</v>
      </c>
      <c r="I200" s="516">
        <v>-1350250</v>
      </c>
      <c r="J200" s="514">
        <v>3666928.9239943232</v>
      </c>
      <c r="K200" s="545"/>
      <c r="L200" s="546">
        <f t="shared" si="21"/>
        <v>3902896.0968176881</v>
      </c>
      <c r="M200" s="517">
        <v>515497.77442510228</v>
      </c>
      <c r="N200" s="517">
        <v>62881.421183696053</v>
      </c>
      <c r="O200" s="533">
        <v>-663014.16382162995</v>
      </c>
      <c r="P200" s="518">
        <v>350924.30851123901</v>
      </c>
      <c r="Q200" s="518">
        <v>74129.691944000035</v>
      </c>
      <c r="R200" s="517">
        <v>792381.00136213156</v>
      </c>
      <c r="S200" s="519">
        <v>-1350250</v>
      </c>
      <c r="T200" s="518">
        <v>3685446.1304222271</v>
      </c>
      <c r="U200" s="514"/>
      <c r="V200" s="546">
        <f t="shared" si="22"/>
        <v>3904616.4544627285</v>
      </c>
      <c r="W200" s="517">
        <v>515497.77442510228</v>
      </c>
      <c r="X200" s="517">
        <v>-20831.417648710631</v>
      </c>
      <c r="Y200" s="517">
        <v>-663014.16382162995</v>
      </c>
      <c r="Z200" s="517">
        <v>407288.70925561863</v>
      </c>
      <c r="AA200" s="517">
        <v>74129.691944000035</v>
      </c>
      <c r="AB200" s="517">
        <v>806070.56520563574</v>
      </c>
      <c r="AC200" s="519">
        <v>-1350250</v>
      </c>
      <c r="AD200" s="514">
        <v>3673507.6138227442</v>
      </c>
      <c r="AE200" s="545"/>
      <c r="AF200" s="546">
        <v>3794305.3743983405</v>
      </c>
      <c r="AG200" s="517">
        <v>515497.77442510228</v>
      </c>
      <c r="AH200" s="517">
        <v>-28160.742614542316</v>
      </c>
      <c r="AI200" s="517">
        <v>-663014.16382162995</v>
      </c>
      <c r="AJ200" s="517">
        <v>463653.10999999824</v>
      </c>
      <c r="AK200" s="517">
        <v>74129.691944000035</v>
      </c>
      <c r="AL200" s="520">
        <v>840441.22965441353</v>
      </c>
      <c r="AM200" s="533">
        <v>-1350250</v>
      </c>
      <c r="AN200" s="514">
        <v>3646602.273985683</v>
      </c>
    </row>
    <row r="201" spans="1:40" ht="16.5">
      <c r="A201" s="515">
        <v>614</v>
      </c>
      <c r="B201" s="432" t="s">
        <v>205</v>
      </c>
      <c r="C201" s="518">
        <v>2999</v>
      </c>
      <c r="D201" s="516">
        <f t="shared" si="20"/>
        <v>3627670.3922798866</v>
      </c>
      <c r="E201" s="516">
        <v>-682854.07260318694</v>
      </c>
      <c r="F201" s="516">
        <v>-411228.793474084</v>
      </c>
      <c r="G201" s="532">
        <v>-167262.93064778871</v>
      </c>
      <c r="H201" s="516">
        <v>769000.93389053084</v>
      </c>
      <c r="I201" s="516">
        <v>78917</v>
      </c>
      <c r="J201" s="514">
        <v>3214242.5294453576</v>
      </c>
      <c r="K201" s="545"/>
      <c r="L201" s="546">
        <f t="shared" si="21"/>
        <v>3880655.8520599175</v>
      </c>
      <c r="M201" s="517">
        <v>-682854.07266388962</v>
      </c>
      <c r="N201" s="517">
        <v>-373681.7202001671</v>
      </c>
      <c r="O201" s="533">
        <v>-395438.58214433375</v>
      </c>
      <c r="P201" s="518">
        <v>490476.42035923083</v>
      </c>
      <c r="Q201" s="518">
        <v>192834.45211800002</v>
      </c>
      <c r="R201" s="517">
        <v>818173.96514510352</v>
      </c>
      <c r="S201" s="519">
        <v>78917</v>
      </c>
      <c r="T201" s="518">
        <v>4009083.3146738615</v>
      </c>
      <c r="U201" s="514"/>
      <c r="V201" s="546">
        <f t="shared" si="22"/>
        <v>4000731.9314162531</v>
      </c>
      <c r="W201" s="517">
        <v>-682854.07266388962</v>
      </c>
      <c r="X201" s="517">
        <v>-335200.61740385985</v>
      </c>
      <c r="Y201" s="517">
        <v>-395438.58214433375</v>
      </c>
      <c r="Z201" s="517">
        <v>414351.57017961529</v>
      </c>
      <c r="AA201" s="517">
        <v>192834.45211800002</v>
      </c>
      <c r="AB201" s="517">
        <v>847060.24168896419</v>
      </c>
      <c r="AC201" s="519">
        <v>78917</v>
      </c>
      <c r="AD201" s="514">
        <v>4120401.9231907493</v>
      </c>
      <c r="AE201" s="545"/>
      <c r="AF201" s="546">
        <v>4241953.2603335083</v>
      </c>
      <c r="AG201" s="517">
        <v>-682854.07266388962</v>
      </c>
      <c r="AH201" s="517">
        <v>-294602.09626487142</v>
      </c>
      <c r="AI201" s="517">
        <v>-395438.58214433375</v>
      </c>
      <c r="AJ201" s="517">
        <v>338226.71999999974</v>
      </c>
      <c r="AK201" s="517">
        <v>192834.45211800002</v>
      </c>
      <c r="AL201" s="520">
        <v>879832.86850718106</v>
      </c>
      <c r="AM201" s="533">
        <v>78917</v>
      </c>
      <c r="AN201" s="514">
        <v>4358869.5498855943</v>
      </c>
    </row>
    <row r="202" spans="1:40" ht="16.5">
      <c r="A202" s="515">
        <v>615</v>
      </c>
      <c r="B202" s="432" t="s">
        <v>206</v>
      </c>
      <c r="C202" s="518">
        <v>7603</v>
      </c>
      <c r="D202" s="516">
        <f t="shared" si="20"/>
        <v>11708319.833487574</v>
      </c>
      <c r="E202" s="516">
        <v>2045003.2647729912</v>
      </c>
      <c r="F202" s="516">
        <v>348662.56352347316</v>
      </c>
      <c r="G202" s="532">
        <v>-424041.36769427726</v>
      </c>
      <c r="H202" s="516">
        <v>1557067.0265398102</v>
      </c>
      <c r="I202" s="516">
        <v>122744</v>
      </c>
      <c r="J202" s="514">
        <v>15357755.320629572</v>
      </c>
      <c r="K202" s="545"/>
      <c r="L202" s="546">
        <f t="shared" si="21"/>
        <v>12329965.709137548</v>
      </c>
      <c r="M202" s="517">
        <v>2045003.2646191027</v>
      </c>
      <c r="N202" s="517">
        <v>215761.09240029534</v>
      </c>
      <c r="O202" s="533">
        <v>-1003827.40178529</v>
      </c>
      <c r="P202" s="518">
        <v>947780.50323315943</v>
      </c>
      <c r="Q202" s="518">
        <v>449985.59344200004</v>
      </c>
      <c r="R202" s="517">
        <v>1669063.6878101416</v>
      </c>
      <c r="S202" s="519">
        <v>122744</v>
      </c>
      <c r="T202" s="518">
        <v>16776476.448856957</v>
      </c>
      <c r="U202" s="514"/>
      <c r="V202" s="546">
        <f t="shared" si="22"/>
        <v>12596198.144020529</v>
      </c>
      <c r="W202" s="517">
        <v>2045003.2646191027</v>
      </c>
      <c r="X202" s="517">
        <v>85227.55274051684</v>
      </c>
      <c r="Y202" s="517">
        <v>-1003827.40178529</v>
      </c>
      <c r="Z202" s="517">
        <v>886276.42661658069</v>
      </c>
      <c r="AA202" s="517">
        <v>449985.59344200004</v>
      </c>
      <c r="AB202" s="517">
        <v>1729721.3426328055</v>
      </c>
      <c r="AC202" s="519">
        <v>122744</v>
      </c>
      <c r="AD202" s="514">
        <v>16911328.922286246</v>
      </c>
      <c r="AE202" s="545"/>
      <c r="AF202" s="546">
        <v>13187434.88315051</v>
      </c>
      <c r="AG202" s="517">
        <v>2045003.2646191027</v>
      </c>
      <c r="AH202" s="517">
        <v>-39937.953688383248</v>
      </c>
      <c r="AI202" s="517">
        <v>-1003827.40178529</v>
      </c>
      <c r="AJ202" s="517">
        <v>824772.35000000196</v>
      </c>
      <c r="AK202" s="517">
        <v>449985.59344200004</v>
      </c>
      <c r="AL202" s="520">
        <v>1799892.1567014486</v>
      </c>
      <c r="AM202" s="533">
        <v>122744</v>
      </c>
      <c r="AN202" s="514">
        <v>17386066.892439391</v>
      </c>
    </row>
    <row r="203" spans="1:40" ht="16.5">
      <c r="A203" s="515">
        <v>616</v>
      </c>
      <c r="B203" s="432" t="s">
        <v>207</v>
      </c>
      <c r="C203" s="518">
        <v>1807</v>
      </c>
      <c r="D203" s="516">
        <f t="shared" ref="D203:D266" si="23">J203-SUM(E203:I203)</f>
        <v>1149054.0525264193</v>
      </c>
      <c r="E203" s="516">
        <v>-211965.65066090974</v>
      </c>
      <c r="F203" s="516">
        <v>-150098.51403204093</v>
      </c>
      <c r="G203" s="532">
        <v>-100781.63243766395</v>
      </c>
      <c r="H203" s="516">
        <v>380148.71369228436</v>
      </c>
      <c r="I203" s="516">
        <v>-497012</v>
      </c>
      <c r="J203" s="514">
        <v>569344.96908808895</v>
      </c>
      <c r="K203" s="545"/>
      <c r="L203" s="546">
        <f t="shared" ref="L203:L266" si="24">T203-(SUM(M203:S203))</f>
        <v>1270865.7326368766</v>
      </c>
      <c r="M203" s="517">
        <v>-211965.65069748531</v>
      </c>
      <c r="N203" s="517">
        <v>-127475.11909840713</v>
      </c>
      <c r="O203" s="533">
        <v>-238323.37574174741</v>
      </c>
      <c r="P203" s="518">
        <v>177317.7594188886</v>
      </c>
      <c r="Q203" s="518">
        <v>38956.287523999992</v>
      </c>
      <c r="R203" s="517">
        <v>407427.42153715575</v>
      </c>
      <c r="S203" s="519">
        <v>-497012</v>
      </c>
      <c r="T203" s="518">
        <v>819791.05557928118</v>
      </c>
      <c r="U203" s="514"/>
      <c r="V203" s="546">
        <f t="shared" ref="V203:V266" si="25">AD203-SUM(W203:AC203)</f>
        <v>1304520.8253358894</v>
      </c>
      <c r="W203" s="517">
        <v>-211965.65069748531</v>
      </c>
      <c r="X203" s="517">
        <v>-104288.93945421666</v>
      </c>
      <c r="Y203" s="517">
        <v>-238323.37574174741</v>
      </c>
      <c r="Z203" s="517">
        <v>181306.97970944416</v>
      </c>
      <c r="AA203" s="517">
        <v>38956.287523999992</v>
      </c>
      <c r="AB203" s="517">
        <v>417957.26798667188</v>
      </c>
      <c r="AC203" s="519">
        <v>-497012</v>
      </c>
      <c r="AD203" s="514">
        <v>891151.39466255601</v>
      </c>
      <c r="AE203" s="545"/>
      <c r="AF203" s="546">
        <v>1414815.1569005151</v>
      </c>
      <c r="AG203" s="517">
        <v>-211965.65069748531</v>
      </c>
      <c r="AH203" s="517">
        <v>-79826.942889311016</v>
      </c>
      <c r="AI203" s="517">
        <v>-238323.37574174741</v>
      </c>
      <c r="AJ203" s="517">
        <v>185296.19999999972</v>
      </c>
      <c r="AK203" s="517">
        <v>38956.287523999992</v>
      </c>
      <c r="AL203" s="520">
        <v>433704.50745252118</v>
      </c>
      <c r="AM203" s="533">
        <v>-497012</v>
      </c>
      <c r="AN203" s="514">
        <v>1045644.1825484924</v>
      </c>
    </row>
    <row r="204" spans="1:40" ht="16.5">
      <c r="A204" s="515">
        <v>619</v>
      </c>
      <c r="B204" s="432" t="s">
        <v>208</v>
      </c>
      <c r="C204" s="518">
        <v>2675</v>
      </c>
      <c r="D204" s="516">
        <f t="shared" si="23"/>
        <v>1641158.4066802002</v>
      </c>
      <c r="E204" s="516">
        <v>773432.83632583905</v>
      </c>
      <c r="F204" s="516">
        <v>385588.69198247936</v>
      </c>
      <c r="G204" s="532">
        <v>-149192.51066449977</v>
      </c>
      <c r="H204" s="516">
        <v>688811.51824984758</v>
      </c>
      <c r="I204" s="516">
        <v>64913</v>
      </c>
      <c r="J204" s="514">
        <v>3404711.9425738663</v>
      </c>
      <c r="K204" s="545"/>
      <c r="L204" s="546">
        <f t="shared" si="24"/>
        <v>1958634.4062014152</v>
      </c>
      <c r="M204" s="517">
        <v>773432.83627169416</v>
      </c>
      <c r="N204" s="517">
        <v>338829.32919746026</v>
      </c>
      <c r="O204" s="533">
        <v>-352896.22209568875</v>
      </c>
      <c r="P204" s="518">
        <v>235864.50421417755</v>
      </c>
      <c r="Q204" s="518">
        <v>279848.644768</v>
      </c>
      <c r="R204" s="517">
        <v>728683.13185635349</v>
      </c>
      <c r="S204" s="519">
        <v>64913</v>
      </c>
      <c r="T204" s="518">
        <v>4027309.6304134121</v>
      </c>
      <c r="U204" s="514"/>
      <c r="V204" s="546">
        <f t="shared" si="25"/>
        <v>2005646.2124008187</v>
      </c>
      <c r="W204" s="517">
        <v>773432.83627169416</v>
      </c>
      <c r="X204" s="517">
        <v>292903.08711013844</v>
      </c>
      <c r="Y204" s="517">
        <v>-352896.22209568875</v>
      </c>
      <c r="Z204" s="517">
        <v>236738.61210708867</v>
      </c>
      <c r="AA204" s="517">
        <v>279848.644768</v>
      </c>
      <c r="AB204" s="517">
        <v>754024.10587842611</v>
      </c>
      <c r="AC204" s="519">
        <v>64913</v>
      </c>
      <c r="AD204" s="514">
        <v>4054610.2764404775</v>
      </c>
      <c r="AE204" s="545"/>
      <c r="AF204" s="546">
        <v>2166552.7087942101</v>
      </c>
      <c r="AG204" s="517">
        <v>773432.83627169416</v>
      </c>
      <c r="AH204" s="517">
        <v>248865.50593201039</v>
      </c>
      <c r="AI204" s="517">
        <v>-352896.22209568875</v>
      </c>
      <c r="AJ204" s="517">
        <v>237612.7199999998</v>
      </c>
      <c r="AK204" s="517">
        <v>279848.644768</v>
      </c>
      <c r="AL204" s="520">
        <v>782677.31340475776</v>
      </c>
      <c r="AM204" s="533">
        <v>64913</v>
      </c>
      <c r="AN204" s="514">
        <v>4201006.5070749838</v>
      </c>
    </row>
    <row r="205" spans="1:40" ht="16.5">
      <c r="A205" s="515">
        <v>620</v>
      </c>
      <c r="B205" s="432" t="s">
        <v>209</v>
      </c>
      <c r="C205" s="518">
        <v>2380</v>
      </c>
      <c r="D205" s="516">
        <f t="shared" si="23"/>
        <v>2596684.6089096563</v>
      </c>
      <c r="E205" s="516">
        <v>279794.15762421762</v>
      </c>
      <c r="F205" s="516">
        <v>334799.49566403922</v>
      </c>
      <c r="G205" s="532">
        <v>-132739.50481551752</v>
      </c>
      <c r="H205" s="516">
        <v>591004.61593204807</v>
      </c>
      <c r="I205" s="516">
        <v>77148</v>
      </c>
      <c r="J205" s="514">
        <v>3746691.373314444</v>
      </c>
      <c r="K205" s="545"/>
      <c r="L205" s="546">
        <f t="shared" si="24"/>
        <v>2924091.2529326975</v>
      </c>
      <c r="M205" s="517">
        <v>279794.15757604386</v>
      </c>
      <c r="N205" s="517">
        <v>293196.7728870876</v>
      </c>
      <c r="O205" s="533">
        <v>-314071.85789151612</v>
      </c>
      <c r="P205" s="518">
        <v>368615.37753629714</v>
      </c>
      <c r="Q205" s="518">
        <v>175651.29166200003</v>
      </c>
      <c r="R205" s="517">
        <v>632862.63392544258</v>
      </c>
      <c r="S205" s="519">
        <v>77148</v>
      </c>
      <c r="T205" s="518">
        <v>4437287.6286280528</v>
      </c>
      <c r="U205" s="514"/>
      <c r="V205" s="546">
        <f t="shared" si="25"/>
        <v>3015744.9359855088</v>
      </c>
      <c r="W205" s="517">
        <v>279794.15757604386</v>
      </c>
      <c r="X205" s="517">
        <v>252335.29394584429</v>
      </c>
      <c r="Y205" s="517">
        <v>-314071.85789151612</v>
      </c>
      <c r="Z205" s="517">
        <v>320956.01376814803</v>
      </c>
      <c r="AA205" s="517">
        <v>175651.29166200003</v>
      </c>
      <c r="AB205" s="517">
        <v>655410.18168780673</v>
      </c>
      <c r="AC205" s="519">
        <v>77148</v>
      </c>
      <c r="AD205" s="514">
        <v>4462968.0167338355</v>
      </c>
      <c r="AE205" s="545"/>
      <c r="AF205" s="546">
        <v>3204508.5131812841</v>
      </c>
      <c r="AG205" s="517">
        <v>279794.15757604386</v>
      </c>
      <c r="AH205" s="517">
        <v>213154.19368268736</v>
      </c>
      <c r="AI205" s="517">
        <v>-314071.85789151612</v>
      </c>
      <c r="AJ205" s="517">
        <v>273296.64999999898</v>
      </c>
      <c r="AK205" s="517">
        <v>175651.29166200003</v>
      </c>
      <c r="AL205" s="520">
        <v>680538.59261270252</v>
      </c>
      <c r="AM205" s="533">
        <v>77148</v>
      </c>
      <c r="AN205" s="514">
        <v>4590019.5408232007</v>
      </c>
    </row>
    <row r="206" spans="1:40" ht="16.5">
      <c r="A206" s="515">
        <v>623</v>
      </c>
      <c r="B206" s="432" t="s">
        <v>210</v>
      </c>
      <c r="C206" s="518">
        <v>2107</v>
      </c>
      <c r="D206" s="516">
        <f t="shared" si="23"/>
        <v>849350.4551137567</v>
      </c>
      <c r="E206" s="516">
        <v>507283.70732909255</v>
      </c>
      <c r="F206" s="516">
        <v>102483.9124196209</v>
      </c>
      <c r="G206" s="532">
        <v>-117513.50279256112</v>
      </c>
      <c r="H206" s="516">
        <v>474537.06906927645</v>
      </c>
      <c r="I206" s="516">
        <v>-516181</v>
      </c>
      <c r="J206" s="514">
        <v>1299960.6411391855</v>
      </c>
      <c r="K206" s="545"/>
      <c r="L206" s="546">
        <f t="shared" si="24"/>
        <v>903894.0363584148</v>
      </c>
      <c r="M206" s="517">
        <v>507283.70728644455</v>
      </c>
      <c r="N206" s="517">
        <v>65653.266667084317</v>
      </c>
      <c r="O206" s="533">
        <v>-278121.10328290507</v>
      </c>
      <c r="P206" s="518">
        <v>162826.41710926668</v>
      </c>
      <c r="Q206" s="518">
        <v>76061.246954000002</v>
      </c>
      <c r="R206" s="517">
        <v>500337.02752596082</v>
      </c>
      <c r="S206" s="519">
        <v>-516181</v>
      </c>
      <c r="T206" s="518">
        <v>1421753.5986182662</v>
      </c>
      <c r="U206" s="514"/>
      <c r="V206" s="546">
        <f t="shared" si="25"/>
        <v>900653.38075565989</v>
      </c>
      <c r="W206" s="517">
        <v>507283.70728644455</v>
      </c>
      <c r="X206" s="517">
        <v>29478.839722042452</v>
      </c>
      <c r="Y206" s="517">
        <v>-278121.10328290507</v>
      </c>
      <c r="Z206" s="517">
        <v>168989.89855463291</v>
      </c>
      <c r="AA206" s="517">
        <v>76061.246954000002</v>
      </c>
      <c r="AB206" s="517">
        <v>514107.34678992297</v>
      </c>
      <c r="AC206" s="519">
        <v>-516181</v>
      </c>
      <c r="AD206" s="514">
        <v>1402272.3167797977</v>
      </c>
      <c r="AE206" s="545"/>
      <c r="AF206" s="546">
        <v>848342.92349839013</v>
      </c>
      <c r="AG206" s="517">
        <v>507283.70728644455</v>
      </c>
      <c r="AH206" s="517">
        <v>-5207.9578638700141</v>
      </c>
      <c r="AI206" s="517">
        <v>-278121.10328290507</v>
      </c>
      <c r="AJ206" s="517">
        <v>175153.37999999913</v>
      </c>
      <c r="AK206" s="517">
        <v>76061.246954000002</v>
      </c>
      <c r="AL206" s="520">
        <v>531604.37114640046</v>
      </c>
      <c r="AM206" s="533">
        <v>-516181</v>
      </c>
      <c r="AN206" s="514">
        <v>1338935.5677384594</v>
      </c>
    </row>
    <row r="207" spans="1:40" ht="16.5">
      <c r="A207" s="515">
        <v>624</v>
      </c>
      <c r="B207" s="432" t="s">
        <v>583</v>
      </c>
      <c r="C207" s="518">
        <v>5117</v>
      </c>
      <c r="D207" s="516">
        <f t="shared" si="23"/>
        <v>2858318.5651446064</v>
      </c>
      <c r="E207" s="516">
        <v>725224.5341950088</v>
      </c>
      <c r="F207" s="516">
        <v>807320.4270418348</v>
      </c>
      <c r="G207" s="532">
        <v>-285389.93535336276</v>
      </c>
      <c r="H207" s="516">
        <v>714644.12615671521</v>
      </c>
      <c r="I207" s="516">
        <v>-872907</v>
      </c>
      <c r="J207" s="514">
        <v>3947210.7171848025</v>
      </c>
      <c r="K207" s="545"/>
      <c r="L207" s="546">
        <f t="shared" si="24"/>
        <v>2929795.0840406227</v>
      </c>
      <c r="M207" s="517">
        <v>725224.53409143526</v>
      </c>
      <c r="N207" s="517">
        <v>717874.57307138888</v>
      </c>
      <c r="O207" s="533">
        <v>-675430.35386023286</v>
      </c>
      <c r="P207" s="518">
        <v>499007.43914739939</v>
      </c>
      <c r="Q207" s="518">
        <v>167792.7007680001</v>
      </c>
      <c r="R207" s="517">
        <v>780247.36430338304</v>
      </c>
      <c r="S207" s="519">
        <v>-872907</v>
      </c>
      <c r="T207" s="518">
        <v>4271604.3415619964</v>
      </c>
      <c r="U207" s="514"/>
      <c r="V207" s="546">
        <f t="shared" si="25"/>
        <v>3075822.1389477775</v>
      </c>
      <c r="W207" s="517">
        <v>725224.53409143526</v>
      </c>
      <c r="X207" s="517">
        <v>630022.39334771573</v>
      </c>
      <c r="Y207" s="517">
        <v>-675430.35386023286</v>
      </c>
      <c r="Z207" s="517">
        <v>511966.61957369844</v>
      </c>
      <c r="AA207" s="517">
        <v>167792.7007680001</v>
      </c>
      <c r="AB207" s="517">
        <v>803741.01138376014</v>
      </c>
      <c r="AC207" s="519">
        <v>-872907</v>
      </c>
      <c r="AD207" s="514">
        <v>4366232.0442521544</v>
      </c>
      <c r="AE207" s="545"/>
      <c r="AF207" s="546">
        <v>3312328.5710274144</v>
      </c>
      <c r="AG207" s="517">
        <v>725224.53409143526</v>
      </c>
      <c r="AH207" s="517">
        <v>545783.02778192842</v>
      </c>
      <c r="AI207" s="517">
        <v>-675430.35386023286</v>
      </c>
      <c r="AJ207" s="517">
        <v>524925.79999999749</v>
      </c>
      <c r="AK207" s="517">
        <v>167792.7007680001</v>
      </c>
      <c r="AL207" s="520">
        <v>840405.54842709377</v>
      </c>
      <c r="AM207" s="533">
        <v>-872907</v>
      </c>
      <c r="AN207" s="514">
        <v>4568122.8282356365</v>
      </c>
    </row>
    <row r="208" spans="1:40" ht="16.5">
      <c r="A208" s="515">
        <v>625</v>
      </c>
      <c r="B208" s="432" t="s">
        <v>212</v>
      </c>
      <c r="C208" s="518">
        <v>2991</v>
      </c>
      <c r="D208" s="516">
        <f t="shared" si="23"/>
        <v>2337335.2756756465</v>
      </c>
      <c r="E208" s="516">
        <v>865861.16857590759</v>
      </c>
      <c r="F208" s="516">
        <v>526626.33335370081</v>
      </c>
      <c r="G208" s="532">
        <v>-166816.74743832479</v>
      </c>
      <c r="H208" s="516">
        <v>557257.40818761988</v>
      </c>
      <c r="I208" s="516">
        <v>288869</v>
      </c>
      <c r="J208" s="514">
        <v>4409132.4383545499</v>
      </c>
      <c r="K208" s="545"/>
      <c r="L208" s="546">
        <f t="shared" si="24"/>
        <v>1861888.9784624153</v>
      </c>
      <c r="M208" s="517">
        <v>865861.1685153665</v>
      </c>
      <c r="N208" s="517">
        <v>474343.24771258229</v>
      </c>
      <c r="O208" s="533">
        <v>-394878.50868130132</v>
      </c>
      <c r="P208" s="518">
        <v>282151.68289030594</v>
      </c>
      <c r="Q208" s="518">
        <v>148610.60706800001</v>
      </c>
      <c r="R208" s="517">
        <v>601910.86357870547</v>
      </c>
      <c r="S208" s="519">
        <v>288869</v>
      </c>
      <c r="T208" s="518">
        <v>4128757.0395460743</v>
      </c>
      <c r="U208" s="514"/>
      <c r="V208" s="546">
        <f t="shared" si="25"/>
        <v>1836755.721579046</v>
      </c>
      <c r="W208" s="517">
        <v>865861.1685153665</v>
      </c>
      <c r="X208" s="517">
        <v>422991.70001793571</v>
      </c>
      <c r="Y208" s="517">
        <v>-394878.50868130132</v>
      </c>
      <c r="Z208" s="517">
        <v>283254.09144515253</v>
      </c>
      <c r="AA208" s="517">
        <v>148610.60706800001</v>
      </c>
      <c r="AB208" s="517">
        <v>624009.94860246917</v>
      </c>
      <c r="AC208" s="519">
        <v>288869</v>
      </c>
      <c r="AD208" s="514">
        <v>4075473.7285466683</v>
      </c>
      <c r="AE208" s="545"/>
      <c r="AF208" s="546">
        <v>1792310.6793123116</v>
      </c>
      <c r="AG208" s="517">
        <v>865861.1685153665</v>
      </c>
      <c r="AH208" s="517">
        <v>373751.92233427928</v>
      </c>
      <c r="AI208" s="517">
        <v>-394878.50868130132</v>
      </c>
      <c r="AJ208" s="517">
        <v>284356.49999999907</v>
      </c>
      <c r="AK208" s="517">
        <v>148610.60706800001</v>
      </c>
      <c r="AL208" s="520">
        <v>650049.13200935675</v>
      </c>
      <c r="AM208" s="533">
        <v>288869</v>
      </c>
      <c r="AN208" s="514">
        <v>4008930.5005580122</v>
      </c>
    </row>
    <row r="209" spans="1:40" ht="16.5">
      <c r="A209" s="515">
        <v>626</v>
      </c>
      <c r="B209" s="432" t="s">
        <v>213</v>
      </c>
      <c r="C209" s="518">
        <v>4835</v>
      </c>
      <c r="D209" s="516">
        <f t="shared" si="23"/>
        <v>3537925.2806167179</v>
      </c>
      <c r="E209" s="516">
        <v>-811116.38456218399</v>
      </c>
      <c r="F209" s="516">
        <v>-634809.28631877387</v>
      </c>
      <c r="G209" s="532">
        <v>-269661.97721975937</v>
      </c>
      <c r="H209" s="516">
        <v>957942.40238802379</v>
      </c>
      <c r="I209" s="516">
        <v>-198441</v>
      </c>
      <c r="J209" s="514">
        <v>2581839.0349040241</v>
      </c>
      <c r="K209" s="545"/>
      <c r="L209" s="546">
        <f t="shared" si="24"/>
        <v>4466591.465962844</v>
      </c>
      <c r="M209" s="517">
        <v>-811116.38466004934</v>
      </c>
      <c r="N209" s="517">
        <v>-574275.74204421963</v>
      </c>
      <c r="O209" s="533">
        <v>-638509.65675812645</v>
      </c>
      <c r="P209" s="518">
        <v>535372.65767754917</v>
      </c>
      <c r="Q209" s="518">
        <v>289920.39230000001</v>
      </c>
      <c r="R209" s="517">
        <v>1026613.9688100707</v>
      </c>
      <c r="S209" s="519">
        <v>-198441</v>
      </c>
      <c r="T209" s="518">
        <v>4096155.7012880687</v>
      </c>
      <c r="U209" s="514"/>
      <c r="V209" s="546">
        <f t="shared" si="25"/>
        <v>4700999.552396954</v>
      </c>
      <c r="W209" s="517">
        <v>-811116.38466004934</v>
      </c>
      <c r="X209" s="517">
        <v>-512236.35157401435</v>
      </c>
      <c r="Y209" s="517">
        <v>-638509.65675812645</v>
      </c>
      <c r="Z209" s="517">
        <v>512681.72883877461</v>
      </c>
      <c r="AA209" s="517">
        <v>289920.39230000001</v>
      </c>
      <c r="AB209" s="517">
        <v>1065082.9865694188</v>
      </c>
      <c r="AC209" s="519">
        <v>-198441</v>
      </c>
      <c r="AD209" s="514">
        <v>4408381.2671129573</v>
      </c>
      <c r="AE209" s="545"/>
      <c r="AF209" s="546">
        <v>4960398.096369639</v>
      </c>
      <c r="AG209" s="517">
        <v>-811116.38466004934</v>
      </c>
      <c r="AH209" s="517">
        <v>-446783.25063803268</v>
      </c>
      <c r="AI209" s="517">
        <v>-638509.65675812645</v>
      </c>
      <c r="AJ209" s="517">
        <v>489990.80000000005</v>
      </c>
      <c r="AK209" s="517">
        <v>289920.39230000001</v>
      </c>
      <c r="AL209" s="520">
        <v>1110518.6425397308</v>
      </c>
      <c r="AM209" s="533">
        <v>-198441</v>
      </c>
      <c r="AN209" s="514">
        <v>4755977.639153162</v>
      </c>
    </row>
    <row r="210" spans="1:40" ht="16.5">
      <c r="A210" s="515">
        <v>630</v>
      </c>
      <c r="B210" s="432" t="s">
        <v>214</v>
      </c>
      <c r="C210" s="518">
        <v>1635</v>
      </c>
      <c r="D210" s="516">
        <f t="shared" si="23"/>
        <v>3091288.0380603024</v>
      </c>
      <c r="E210" s="516">
        <v>-213102.76600538479</v>
      </c>
      <c r="F210" s="516">
        <v>-356484.73215177376</v>
      </c>
      <c r="G210" s="532">
        <v>-91188.693434189569</v>
      </c>
      <c r="H210" s="516">
        <v>295039.95447022474</v>
      </c>
      <c r="I210" s="516">
        <v>-194161</v>
      </c>
      <c r="J210" s="514">
        <v>2531390.800939179</v>
      </c>
      <c r="K210" s="545"/>
      <c r="L210" s="546">
        <f t="shared" si="24"/>
        <v>3091525.4946846873</v>
      </c>
      <c r="M210" s="517">
        <v>-213102.76603847888</v>
      </c>
      <c r="N210" s="517">
        <v>-336014.75389140227</v>
      </c>
      <c r="O210" s="533">
        <v>-215736.01752663142</v>
      </c>
      <c r="P210" s="518">
        <v>107176.53554997465</v>
      </c>
      <c r="Q210" s="518">
        <v>42753.423944000002</v>
      </c>
      <c r="R210" s="517">
        <v>315514.79798361717</v>
      </c>
      <c r="S210" s="519">
        <v>-194161</v>
      </c>
      <c r="T210" s="518">
        <v>2597955.7147057666</v>
      </c>
      <c r="U210" s="514"/>
      <c r="V210" s="546">
        <f t="shared" si="25"/>
        <v>3267643.3645418454</v>
      </c>
      <c r="W210" s="517">
        <v>-213102.76603847888</v>
      </c>
      <c r="X210" s="517">
        <v>-315035.55980271858</v>
      </c>
      <c r="Y210" s="517">
        <v>-215736.01752663142</v>
      </c>
      <c r="Z210" s="517">
        <v>116200.87777498705</v>
      </c>
      <c r="AA210" s="517">
        <v>42753.423944000002</v>
      </c>
      <c r="AB210" s="517">
        <v>326655.87657239049</v>
      </c>
      <c r="AC210" s="519">
        <v>-194161</v>
      </c>
      <c r="AD210" s="514">
        <v>2815218.199465394</v>
      </c>
      <c r="AE210" s="545"/>
      <c r="AF210" s="546">
        <v>3450927.3226241176</v>
      </c>
      <c r="AG210" s="517">
        <v>-213102.76603847888</v>
      </c>
      <c r="AH210" s="517">
        <v>-292901.98792467726</v>
      </c>
      <c r="AI210" s="517">
        <v>-215736.01752663142</v>
      </c>
      <c r="AJ210" s="517">
        <v>125225.21999999942</v>
      </c>
      <c r="AK210" s="517">
        <v>42753.423944000002</v>
      </c>
      <c r="AL210" s="520">
        <v>340123.38372717088</v>
      </c>
      <c r="AM210" s="533">
        <v>-194161</v>
      </c>
      <c r="AN210" s="514">
        <v>3043127.5788055002</v>
      </c>
    </row>
    <row r="211" spans="1:40" ht="16.5">
      <c r="A211" s="515">
        <v>631</v>
      </c>
      <c r="B211" s="432" t="s">
        <v>215</v>
      </c>
      <c r="C211" s="518">
        <v>1963</v>
      </c>
      <c r="D211" s="516">
        <f t="shared" si="23"/>
        <v>870289.66900465346</v>
      </c>
      <c r="E211" s="516">
        <v>141945.71223119533</v>
      </c>
      <c r="F211" s="516">
        <v>235159.83065890017</v>
      </c>
      <c r="G211" s="532">
        <v>-109482.20502221047</v>
      </c>
      <c r="H211" s="516">
        <v>333250.12285065651</v>
      </c>
      <c r="I211" s="516">
        <v>-529697</v>
      </c>
      <c r="J211" s="514">
        <v>941466.12972319499</v>
      </c>
      <c r="K211" s="545"/>
      <c r="L211" s="546">
        <f t="shared" si="24"/>
        <v>1073256.4702922322</v>
      </c>
      <c r="M211" s="517">
        <v>141945.71219146211</v>
      </c>
      <c r="N211" s="517">
        <v>200846.32443572537</v>
      </c>
      <c r="O211" s="533">
        <v>-259073.26582057908</v>
      </c>
      <c r="P211" s="518">
        <v>158488.23818128862</v>
      </c>
      <c r="Q211" s="518">
        <v>79107.100380000003</v>
      </c>
      <c r="R211" s="517">
        <v>361720.97487611749</v>
      </c>
      <c r="S211" s="519">
        <v>-529697</v>
      </c>
      <c r="T211" s="518">
        <v>1226594.5545362467</v>
      </c>
      <c r="U211" s="514"/>
      <c r="V211" s="546">
        <f t="shared" si="25"/>
        <v>1085970.4896457368</v>
      </c>
      <c r="W211" s="517">
        <v>141945.71219146211</v>
      </c>
      <c r="X211" s="517">
        <v>167144.18865351498</v>
      </c>
      <c r="Y211" s="517">
        <v>-259073.26582057908</v>
      </c>
      <c r="Z211" s="517">
        <v>172140.38909064431</v>
      </c>
      <c r="AA211" s="517">
        <v>79107.100380000003</v>
      </c>
      <c r="AB211" s="517">
        <v>374086.9520709822</v>
      </c>
      <c r="AC211" s="519">
        <v>-529697</v>
      </c>
      <c r="AD211" s="514">
        <v>1231624.5662117614</v>
      </c>
      <c r="AE211" s="545"/>
      <c r="AF211" s="546">
        <v>1192834.7282211843</v>
      </c>
      <c r="AG211" s="517">
        <v>141945.71219146211</v>
      </c>
      <c r="AH211" s="517">
        <v>134828.01225999524</v>
      </c>
      <c r="AI211" s="517">
        <v>-259073.26582057908</v>
      </c>
      <c r="AJ211" s="517">
        <v>185792.54</v>
      </c>
      <c r="AK211" s="517">
        <v>79107.100380000003</v>
      </c>
      <c r="AL211" s="520">
        <v>390062.81453206664</v>
      </c>
      <c r="AM211" s="533">
        <v>-529697</v>
      </c>
      <c r="AN211" s="514">
        <v>1335800.6417641295</v>
      </c>
    </row>
    <row r="212" spans="1:40" ht="16.5">
      <c r="A212" s="515">
        <v>635</v>
      </c>
      <c r="B212" s="432" t="s">
        <v>216</v>
      </c>
      <c r="C212" s="518">
        <v>6347</v>
      </c>
      <c r="D212" s="516">
        <f t="shared" si="23"/>
        <v>3487764.2583417231</v>
      </c>
      <c r="E212" s="516">
        <v>-115339.57903473417</v>
      </c>
      <c r="F212" s="516">
        <v>-70114.200139166569</v>
      </c>
      <c r="G212" s="532">
        <v>-353990.60380844114</v>
      </c>
      <c r="H212" s="516">
        <v>1238742.9642665072</v>
      </c>
      <c r="I212" s="516">
        <v>-577259</v>
      </c>
      <c r="J212" s="514">
        <v>3609803.8396258885</v>
      </c>
      <c r="K212" s="545"/>
      <c r="L212" s="546">
        <f t="shared" si="24"/>
        <v>3434301.6112332884</v>
      </c>
      <c r="M212" s="517">
        <v>-115339.57916320411</v>
      </c>
      <c r="N212" s="517">
        <v>-12620.687045420642</v>
      </c>
      <c r="O212" s="533">
        <v>-837904.54102325009</v>
      </c>
      <c r="P212" s="518">
        <v>539103.75571013591</v>
      </c>
      <c r="Q212" s="518">
        <v>319666.74909400003</v>
      </c>
      <c r="R212" s="517">
        <v>1338771.0359623374</v>
      </c>
      <c r="S212" s="519">
        <v>-577259</v>
      </c>
      <c r="T212" s="518">
        <v>4088719.3447678871</v>
      </c>
      <c r="U212" s="514"/>
      <c r="V212" s="546">
        <f t="shared" si="25"/>
        <v>3339478.7370321378</v>
      </c>
      <c r="W212" s="517">
        <v>-115339.57916320411</v>
      </c>
      <c r="X212" s="517">
        <v>-26385.35378494639</v>
      </c>
      <c r="Y212" s="517">
        <v>-837904.54102325009</v>
      </c>
      <c r="Z212" s="517">
        <v>551784.63285506703</v>
      </c>
      <c r="AA212" s="517">
        <v>319666.74909400003</v>
      </c>
      <c r="AB212" s="517">
        <v>1384446.3705895604</v>
      </c>
      <c r="AC212" s="519">
        <v>-577259</v>
      </c>
      <c r="AD212" s="514">
        <v>4038488.0155993644</v>
      </c>
      <c r="AE212" s="545"/>
      <c r="AF212" s="546">
        <v>3425897.6878682864</v>
      </c>
      <c r="AG212" s="517">
        <v>-115339.57916320411</v>
      </c>
      <c r="AH212" s="517">
        <v>-35668.77536908802</v>
      </c>
      <c r="AI212" s="517">
        <v>-837904.54102325009</v>
      </c>
      <c r="AJ212" s="517">
        <v>564465.50999999826</v>
      </c>
      <c r="AK212" s="517">
        <v>319666.74909400003</v>
      </c>
      <c r="AL212" s="520">
        <v>1442373.0037050913</v>
      </c>
      <c r="AM212" s="533">
        <v>-577259</v>
      </c>
      <c r="AN212" s="514">
        <v>4186231.0551118329</v>
      </c>
    </row>
    <row r="213" spans="1:40" ht="16.5">
      <c r="A213" s="515">
        <v>636</v>
      </c>
      <c r="B213" s="432" t="s">
        <v>217</v>
      </c>
      <c r="C213" s="518">
        <v>8154</v>
      </c>
      <c r="D213" s="516">
        <f t="shared" si="23"/>
        <v>7851090.7670046259</v>
      </c>
      <c r="E213" s="516">
        <v>735244.98327812506</v>
      </c>
      <c r="F213" s="516">
        <v>196628.90207309095</v>
      </c>
      <c r="G213" s="532">
        <v>-454772.23624610505</v>
      </c>
      <c r="H213" s="516">
        <v>1738482.5819979981</v>
      </c>
      <c r="I213" s="516">
        <v>-707856</v>
      </c>
      <c r="J213" s="514">
        <v>9358818.9981077351</v>
      </c>
      <c r="K213" s="545"/>
      <c r="L213" s="546">
        <f t="shared" si="24"/>
        <v>7384919.8072169703</v>
      </c>
      <c r="M213" s="517">
        <v>735244.98311307933</v>
      </c>
      <c r="N213" s="517">
        <v>54095.876222980223</v>
      </c>
      <c r="O213" s="533">
        <v>-1076632.8561578633</v>
      </c>
      <c r="P213" s="518">
        <v>751576.162980241</v>
      </c>
      <c r="Q213" s="518">
        <v>200032.696864</v>
      </c>
      <c r="R213" s="517">
        <v>1856985.3944033405</v>
      </c>
      <c r="S213" s="519">
        <v>-707856</v>
      </c>
      <c r="T213" s="518">
        <v>9198366.0646427479</v>
      </c>
      <c r="U213" s="514"/>
      <c r="V213" s="546">
        <f t="shared" si="25"/>
        <v>7251893.8203555979</v>
      </c>
      <c r="W213" s="517">
        <v>735244.98311307933</v>
      </c>
      <c r="X213" s="517">
        <v>-33897.30183747485</v>
      </c>
      <c r="Y213" s="517">
        <v>-1076632.8561578633</v>
      </c>
      <c r="Z213" s="517">
        <v>763871.33649012097</v>
      </c>
      <c r="AA213" s="517">
        <v>200032.696864</v>
      </c>
      <c r="AB213" s="517">
        <v>1913363.1045042656</v>
      </c>
      <c r="AC213" s="519">
        <v>-707856</v>
      </c>
      <c r="AD213" s="514">
        <v>9046019.7833317257</v>
      </c>
      <c r="AE213" s="545"/>
      <c r="AF213" s="546">
        <v>7435951.0082059288</v>
      </c>
      <c r="AG213" s="517">
        <v>735244.98311307933</v>
      </c>
      <c r="AH213" s="517">
        <v>-45823.72685671084</v>
      </c>
      <c r="AI213" s="517">
        <v>-1076632.8561578633</v>
      </c>
      <c r="AJ213" s="517">
        <v>776166.51000000094</v>
      </c>
      <c r="AK213" s="517">
        <v>200032.696864</v>
      </c>
      <c r="AL213" s="520">
        <v>1985210.1023153279</v>
      </c>
      <c r="AM213" s="533">
        <v>-707856</v>
      </c>
      <c r="AN213" s="514">
        <v>9302292.7174837627</v>
      </c>
    </row>
    <row r="214" spans="1:40" ht="16.5">
      <c r="A214" s="515">
        <v>638</v>
      </c>
      <c r="B214" s="432" t="s">
        <v>584</v>
      </c>
      <c r="C214" s="518">
        <v>51232</v>
      </c>
      <c r="D214" s="516">
        <f t="shared" si="23"/>
        <v>23347041.978637308</v>
      </c>
      <c r="E214" s="516">
        <v>14516310.715395993</v>
      </c>
      <c r="F214" s="516">
        <v>5399820.9806399001</v>
      </c>
      <c r="G214" s="532">
        <v>-2857357.2734069722</v>
      </c>
      <c r="H214" s="516">
        <v>7324920.5436812136</v>
      </c>
      <c r="I214" s="516">
        <v>-1517292</v>
      </c>
      <c r="J214" s="514">
        <v>46213444.944947444</v>
      </c>
      <c r="K214" s="545"/>
      <c r="L214" s="546">
        <f t="shared" si="24"/>
        <v>24191925.070438486</v>
      </c>
      <c r="M214" s="517">
        <v>14516310.714359</v>
      </c>
      <c r="N214" s="517">
        <v>4504278.6725269649</v>
      </c>
      <c r="O214" s="533">
        <v>-6772206.6851775954</v>
      </c>
      <c r="P214" s="518">
        <v>5314023.2138081584</v>
      </c>
      <c r="Q214" s="518">
        <v>1692657.0508540007</v>
      </c>
      <c r="R214" s="517">
        <v>7893053.5550813237</v>
      </c>
      <c r="S214" s="519">
        <v>-1517292</v>
      </c>
      <c r="T214" s="518">
        <v>49822749.591890335</v>
      </c>
      <c r="U214" s="514"/>
      <c r="V214" s="546">
        <f t="shared" si="25"/>
        <v>24796872.941360068</v>
      </c>
      <c r="W214" s="517">
        <v>14516310.714359</v>
      </c>
      <c r="X214" s="517">
        <v>3624692.4165951256</v>
      </c>
      <c r="Y214" s="517">
        <v>-6772206.6851775954</v>
      </c>
      <c r="Z214" s="517">
        <v>5586226.1219040705</v>
      </c>
      <c r="AA214" s="517">
        <v>1692657.0508540007</v>
      </c>
      <c r="AB214" s="517">
        <v>8032632.8941845549</v>
      </c>
      <c r="AC214" s="519">
        <v>-1517292</v>
      </c>
      <c r="AD214" s="514">
        <v>49959893.454079226</v>
      </c>
      <c r="AE214" s="545"/>
      <c r="AF214" s="546">
        <v>24404158.016034275</v>
      </c>
      <c r="AG214" s="517">
        <v>14516310.714359</v>
      </c>
      <c r="AH214" s="517">
        <v>2781278.0768127493</v>
      </c>
      <c r="AI214" s="517">
        <v>-6772206.6851775954</v>
      </c>
      <c r="AJ214" s="517">
        <v>5858429.0299999826</v>
      </c>
      <c r="AK214" s="517">
        <v>1692657.0508540007</v>
      </c>
      <c r="AL214" s="520">
        <v>8366081.8450900521</v>
      </c>
      <c r="AM214" s="533">
        <v>-1517292</v>
      </c>
      <c r="AN214" s="514">
        <v>49329416.047972471</v>
      </c>
    </row>
    <row r="215" spans="1:40" ht="16.5">
      <c r="A215" s="515">
        <v>678</v>
      </c>
      <c r="B215" s="432" t="s">
        <v>585</v>
      </c>
      <c r="C215" s="518">
        <v>24073</v>
      </c>
      <c r="D215" s="516">
        <f t="shared" si="23"/>
        <v>19329377.633165147</v>
      </c>
      <c r="E215" s="516">
        <v>1510164.048595337</v>
      </c>
      <c r="F215" s="516">
        <v>539864.68706276116</v>
      </c>
      <c r="G215" s="532">
        <v>-1342621.0501781318</v>
      </c>
      <c r="H215" s="516">
        <v>3455085.4561190233</v>
      </c>
      <c r="I215" s="516">
        <v>-863174</v>
      </c>
      <c r="J215" s="514">
        <v>22628696.774764135</v>
      </c>
      <c r="K215" s="545"/>
      <c r="L215" s="546">
        <f t="shared" si="24"/>
        <v>13594017.311307471</v>
      </c>
      <c r="M215" s="517">
        <v>1510164.0481080736</v>
      </c>
      <c r="N215" s="517">
        <v>119065.38226882988</v>
      </c>
      <c r="O215" s="533">
        <v>-3179550.1880615884</v>
      </c>
      <c r="P215" s="518">
        <v>2609718.2787738312</v>
      </c>
      <c r="Q215" s="518">
        <v>1432710.0227439997</v>
      </c>
      <c r="R215" s="517">
        <v>3739147.6733522289</v>
      </c>
      <c r="S215" s="519">
        <v>-863174</v>
      </c>
      <c r="T215" s="518">
        <v>18962098.528492846</v>
      </c>
      <c r="U215" s="514"/>
      <c r="V215" s="546">
        <f t="shared" si="25"/>
        <v>13535745.135029895</v>
      </c>
      <c r="W215" s="517">
        <v>1510164.0481080736</v>
      </c>
      <c r="X215" s="517">
        <v>-100074.7788979068</v>
      </c>
      <c r="Y215" s="517">
        <v>-3179550.1880615884</v>
      </c>
      <c r="Z215" s="517">
        <v>2637676.0343869156</v>
      </c>
      <c r="AA215" s="517">
        <v>1432710.0227439997</v>
      </c>
      <c r="AB215" s="517">
        <v>3878023.1191023751</v>
      </c>
      <c r="AC215" s="519">
        <v>-863174</v>
      </c>
      <c r="AD215" s="514">
        <v>18851519.392411765</v>
      </c>
      <c r="AE215" s="545"/>
      <c r="AF215" s="546">
        <v>14151120.239462778</v>
      </c>
      <c r="AG215" s="517">
        <v>1510164.0481080736</v>
      </c>
      <c r="AH215" s="517">
        <v>-135285.08420672064</v>
      </c>
      <c r="AI215" s="517">
        <v>-3179550.1880615884</v>
      </c>
      <c r="AJ215" s="517">
        <v>2665633.79</v>
      </c>
      <c r="AK215" s="517">
        <v>1432710.0227439997</v>
      </c>
      <c r="AL215" s="520">
        <v>4052494.710970331</v>
      </c>
      <c r="AM215" s="533">
        <v>-863174</v>
      </c>
      <c r="AN215" s="514">
        <v>19634113.539016873</v>
      </c>
    </row>
    <row r="216" spans="1:40" ht="16.5">
      <c r="A216" s="515">
        <v>680</v>
      </c>
      <c r="B216" s="432" t="s">
        <v>586</v>
      </c>
      <c r="C216" s="518">
        <v>24942</v>
      </c>
      <c r="D216" s="516">
        <f t="shared" si="23"/>
        <v>9836287.8708029576</v>
      </c>
      <c r="E216" s="516">
        <v>783946.65123784647</v>
      </c>
      <c r="F216" s="516">
        <v>714628.72729971213</v>
      </c>
      <c r="G216" s="532">
        <v>-1391087.7013061508</v>
      </c>
      <c r="H216" s="516">
        <v>3428419.251286753</v>
      </c>
      <c r="I216" s="516">
        <v>257518</v>
      </c>
      <c r="J216" s="514">
        <v>13629712.799321119</v>
      </c>
      <c r="K216" s="545"/>
      <c r="L216" s="546">
        <f t="shared" si="24"/>
        <v>8945190.635057969</v>
      </c>
      <c r="M216" s="517">
        <v>783946.65073299396</v>
      </c>
      <c r="N216" s="517">
        <v>278639.18465150741</v>
      </c>
      <c r="O216" s="533">
        <v>-3292184.254967371</v>
      </c>
      <c r="P216" s="518">
        <v>2553577.9050529669</v>
      </c>
      <c r="Q216" s="518">
        <v>1806132.5861040002</v>
      </c>
      <c r="R216" s="517">
        <v>3706556.8337066402</v>
      </c>
      <c r="S216" s="519">
        <v>257518</v>
      </c>
      <c r="T216" s="518">
        <v>15039377.540338706</v>
      </c>
      <c r="U216" s="514"/>
      <c r="V216" s="546">
        <f t="shared" si="25"/>
        <v>8817184.5705041811</v>
      </c>
      <c r="W216" s="517">
        <v>783946.65073299396</v>
      </c>
      <c r="X216" s="517">
        <v>-103687.33166915596</v>
      </c>
      <c r="Y216" s="517">
        <v>-3292184.254967371</v>
      </c>
      <c r="Z216" s="517">
        <v>2668172.2125264811</v>
      </c>
      <c r="AA216" s="517">
        <v>1806132.5861040002</v>
      </c>
      <c r="AB216" s="517">
        <v>3817231.5960991881</v>
      </c>
      <c r="AC216" s="519">
        <v>257518</v>
      </c>
      <c r="AD216" s="514">
        <v>14754314.029330319</v>
      </c>
      <c r="AE216" s="545"/>
      <c r="AF216" s="546">
        <v>8830821.0611110441</v>
      </c>
      <c r="AG216" s="517">
        <v>783946.65073299396</v>
      </c>
      <c r="AH216" s="517">
        <v>-140168.67736817291</v>
      </c>
      <c r="AI216" s="517">
        <v>-3292184.254967371</v>
      </c>
      <c r="AJ216" s="517">
        <v>2782766.5199999954</v>
      </c>
      <c r="AK216" s="517">
        <v>1806132.5861040002</v>
      </c>
      <c r="AL216" s="520">
        <v>3996788.2888657297</v>
      </c>
      <c r="AM216" s="533">
        <v>257518</v>
      </c>
      <c r="AN216" s="514">
        <v>15025620.17447822</v>
      </c>
    </row>
    <row r="217" spans="1:40" ht="16.5">
      <c r="A217" s="515">
        <v>681</v>
      </c>
      <c r="B217" s="432" t="s">
        <v>221</v>
      </c>
      <c r="C217" s="518">
        <v>3308</v>
      </c>
      <c r="D217" s="516">
        <f t="shared" si="23"/>
        <v>1296615.8399915837</v>
      </c>
      <c r="E217" s="516">
        <v>335405.80743058637</v>
      </c>
      <c r="F217" s="516">
        <v>286485.60408960812</v>
      </c>
      <c r="G217" s="532">
        <v>-184496.7571133328</v>
      </c>
      <c r="H217" s="516">
        <v>802022.15442834981</v>
      </c>
      <c r="I217" s="516">
        <v>43951</v>
      </c>
      <c r="J217" s="514">
        <v>2579983.6488267952</v>
      </c>
      <c r="K217" s="545"/>
      <c r="L217" s="546">
        <f t="shared" si="24"/>
        <v>1462664.5203399928</v>
      </c>
      <c r="M217" s="517">
        <v>335405.80736362888</v>
      </c>
      <c r="N217" s="517">
        <v>228661.31545676949</v>
      </c>
      <c r="O217" s="533">
        <v>-435604.62793815765</v>
      </c>
      <c r="P217" s="518">
        <v>361720.7150001229</v>
      </c>
      <c r="Q217" s="518">
        <v>171374.88506600002</v>
      </c>
      <c r="R217" s="517">
        <v>849586.22277926735</v>
      </c>
      <c r="S217" s="519">
        <v>43951</v>
      </c>
      <c r="T217" s="518">
        <v>3017759.8380676238</v>
      </c>
      <c r="U217" s="514"/>
      <c r="V217" s="546">
        <f t="shared" si="25"/>
        <v>1500056.7804614468</v>
      </c>
      <c r="W217" s="517">
        <v>335405.80736362888</v>
      </c>
      <c r="X217" s="517">
        <v>171867.29346616741</v>
      </c>
      <c r="Y217" s="517">
        <v>-435604.62793815765</v>
      </c>
      <c r="Z217" s="517">
        <v>336245.41250006156</v>
      </c>
      <c r="AA217" s="517">
        <v>171374.88506600002</v>
      </c>
      <c r="AB217" s="517">
        <v>879757.2912806645</v>
      </c>
      <c r="AC217" s="519">
        <v>43951</v>
      </c>
      <c r="AD217" s="514">
        <v>3003053.8421998117</v>
      </c>
      <c r="AE217" s="545"/>
      <c r="AF217" s="546">
        <v>1848788.3125850209</v>
      </c>
      <c r="AG217" s="517">
        <v>335405.80736362888</v>
      </c>
      <c r="AH217" s="517">
        <v>117408.85662981316</v>
      </c>
      <c r="AI217" s="517">
        <v>-435604.62793815765</v>
      </c>
      <c r="AJ217" s="517">
        <v>310770.11000000022</v>
      </c>
      <c r="AK217" s="517">
        <v>171374.88506600002</v>
      </c>
      <c r="AL217" s="520">
        <v>914706.04488766706</v>
      </c>
      <c r="AM217" s="533">
        <v>43951</v>
      </c>
      <c r="AN217" s="514">
        <v>3306800.3885939722</v>
      </c>
    </row>
    <row r="218" spans="1:40" ht="16.5">
      <c r="A218" s="515">
        <v>683</v>
      </c>
      <c r="B218" s="432" t="s">
        <v>222</v>
      </c>
      <c r="C218" s="518">
        <v>3618</v>
      </c>
      <c r="D218" s="516">
        <f t="shared" si="23"/>
        <v>7708313.323429822</v>
      </c>
      <c r="E218" s="516">
        <v>-129689.09923015794</v>
      </c>
      <c r="F218" s="516">
        <v>142705.95928872193</v>
      </c>
      <c r="G218" s="532">
        <v>-201786.35648005988</v>
      </c>
      <c r="H218" s="516">
        <v>762159.80487067404</v>
      </c>
      <c r="I218" s="516">
        <v>129722</v>
      </c>
      <c r="J218" s="514">
        <v>8411425.631879</v>
      </c>
      <c r="K218" s="545"/>
      <c r="L218" s="546">
        <f t="shared" si="24"/>
        <v>7818137.8654143913</v>
      </c>
      <c r="M218" s="517">
        <v>-129689.09930339006</v>
      </c>
      <c r="N218" s="517">
        <v>79462.828613507256</v>
      </c>
      <c r="O218" s="533">
        <v>-477082.9791236879</v>
      </c>
      <c r="P218" s="518">
        <v>437539.09520832368</v>
      </c>
      <c r="Q218" s="518">
        <v>190615.03769000003</v>
      </c>
      <c r="R218" s="517">
        <v>802463.9443913101</v>
      </c>
      <c r="S218" s="519">
        <v>129722</v>
      </c>
      <c r="T218" s="518">
        <v>8851168.6928904541</v>
      </c>
      <c r="U218" s="514"/>
      <c r="V218" s="546">
        <f t="shared" si="25"/>
        <v>8077770.6183379265</v>
      </c>
      <c r="W218" s="517">
        <v>-129689.09930339006</v>
      </c>
      <c r="X218" s="517">
        <v>17346.513147365116</v>
      </c>
      <c r="Y218" s="517">
        <v>-477082.9791236879</v>
      </c>
      <c r="Z218" s="517">
        <v>399831.65760416188</v>
      </c>
      <c r="AA218" s="517">
        <v>190615.03769000003</v>
      </c>
      <c r="AB218" s="517">
        <v>828617.95779508515</v>
      </c>
      <c r="AC218" s="519">
        <v>129722</v>
      </c>
      <c r="AD218" s="514">
        <v>9037131.7061474603</v>
      </c>
      <c r="AE218" s="545"/>
      <c r="AF218" s="546">
        <v>8212442.4533521421</v>
      </c>
      <c r="AG218" s="517">
        <v>-129689.09930339006</v>
      </c>
      <c r="AH218" s="517">
        <v>-20332.382115229313</v>
      </c>
      <c r="AI218" s="517">
        <v>-477082.9791236879</v>
      </c>
      <c r="AJ218" s="517">
        <v>362124.22000000015</v>
      </c>
      <c r="AK218" s="517">
        <v>190615.03769000003</v>
      </c>
      <c r="AL218" s="520">
        <v>859029.99461927125</v>
      </c>
      <c r="AM218" s="533">
        <v>129722</v>
      </c>
      <c r="AN218" s="514">
        <v>9126829.245119106</v>
      </c>
    </row>
    <row r="219" spans="1:40" ht="16.5">
      <c r="A219" s="515">
        <v>684</v>
      </c>
      <c r="B219" s="432" t="s">
        <v>587</v>
      </c>
      <c r="C219" s="518">
        <v>38667</v>
      </c>
      <c r="D219" s="516">
        <f t="shared" si="23"/>
        <v>6669209.4753794437</v>
      </c>
      <c r="E219" s="516">
        <v>-329631.26073683082</v>
      </c>
      <c r="F219" s="516">
        <v>807731.07946357725</v>
      </c>
      <c r="G219" s="532">
        <v>-2156570.770042696</v>
      </c>
      <c r="H219" s="516">
        <v>6994486.0991022736</v>
      </c>
      <c r="I219" s="516">
        <v>-1519211</v>
      </c>
      <c r="J219" s="514">
        <v>10466013.623165768</v>
      </c>
      <c r="K219" s="545"/>
      <c r="L219" s="546">
        <f t="shared" si="24"/>
        <v>7162961.3647889458</v>
      </c>
      <c r="M219" s="517">
        <v>-329631.26151949161</v>
      </c>
      <c r="N219" s="517">
        <v>131826.67542307786</v>
      </c>
      <c r="O219" s="533">
        <v>-5111264.2536161141</v>
      </c>
      <c r="P219" s="518">
        <v>4319000.5556479339</v>
      </c>
      <c r="Q219" s="518">
        <v>2168438.3617819999</v>
      </c>
      <c r="R219" s="517">
        <v>7484685.0785454204</v>
      </c>
      <c r="S219" s="519">
        <v>-1519211</v>
      </c>
      <c r="T219" s="518">
        <v>14306805.521051772</v>
      </c>
      <c r="U219" s="514"/>
      <c r="V219" s="546">
        <f t="shared" si="25"/>
        <v>7528473.2510133553</v>
      </c>
      <c r="W219" s="517">
        <v>-329631.26151949161</v>
      </c>
      <c r="X219" s="517">
        <v>-160744.04833819476</v>
      </c>
      <c r="Y219" s="517">
        <v>-5111264.2536161141</v>
      </c>
      <c r="Z219" s="517">
        <v>4324019.1378239617</v>
      </c>
      <c r="AA219" s="517">
        <v>2168438.3617819999</v>
      </c>
      <c r="AB219" s="517">
        <v>7711727.2276794082</v>
      </c>
      <c r="AC219" s="519">
        <v>-1519211</v>
      </c>
      <c r="AD219" s="514">
        <v>14611807.414824925</v>
      </c>
      <c r="AE219" s="545"/>
      <c r="AF219" s="546">
        <v>7191568.3891845513</v>
      </c>
      <c r="AG219" s="517">
        <v>-329631.26151949161</v>
      </c>
      <c r="AH219" s="517">
        <v>-217300.22643713982</v>
      </c>
      <c r="AI219" s="517">
        <v>-5111264.2536161141</v>
      </c>
      <c r="AJ219" s="517">
        <v>4329037.7199999904</v>
      </c>
      <c r="AK219" s="517">
        <v>2168438.3617819999</v>
      </c>
      <c r="AL219" s="520">
        <v>8012236.5589847127</v>
      </c>
      <c r="AM219" s="533">
        <v>-1519211</v>
      </c>
      <c r="AN219" s="514">
        <v>14523874.288378507</v>
      </c>
    </row>
    <row r="220" spans="1:40" ht="16.5">
      <c r="A220" s="515">
        <v>686</v>
      </c>
      <c r="B220" s="432" t="s">
        <v>224</v>
      </c>
      <c r="C220" s="518">
        <v>2964</v>
      </c>
      <c r="D220" s="516">
        <f t="shared" si="23"/>
        <v>1693651.788416398</v>
      </c>
      <c r="E220" s="516">
        <v>-181328.55915768055</v>
      </c>
      <c r="F220" s="516">
        <v>-224141.91457212699</v>
      </c>
      <c r="G220" s="532">
        <v>-165310.879106384</v>
      </c>
      <c r="H220" s="516">
        <v>666944.04381339496</v>
      </c>
      <c r="I220" s="516">
        <v>565808</v>
      </c>
      <c r="J220" s="514">
        <v>2355622.4793936014</v>
      </c>
      <c r="K220" s="545"/>
      <c r="L220" s="546">
        <f t="shared" si="24"/>
        <v>1817139.6236035731</v>
      </c>
      <c r="M220" s="517">
        <v>-181328.55921767498</v>
      </c>
      <c r="N220" s="517">
        <v>-187033.03655149028</v>
      </c>
      <c r="O220" s="533">
        <v>-391239.79029365705</v>
      </c>
      <c r="P220" s="518">
        <v>299721.45004176657</v>
      </c>
      <c r="Q220" s="518">
        <v>103521.305888</v>
      </c>
      <c r="R220" s="517">
        <v>715150.69722161221</v>
      </c>
      <c r="S220" s="519">
        <v>565808</v>
      </c>
      <c r="T220" s="518">
        <v>2741739.6906921295</v>
      </c>
      <c r="U220" s="514"/>
      <c r="V220" s="546">
        <f t="shared" si="25"/>
        <v>1766339.0786411534</v>
      </c>
      <c r="W220" s="517">
        <v>-181328.55921767498</v>
      </c>
      <c r="X220" s="517">
        <v>-149001.02965310588</v>
      </c>
      <c r="Y220" s="517">
        <v>-391239.79029365705</v>
      </c>
      <c r="Z220" s="517">
        <v>283593.35002088308</v>
      </c>
      <c r="AA220" s="517">
        <v>103521.305888</v>
      </c>
      <c r="AB220" s="517">
        <v>742014.74311001261</v>
      </c>
      <c r="AC220" s="519">
        <v>565808</v>
      </c>
      <c r="AD220" s="514">
        <v>2739707.098495611</v>
      </c>
      <c r="AE220" s="545"/>
      <c r="AF220" s="546">
        <v>1867458.3229658203</v>
      </c>
      <c r="AG220" s="517">
        <v>-181328.55921767498</v>
      </c>
      <c r="AH220" s="517">
        <v>-108876.31586318873</v>
      </c>
      <c r="AI220" s="517">
        <v>-391239.79029365705</v>
      </c>
      <c r="AJ220" s="517">
        <v>267465.24999999959</v>
      </c>
      <c r="AK220" s="517">
        <v>103521.305888</v>
      </c>
      <c r="AL220" s="520">
        <v>773192.74320660415</v>
      </c>
      <c r="AM220" s="533">
        <v>565808</v>
      </c>
      <c r="AN220" s="514">
        <v>2896000.9566859035</v>
      </c>
    </row>
    <row r="221" spans="1:40" ht="16.5">
      <c r="A221" s="515">
        <v>687</v>
      </c>
      <c r="B221" s="432" t="s">
        <v>225</v>
      </c>
      <c r="C221" s="518">
        <v>1477</v>
      </c>
      <c r="D221" s="516">
        <f t="shared" si="23"/>
        <v>1087542.8584477035</v>
      </c>
      <c r="E221" s="516">
        <v>80950.384193017919</v>
      </c>
      <c r="F221" s="516">
        <v>-87689.874794166622</v>
      </c>
      <c r="G221" s="532">
        <v>-82376.57504727706</v>
      </c>
      <c r="H221" s="516">
        <v>377030.6913369656</v>
      </c>
      <c r="I221" s="516">
        <v>145541</v>
      </c>
      <c r="J221" s="514">
        <v>1520998.4841362434</v>
      </c>
      <c r="K221" s="545"/>
      <c r="L221" s="546">
        <f t="shared" si="24"/>
        <v>1411106.8751951056</v>
      </c>
      <c r="M221" s="517">
        <v>80950.384163121867</v>
      </c>
      <c r="N221" s="517">
        <v>-69198.035105745425</v>
      </c>
      <c r="O221" s="533">
        <v>-195115.10453587383</v>
      </c>
      <c r="P221" s="518">
        <v>152922.15577947765</v>
      </c>
      <c r="Q221" s="518">
        <v>122426.29429800002</v>
      </c>
      <c r="R221" s="517">
        <v>402155.82870242896</v>
      </c>
      <c r="S221" s="519">
        <v>145541</v>
      </c>
      <c r="T221" s="518">
        <v>2050789.3984965147</v>
      </c>
      <c r="U221" s="514"/>
      <c r="V221" s="546">
        <f t="shared" si="25"/>
        <v>1417715.6088805711</v>
      </c>
      <c r="W221" s="517">
        <v>80950.384163121867</v>
      </c>
      <c r="X221" s="517">
        <v>-50246.188213399349</v>
      </c>
      <c r="Y221" s="517">
        <v>-195115.10453587383</v>
      </c>
      <c r="Z221" s="517">
        <v>150892.78288973868</v>
      </c>
      <c r="AA221" s="517">
        <v>122426.29429800002</v>
      </c>
      <c r="AB221" s="517">
        <v>417406.1459946566</v>
      </c>
      <c r="AC221" s="519">
        <v>145541</v>
      </c>
      <c r="AD221" s="514">
        <v>2089570.9234768152</v>
      </c>
      <c r="AE221" s="545"/>
      <c r="AF221" s="546">
        <v>1481267.7734759694</v>
      </c>
      <c r="AG221" s="517">
        <v>80950.384163121867</v>
      </c>
      <c r="AH221" s="517">
        <v>-30251.518082593804</v>
      </c>
      <c r="AI221" s="517">
        <v>-195115.10453587383</v>
      </c>
      <c r="AJ221" s="517">
        <v>148863.40999999974</v>
      </c>
      <c r="AK221" s="517">
        <v>122426.29429800002</v>
      </c>
      <c r="AL221" s="520">
        <v>434372.66875148023</v>
      </c>
      <c r="AM221" s="533">
        <v>145541</v>
      </c>
      <c r="AN221" s="514">
        <v>2188054.9080701033</v>
      </c>
    </row>
    <row r="222" spans="1:40" ht="16.5">
      <c r="A222" s="515">
        <v>689</v>
      </c>
      <c r="B222" s="432" t="s">
        <v>226</v>
      </c>
      <c r="C222" s="518">
        <v>3093</v>
      </c>
      <c r="D222" s="516">
        <f t="shared" si="23"/>
        <v>-439770.33160501998</v>
      </c>
      <c r="E222" s="516">
        <v>1419856.4234577618</v>
      </c>
      <c r="F222" s="516">
        <v>924147.61065427028</v>
      </c>
      <c r="G222" s="532">
        <v>-172505.58335898982</v>
      </c>
      <c r="H222" s="516">
        <v>588431.24081252282</v>
      </c>
      <c r="I222" s="516">
        <v>-116038</v>
      </c>
      <c r="J222" s="514">
        <v>2204121.3599605449</v>
      </c>
      <c r="K222" s="545"/>
      <c r="L222" s="546">
        <f t="shared" si="24"/>
        <v>-542791.0816217633</v>
      </c>
      <c r="M222" s="517">
        <v>1419856.4233951569</v>
      </c>
      <c r="N222" s="517">
        <v>870081.55117985373</v>
      </c>
      <c r="O222" s="533">
        <v>-406927.88926134515</v>
      </c>
      <c r="P222" s="518">
        <v>399574.08085826389</v>
      </c>
      <c r="Q222" s="518">
        <v>236537.518602</v>
      </c>
      <c r="R222" s="517">
        <v>627973.30451981246</v>
      </c>
      <c r="S222" s="519">
        <v>-116038</v>
      </c>
      <c r="T222" s="518">
        <v>2488265.9076719787</v>
      </c>
      <c r="U222" s="514"/>
      <c r="V222" s="546">
        <f t="shared" si="25"/>
        <v>-546645.23018881632</v>
      </c>
      <c r="W222" s="517">
        <v>1419856.4233951569</v>
      </c>
      <c r="X222" s="517">
        <v>816978.79724486836</v>
      </c>
      <c r="Y222" s="517">
        <v>-406927.88926134515</v>
      </c>
      <c r="Z222" s="517">
        <v>370069.75542913185</v>
      </c>
      <c r="AA222" s="517">
        <v>236537.518602</v>
      </c>
      <c r="AB222" s="517">
        <v>649852.37819296063</v>
      </c>
      <c r="AC222" s="519">
        <v>-116038</v>
      </c>
      <c r="AD222" s="514">
        <v>2423683.7534139561</v>
      </c>
      <c r="AE222" s="545"/>
      <c r="AF222" s="546">
        <v>-526115.88619979005</v>
      </c>
      <c r="AG222" s="517">
        <v>1419856.4233951569</v>
      </c>
      <c r="AH222" s="517">
        <v>766059.82954993367</v>
      </c>
      <c r="AI222" s="517">
        <v>-406927.88926134515</v>
      </c>
      <c r="AJ222" s="517">
        <v>340565.42999999982</v>
      </c>
      <c r="AK222" s="517">
        <v>236537.518602</v>
      </c>
      <c r="AL222" s="520">
        <v>675714.6872459345</v>
      </c>
      <c r="AM222" s="533">
        <v>-116038</v>
      </c>
      <c r="AN222" s="514">
        <v>2389652.1133318897</v>
      </c>
    </row>
    <row r="223" spans="1:40" ht="16.5">
      <c r="A223" s="515">
        <v>691</v>
      </c>
      <c r="B223" s="432" t="s">
        <v>227</v>
      </c>
      <c r="C223" s="518">
        <v>2636</v>
      </c>
      <c r="D223" s="516">
        <f t="shared" si="23"/>
        <v>3609131.1784226121</v>
      </c>
      <c r="E223" s="516">
        <v>539954.93317346612</v>
      </c>
      <c r="F223" s="516">
        <v>5793.3043011915915</v>
      </c>
      <c r="G223" s="532">
        <v>-147017.36751836314</v>
      </c>
      <c r="H223" s="516">
        <v>641849.22308627202</v>
      </c>
      <c r="I223" s="516">
        <v>33701</v>
      </c>
      <c r="J223" s="514">
        <v>4683412.2714651786</v>
      </c>
      <c r="K223" s="545"/>
      <c r="L223" s="546">
        <f t="shared" si="24"/>
        <v>3739597.335465495</v>
      </c>
      <c r="M223" s="517">
        <v>539954.93312011054</v>
      </c>
      <c r="N223" s="517">
        <v>-5241.5520799950864</v>
      </c>
      <c r="O223" s="533">
        <v>-348157.07533236779</v>
      </c>
      <c r="P223" s="518">
        <v>180014.06499761471</v>
      </c>
      <c r="Q223" s="518">
        <v>99302.170198000007</v>
      </c>
      <c r="R223" s="517">
        <v>676159.65126845182</v>
      </c>
      <c r="S223" s="519">
        <v>33701</v>
      </c>
      <c r="T223" s="518">
        <v>4915330.5276373094</v>
      </c>
      <c r="U223" s="514"/>
      <c r="V223" s="546">
        <f t="shared" si="25"/>
        <v>3928622.8890560949</v>
      </c>
      <c r="W223" s="517">
        <v>539954.93312011054</v>
      </c>
      <c r="X223" s="517">
        <v>-10958.215310716667</v>
      </c>
      <c r="Y223" s="517">
        <v>-348157.07533236779</v>
      </c>
      <c r="Z223" s="517">
        <v>194325.83249880711</v>
      </c>
      <c r="AA223" s="517">
        <v>99302.170198000007</v>
      </c>
      <c r="AB223" s="517">
        <v>699049.31985570607</v>
      </c>
      <c r="AC223" s="519">
        <v>33701</v>
      </c>
      <c r="AD223" s="514">
        <v>5135840.8540856345</v>
      </c>
      <c r="AE223" s="545"/>
      <c r="AF223" s="546">
        <v>4004893.3279815675</v>
      </c>
      <c r="AG223" s="517">
        <v>539954.93312011054</v>
      </c>
      <c r="AH223" s="517">
        <v>-14813.753249238383</v>
      </c>
      <c r="AI223" s="517">
        <v>-348157.07533236779</v>
      </c>
      <c r="AJ223" s="517">
        <v>208637.59999999951</v>
      </c>
      <c r="AK223" s="517">
        <v>99302.170198000007</v>
      </c>
      <c r="AL223" s="520">
        <v>724957.95267548156</v>
      </c>
      <c r="AM223" s="533">
        <v>33701</v>
      </c>
      <c r="AN223" s="514">
        <v>5248476.155393553</v>
      </c>
    </row>
    <row r="224" spans="1:40" ht="16.5">
      <c r="A224" s="515">
        <v>694</v>
      </c>
      <c r="B224" s="432" t="s">
        <v>228</v>
      </c>
      <c r="C224" s="518">
        <v>28349</v>
      </c>
      <c r="D224" s="516">
        <f t="shared" si="23"/>
        <v>6455910.6209046338</v>
      </c>
      <c r="E224" s="516">
        <v>-1477315.1343894394</v>
      </c>
      <c r="F224" s="516">
        <v>54731.46125881037</v>
      </c>
      <c r="G224" s="532">
        <v>-1581105.9756365998</v>
      </c>
      <c r="H224" s="516">
        <v>4263642.6319200806</v>
      </c>
      <c r="I224" s="516">
        <v>332944</v>
      </c>
      <c r="J224" s="514">
        <v>8048807.6040574862</v>
      </c>
      <c r="K224" s="545"/>
      <c r="L224" s="546">
        <f t="shared" si="24"/>
        <v>4884801.3754468989</v>
      </c>
      <c r="M224" s="517">
        <v>-1477315.1349632528</v>
      </c>
      <c r="N224" s="517">
        <v>-56370.546250296167</v>
      </c>
      <c r="O224" s="533">
        <v>-3748095.8078841814</v>
      </c>
      <c r="P224" s="518">
        <v>3186822.019860405</v>
      </c>
      <c r="Q224" s="518">
        <v>2138741.7417520005</v>
      </c>
      <c r="R224" s="517">
        <v>4617843.6325792838</v>
      </c>
      <c r="S224" s="519">
        <v>332944</v>
      </c>
      <c r="T224" s="518">
        <v>9879371.2805408575</v>
      </c>
      <c r="U224" s="514"/>
      <c r="V224" s="546">
        <f t="shared" si="25"/>
        <v>4166621.5161869153</v>
      </c>
      <c r="W224" s="517">
        <v>-1477315.1349632528</v>
      </c>
      <c r="X224" s="517">
        <v>-117850.70024412246</v>
      </c>
      <c r="Y224" s="517">
        <v>-3748095.8078841814</v>
      </c>
      <c r="Z224" s="517">
        <v>3288538.7899301965</v>
      </c>
      <c r="AA224" s="517">
        <v>2138741.7417520005</v>
      </c>
      <c r="AB224" s="517">
        <v>4736075.0338902595</v>
      </c>
      <c r="AC224" s="519">
        <v>332944</v>
      </c>
      <c r="AD224" s="514">
        <v>9319659.4386678152</v>
      </c>
      <c r="AE224" s="545"/>
      <c r="AF224" s="546">
        <v>3679362.3885334618</v>
      </c>
      <c r="AG224" s="517">
        <v>-1477315.1349632528</v>
      </c>
      <c r="AH224" s="517">
        <v>-159315.28484926364</v>
      </c>
      <c r="AI224" s="517">
        <v>-3748095.8078841814</v>
      </c>
      <c r="AJ224" s="517">
        <v>3390255.5599999875</v>
      </c>
      <c r="AK224" s="517">
        <v>2138741.7417520005</v>
      </c>
      <c r="AL224" s="520">
        <v>4940423.7795987688</v>
      </c>
      <c r="AM224" s="533">
        <v>332944</v>
      </c>
      <c r="AN224" s="514">
        <v>9097001.2421875205</v>
      </c>
    </row>
    <row r="225" spans="1:40" ht="16.5">
      <c r="A225" s="515">
        <v>697</v>
      </c>
      <c r="B225" s="432" t="s">
        <v>229</v>
      </c>
      <c r="C225" s="518">
        <v>1174</v>
      </c>
      <c r="D225" s="516">
        <f t="shared" si="23"/>
        <v>902345.71092414344</v>
      </c>
      <c r="E225" s="516">
        <v>-129770.52122820845</v>
      </c>
      <c r="F225" s="516">
        <v>-62244.370722730819</v>
      </c>
      <c r="G225" s="532">
        <v>-65477.385988830923</v>
      </c>
      <c r="H225" s="516">
        <v>289700.64148855588</v>
      </c>
      <c r="I225" s="516">
        <v>-197387</v>
      </c>
      <c r="J225" s="514">
        <v>737167.07447292912</v>
      </c>
      <c r="K225" s="545"/>
      <c r="L225" s="546">
        <f t="shared" si="24"/>
        <v>919321.25230900606</v>
      </c>
      <c r="M225" s="517">
        <v>-129770.52125197143</v>
      </c>
      <c r="N225" s="517">
        <v>-47546.049941277539</v>
      </c>
      <c r="O225" s="533">
        <v>-155360.43656662008</v>
      </c>
      <c r="P225" s="518">
        <v>211379.83634578771</v>
      </c>
      <c r="Q225" s="518">
        <v>42903.020160000007</v>
      </c>
      <c r="R225" s="517">
        <v>310391.28344174149</v>
      </c>
      <c r="S225" s="519">
        <v>-197387</v>
      </c>
      <c r="T225" s="518">
        <v>953931.38449666626</v>
      </c>
      <c r="U225" s="514"/>
      <c r="V225" s="546">
        <f t="shared" si="25"/>
        <v>995970.78377112257</v>
      </c>
      <c r="W225" s="517">
        <v>-129770.52125197143</v>
      </c>
      <c r="X225" s="517">
        <v>-32482.0903938068</v>
      </c>
      <c r="Y225" s="517">
        <v>-155360.43656662008</v>
      </c>
      <c r="Z225" s="517">
        <v>163087.70317289379</v>
      </c>
      <c r="AA225" s="517">
        <v>42903.020160000007</v>
      </c>
      <c r="AB225" s="517">
        <v>321202.91708950297</v>
      </c>
      <c r="AC225" s="519">
        <v>-197387</v>
      </c>
      <c r="AD225" s="514">
        <v>1008164.3759811211</v>
      </c>
      <c r="AE225" s="545"/>
      <c r="AF225" s="546">
        <v>1071353.08002477</v>
      </c>
      <c r="AG225" s="517">
        <v>-129770.52125197143</v>
      </c>
      <c r="AH225" s="517">
        <v>-16589.238170674973</v>
      </c>
      <c r="AI225" s="517">
        <v>-155360.43656662008</v>
      </c>
      <c r="AJ225" s="517">
        <v>114795.56999999983</v>
      </c>
      <c r="AK225" s="517">
        <v>42903.020160000007</v>
      </c>
      <c r="AL225" s="520">
        <v>333518.02314756054</v>
      </c>
      <c r="AM225" s="533">
        <v>-197387</v>
      </c>
      <c r="AN225" s="514">
        <v>1063462.4973430638</v>
      </c>
    </row>
    <row r="226" spans="1:40" ht="16.5">
      <c r="A226" s="515">
        <v>698</v>
      </c>
      <c r="B226" s="432" t="s">
        <v>230</v>
      </c>
      <c r="C226" s="518">
        <v>64535</v>
      </c>
      <c r="D226" s="516">
        <f t="shared" si="23"/>
        <v>40163948.120169483</v>
      </c>
      <c r="E226" s="516">
        <v>-18179562.115658384</v>
      </c>
      <c r="F226" s="516">
        <v>-11074506.185437359</v>
      </c>
      <c r="G226" s="532">
        <v>-3599304.1778442957</v>
      </c>
      <c r="H226" s="516">
        <v>9664295.5870860573</v>
      </c>
      <c r="I226" s="516">
        <v>-3799357</v>
      </c>
      <c r="J226" s="514">
        <v>13175514.228315502</v>
      </c>
      <c r="K226" s="545"/>
      <c r="L226" s="546">
        <f t="shared" si="24"/>
        <v>40387862.369208515</v>
      </c>
      <c r="M226" s="517">
        <v>-18179562.116964642</v>
      </c>
      <c r="N226" s="517">
        <v>-10266536.737710709</v>
      </c>
      <c r="O226" s="533">
        <v>-8532468.5829714164</v>
      </c>
      <c r="P226" s="518">
        <v>8767455.9644125216</v>
      </c>
      <c r="Q226" s="518">
        <v>2279349.9505699994</v>
      </c>
      <c r="R226" s="517">
        <v>10467153.715436602</v>
      </c>
      <c r="S226" s="519">
        <v>-3799357</v>
      </c>
      <c r="T226" s="518">
        <v>21123897.561980866</v>
      </c>
      <c r="U226" s="514"/>
      <c r="V226" s="546">
        <f t="shared" si="25"/>
        <v>43224310.027926542</v>
      </c>
      <c r="W226" s="517">
        <v>-18179562.116964642</v>
      </c>
      <c r="X226" s="517">
        <v>-9438468.0584977418</v>
      </c>
      <c r="Y226" s="517">
        <v>-8532468.5829714164</v>
      </c>
      <c r="Z226" s="517">
        <v>8278346.5722062588</v>
      </c>
      <c r="AA226" s="517">
        <v>2279349.9505699994</v>
      </c>
      <c r="AB226" s="517">
        <v>10853907.605691342</v>
      </c>
      <c r="AC226" s="519">
        <v>-3799357</v>
      </c>
      <c r="AD226" s="514">
        <v>24686058.397960335</v>
      </c>
      <c r="AE226" s="545"/>
      <c r="AF226" s="546">
        <v>43485168.26015956</v>
      </c>
      <c r="AG226" s="517">
        <v>-18179562.116964642</v>
      </c>
      <c r="AH226" s="517">
        <v>-8564834.9935745616</v>
      </c>
      <c r="AI226" s="517">
        <v>-8532468.5829714164</v>
      </c>
      <c r="AJ226" s="517">
        <v>7789237.1799999978</v>
      </c>
      <c r="AK226" s="517">
        <v>2279349.9505699994</v>
      </c>
      <c r="AL226" s="520">
        <v>11370137.254700217</v>
      </c>
      <c r="AM226" s="533">
        <v>-3799357</v>
      </c>
      <c r="AN226" s="514">
        <v>25847669.951919153</v>
      </c>
    </row>
    <row r="227" spans="1:40" ht="16.5">
      <c r="A227" s="515">
        <v>700</v>
      </c>
      <c r="B227" s="432" t="s">
        <v>588</v>
      </c>
      <c r="C227" s="518">
        <v>4842</v>
      </c>
      <c r="D227" s="516">
        <f t="shared" si="23"/>
        <v>832895.42694117501</v>
      </c>
      <c r="E227" s="516">
        <v>317575.34145665844</v>
      </c>
      <c r="F227" s="516">
        <v>465699.95498975378</v>
      </c>
      <c r="G227" s="532">
        <v>-270052.38752804033</v>
      </c>
      <c r="H227" s="516">
        <v>790539.21424228686</v>
      </c>
      <c r="I227" s="516">
        <v>-1121725</v>
      </c>
      <c r="J227" s="514">
        <v>1014932.5501018339</v>
      </c>
      <c r="K227" s="545"/>
      <c r="L227" s="546">
        <f t="shared" si="24"/>
        <v>1375683.7541436832</v>
      </c>
      <c r="M227" s="517">
        <v>317575.34135865117</v>
      </c>
      <c r="N227" s="517">
        <v>381061.13831496396</v>
      </c>
      <c r="O227" s="533">
        <v>-638509.45513048884</v>
      </c>
      <c r="P227" s="518">
        <v>499997.61252204201</v>
      </c>
      <c r="Q227" s="518">
        <v>251881.37497600002</v>
      </c>
      <c r="R227" s="517">
        <v>858044.81966493186</v>
      </c>
      <c r="S227" s="519">
        <v>-1121725</v>
      </c>
      <c r="T227" s="518">
        <v>1924009.5858497834</v>
      </c>
      <c r="U227" s="514"/>
      <c r="V227" s="546">
        <f t="shared" si="25"/>
        <v>1309113.3224443106</v>
      </c>
      <c r="W227" s="517">
        <v>317575.34135865117</v>
      </c>
      <c r="X227" s="517">
        <v>297930.3479647538</v>
      </c>
      <c r="Y227" s="517">
        <v>-638509.45513048884</v>
      </c>
      <c r="Z227" s="517">
        <v>487079.36126102071</v>
      </c>
      <c r="AA227" s="517">
        <v>251881.37497600002</v>
      </c>
      <c r="AB227" s="517">
        <v>886199.64714042027</v>
      </c>
      <c r="AC227" s="519">
        <v>-1121725</v>
      </c>
      <c r="AD227" s="514">
        <v>1789544.9400146678</v>
      </c>
      <c r="AE227" s="545"/>
      <c r="AF227" s="546">
        <v>1414977.3164226688</v>
      </c>
      <c r="AG227" s="517">
        <v>317575.34135865117</v>
      </c>
      <c r="AH227" s="517">
        <v>218218.21037054967</v>
      </c>
      <c r="AI227" s="517">
        <v>-638509.45513048884</v>
      </c>
      <c r="AJ227" s="517">
        <v>474161.1099999994</v>
      </c>
      <c r="AK227" s="517">
        <v>251881.37497600002</v>
      </c>
      <c r="AL227" s="520">
        <v>922284.2463000844</v>
      </c>
      <c r="AM227" s="533">
        <v>-1121725</v>
      </c>
      <c r="AN227" s="514">
        <v>1838863.1442974652</v>
      </c>
    </row>
    <row r="228" spans="1:40" ht="16.5">
      <c r="A228" s="515">
        <v>702</v>
      </c>
      <c r="B228" s="432" t="s">
        <v>232</v>
      </c>
      <c r="C228" s="518">
        <v>4114</v>
      </c>
      <c r="D228" s="516">
        <f t="shared" si="23"/>
        <v>1221438.977307284</v>
      </c>
      <c r="E228" s="516">
        <v>630976.61332800705</v>
      </c>
      <c r="F228" s="516">
        <v>163920.86745267914</v>
      </c>
      <c r="G228" s="532">
        <v>-229449.71546682317</v>
      </c>
      <c r="H228" s="516">
        <v>897669.0863562678</v>
      </c>
      <c r="I228" s="516">
        <v>-837713</v>
      </c>
      <c r="J228" s="514">
        <v>1846842.8289774149</v>
      </c>
      <c r="K228" s="545"/>
      <c r="L228" s="546">
        <f t="shared" si="24"/>
        <v>1481088.8984033414</v>
      </c>
      <c r="M228" s="517">
        <v>630976.61324473529</v>
      </c>
      <c r="N228" s="517">
        <v>92007.589509662765</v>
      </c>
      <c r="O228" s="533">
        <v>-542177.98829663184</v>
      </c>
      <c r="P228" s="518">
        <v>441039.26833427802</v>
      </c>
      <c r="Q228" s="518">
        <v>308102.97733600001</v>
      </c>
      <c r="R228" s="517">
        <v>965554.35565669963</v>
      </c>
      <c r="S228" s="519">
        <v>-837713</v>
      </c>
      <c r="T228" s="518">
        <v>2538878.7141880854</v>
      </c>
      <c r="U228" s="514"/>
      <c r="V228" s="546">
        <f t="shared" si="25"/>
        <v>1519702.6748562097</v>
      </c>
      <c r="W228" s="517">
        <v>630976.61324473529</v>
      </c>
      <c r="X228" s="517">
        <v>21375.604482656476</v>
      </c>
      <c r="Y228" s="517">
        <v>-542177.98829663184</v>
      </c>
      <c r="Z228" s="517">
        <v>417702.15916713915</v>
      </c>
      <c r="AA228" s="517">
        <v>308102.97733600001</v>
      </c>
      <c r="AB228" s="517">
        <v>1000268.7111110809</v>
      </c>
      <c r="AC228" s="519">
        <v>-837713</v>
      </c>
      <c r="AD228" s="514">
        <v>2518237.7519011898</v>
      </c>
      <c r="AE228" s="545"/>
      <c r="AF228" s="546">
        <v>1583941.3137269865</v>
      </c>
      <c r="AG228" s="517">
        <v>630976.61324473529</v>
      </c>
      <c r="AH228" s="517">
        <v>-23119.795473204365</v>
      </c>
      <c r="AI228" s="517">
        <v>-542177.98829663184</v>
      </c>
      <c r="AJ228" s="517">
        <v>394365.05000000028</v>
      </c>
      <c r="AK228" s="517">
        <v>308102.97733600001</v>
      </c>
      <c r="AL228" s="520">
        <v>1042175.1869543695</v>
      </c>
      <c r="AM228" s="533">
        <v>-837713</v>
      </c>
      <c r="AN228" s="514">
        <v>2556550.357492255</v>
      </c>
    </row>
    <row r="229" spans="1:40" ht="16.5">
      <c r="A229" s="515">
        <v>704</v>
      </c>
      <c r="B229" s="432" t="s">
        <v>233</v>
      </c>
      <c r="C229" s="518">
        <v>6428</v>
      </c>
      <c r="D229" s="516">
        <f t="shared" si="23"/>
        <v>5117702.9292411301</v>
      </c>
      <c r="E229" s="516">
        <v>918336.83816093579</v>
      </c>
      <c r="F229" s="516">
        <v>180802.0245296084</v>
      </c>
      <c r="G229" s="532">
        <v>-358508.20880426333</v>
      </c>
      <c r="H229" s="516">
        <v>847116.43534206226</v>
      </c>
      <c r="I229" s="516">
        <v>-1150414</v>
      </c>
      <c r="J229" s="514">
        <v>5555036.0184694733</v>
      </c>
      <c r="K229" s="545"/>
      <c r="L229" s="546">
        <f t="shared" si="24"/>
        <v>5528104.1580129927</v>
      </c>
      <c r="M229" s="517">
        <v>918336.83803082607</v>
      </c>
      <c r="N229" s="517">
        <v>68439.712760597889</v>
      </c>
      <c r="O229" s="533">
        <v>-850799.11436275486</v>
      </c>
      <c r="P229" s="518">
        <v>380260.57634381804</v>
      </c>
      <c r="Q229" s="518">
        <v>144440.59368200001</v>
      </c>
      <c r="R229" s="517">
        <v>915839.80341125082</v>
      </c>
      <c r="S229" s="519">
        <v>-1150414</v>
      </c>
      <c r="T229" s="518">
        <v>5954208.5678787306</v>
      </c>
      <c r="U229" s="514"/>
      <c r="V229" s="546">
        <f t="shared" si="25"/>
        <v>5844601.4831373412</v>
      </c>
      <c r="W229" s="517">
        <v>918336.83803082607</v>
      </c>
      <c r="X229" s="517">
        <v>-26722.081948894815</v>
      </c>
      <c r="Y229" s="517">
        <v>-850799.11436275486</v>
      </c>
      <c r="Z229" s="517">
        <v>450302.17817190761</v>
      </c>
      <c r="AA229" s="517">
        <v>144440.59368200001</v>
      </c>
      <c r="AB229" s="517">
        <v>937189.51284697908</v>
      </c>
      <c r="AC229" s="519">
        <v>-1150414</v>
      </c>
      <c r="AD229" s="514">
        <v>6266935.4095574049</v>
      </c>
      <c r="AE229" s="545"/>
      <c r="AF229" s="546">
        <v>6103882.9992621839</v>
      </c>
      <c r="AG229" s="517">
        <v>918336.83803082607</v>
      </c>
      <c r="AH229" s="517">
        <v>-36123.977953757334</v>
      </c>
      <c r="AI229" s="517">
        <v>-850799.11436275486</v>
      </c>
      <c r="AJ229" s="517">
        <v>520343.77999999723</v>
      </c>
      <c r="AK229" s="517">
        <v>144440.59368200001</v>
      </c>
      <c r="AL229" s="520">
        <v>977702.41280262428</v>
      </c>
      <c r="AM229" s="533">
        <v>-1150414</v>
      </c>
      <c r="AN229" s="514">
        <v>6627369.5314611197</v>
      </c>
    </row>
    <row r="230" spans="1:40" ht="16.5">
      <c r="A230" s="515">
        <v>707</v>
      </c>
      <c r="B230" s="432" t="s">
        <v>234</v>
      </c>
      <c r="C230" s="518">
        <v>1960</v>
      </c>
      <c r="D230" s="516">
        <f t="shared" si="23"/>
        <v>1131676.8587045507</v>
      </c>
      <c r="E230" s="516">
        <v>-212965.84798402039</v>
      </c>
      <c r="F230" s="516">
        <v>963.70539264452441</v>
      </c>
      <c r="G230" s="532">
        <v>-109314.88631866151</v>
      </c>
      <c r="H230" s="516">
        <v>524382.82559333195</v>
      </c>
      <c r="I230" s="516">
        <v>-569849</v>
      </c>
      <c r="J230" s="514">
        <v>764893.65538784536</v>
      </c>
      <c r="K230" s="545"/>
      <c r="L230" s="546">
        <f t="shared" si="24"/>
        <v>1344531.4888975248</v>
      </c>
      <c r="M230" s="517">
        <v>-212965.84802369284</v>
      </c>
      <c r="N230" s="517">
        <v>-3897.3604236685769</v>
      </c>
      <c r="O230" s="533">
        <v>-258896.50115064159</v>
      </c>
      <c r="P230" s="518">
        <v>364625.1713719822</v>
      </c>
      <c r="Q230" s="518">
        <v>164093.66989400002</v>
      </c>
      <c r="R230" s="517">
        <v>553803.82739903242</v>
      </c>
      <c r="S230" s="519">
        <v>-569849</v>
      </c>
      <c r="T230" s="518">
        <v>1381445.4479645363</v>
      </c>
      <c r="U230" s="514"/>
      <c r="V230" s="546">
        <f t="shared" si="25"/>
        <v>1363776.1482899459</v>
      </c>
      <c r="W230" s="517">
        <v>-212965.84802369284</v>
      </c>
      <c r="X230" s="517">
        <v>-8147.9901399865958</v>
      </c>
      <c r="Y230" s="517">
        <v>-258896.50115064159</v>
      </c>
      <c r="Z230" s="517">
        <v>299105.2106859911</v>
      </c>
      <c r="AA230" s="517">
        <v>164093.66989400002</v>
      </c>
      <c r="AB230" s="517">
        <v>572989.38371836278</v>
      </c>
      <c r="AC230" s="519">
        <v>-569849</v>
      </c>
      <c r="AD230" s="514">
        <v>1350105.0732739789</v>
      </c>
      <c r="AE230" s="545"/>
      <c r="AF230" s="546">
        <v>1520133.5495855906</v>
      </c>
      <c r="AG230" s="517">
        <v>-212965.84802369284</v>
      </c>
      <c r="AH230" s="517">
        <v>-11014.778591998191</v>
      </c>
      <c r="AI230" s="517">
        <v>-258896.50115064159</v>
      </c>
      <c r="AJ230" s="517">
        <v>233585.25</v>
      </c>
      <c r="AK230" s="517">
        <v>164093.66989400002</v>
      </c>
      <c r="AL230" s="520">
        <v>594780.07492195407</v>
      </c>
      <c r="AM230" s="533">
        <v>-569849</v>
      </c>
      <c r="AN230" s="514">
        <v>1459866.416635212</v>
      </c>
    </row>
    <row r="231" spans="1:40" ht="16.5">
      <c r="A231" s="515">
        <v>710</v>
      </c>
      <c r="B231" s="432" t="s">
        <v>589</v>
      </c>
      <c r="C231" s="518">
        <v>27306</v>
      </c>
      <c r="D231" s="516">
        <f t="shared" si="23"/>
        <v>18106077.441652682</v>
      </c>
      <c r="E231" s="516">
        <v>-2356141.104108375</v>
      </c>
      <c r="F231" s="516">
        <v>13425.989516097645</v>
      </c>
      <c r="G231" s="532">
        <v>-1522934.8397027403</v>
      </c>
      <c r="H231" s="516">
        <v>4808817.0721378895</v>
      </c>
      <c r="I231" s="516">
        <v>-774999</v>
      </c>
      <c r="J231" s="514">
        <v>18274245.559495553</v>
      </c>
      <c r="K231" s="545"/>
      <c r="L231" s="546">
        <f t="shared" si="24"/>
        <v>17939137.844889604</v>
      </c>
      <c r="M231" s="517">
        <v>-2356141.1046610768</v>
      </c>
      <c r="N231" s="517">
        <v>-54296.593739129676</v>
      </c>
      <c r="O231" s="533">
        <v>-3606408.6325961151</v>
      </c>
      <c r="P231" s="518">
        <v>2481507.9127692906</v>
      </c>
      <c r="Q231" s="518">
        <v>784681.22886999964</v>
      </c>
      <c r="R231" s="517">
        <v>5213635.9459155081</v>
      </c>
      <c r="S231" s="519">
        <v>-774999</v>
      </c>
      <c r="T231" s="518">
        <v>19627117.601448081</v>
      </c>
      <c r="U231" s="514"/>
      <c r="V231" s="546">
        <f t="shared" si="25"/>
        <v>18099763.093337886</v>
      </c>
      <c r="W231" s="517">
        <v>-2356141.1046610768</v>
      </c>
      <c r="X231" s="517">
        <v>-113514.80549105816</v>
      </c>
      <c r="Y231" s="517">
        <v>-3606408.6325961151</v>
      </c>
      <c r="Z231" s="517">
        <v>2652589.1013846411</v>
      </c>
      <c r="AA231" s="517">
        <v>784681.22886999964</v>
      </c>
      <c r="AB231" s="517">
        <v>5389910.151832629</v>
      </c>
      <c r="AC231" s="519">
        <v>-774999</v>
      </c>
      <c r="AD231" s="514">
        <v>20075880.032676905</v>
      </c>
      <c r="AE231" s="545"/>
      <c r="AF231" s="546">
        <v>18655934.740046941</v>
      </c>
      <c r="AG231" s="517">
        <v>-2356141.1046610768</v>
      </c>
      <c r="AH231" s="517">
        <v>-153453.84909852175</v>
      </c>
      <c r="AI231" s="517">
        <v>-3606408.6325961151</v>
      </c>
      <c r="AJ231" s="517">
        <v>2823670.2899999917</v>
      </c>
      <c r="AK231" s="517">
        <v>784681.22886999964</v>
      </c>
      <c r="AL231" s="520">
        <v>5623973.1108603077</v>
      </c>
      <c r="AM231" s="533">
        <v>-774999</v>
      </c>
      <c r="AN231" s="514">
        <v>20997256.783421528</v>
      </c>
    </row>
    <row r="232" spans="1:40" ht="16.5">
      <c r="A232" s="515">
        <v>729</v>
      </c>
      <c r="B232" s="432" t="s">
        <v>236</v>
      </c>
      <c r="C232" s="518">
        <v>8975</v>
      </c>
      <c r="D232" s="516">
        <f t="shared" si="23"/>
        <v>6183176.4934087712</v>
      </c>
      <c r="E232" s="516">
        <v>-507893.30416444194</v>
      </c>
      <c r="F232" s="516">
        <v>-40962.541565051659</v>
      </c>
      <c r="G232" s="532">
        <v>-500561.78811734036</v>
      </c>
      <c r="H232" s="516">
        <v>1883138.1090361306</v>
      </c>
      <c r="I232" s="516">
        <v>180186</v>
      </c>
      <c r="J232" s="514">
        <v>7197082.9685980678</v>
      </c>
      <c r="K232" s="545"/>
      <c r="L232" s="546">
        <f t="shared" si="24"/>
        <v>6776414.967532333</v>
      </c>
      <c r="M232" s="517">
        <v>-507893.30434610532</v>
      </c>
      <c r="N232" s="517">
        <v>-17846.331531849733</v>
      </c>
      <c r="O232" s="533">
        <v>-1184818.9307731832</v>
      </c>
      <c r="P232" s="518">
        <v>1367591.4052398964</v>
      </c>
      <c r="Q232" s="518">
        <v>609804.23442400014</v>
      </c>
      <c r="R232" s="517">
        <v>2027716.7793398013</v>
      </c>
      <c r="S232" s="519">
        <v>180186</v>
      </c>
      <c r="T232" s="518">
        <v>9251154.8198848926</v>
      </c>
      <c r="U232" s="514"/>
      <c r="V232" s="546">
        <f t="shared" si="25"/>
        <v>6795094.0791334612</v>
      </c>
      <c r="W232" s="517">
        <v>-507893.30434610532</v>
      </c>
      <c r="X232" s="517">
        <v>-37310.311993050869</v>
      </c>
      <c r="Y232" s="517">
        <v>-1184818.9307731832</v>
      </c>
      <c r="Z232" s="517">
        <v>1201275.8226199485</v>
      </c>
      <c r="AA232" s="517">
        <v>609804.23442400014</v>
      </c>
      <c r="AB232" s="517">
        <v>2105052.7890309328</v>
      </c>
      <c r="AC232" s="519">
        <v>180186</v>
      </c>
      <c r="AD232" s="514">
        <v>9161390.3780960031</v>
      </c>
      <c r="AE232" s="545"/>
      <c r="AF232" s="546">
        <v>7211022.1571882684</v>
      </c>
      <c r="AG232" s="517">
        <v>-507893.30434610532</v>
      </c>
      <c r="AH232" s="517">
        <v>-50437.570338359066</v>
      </c>
      <c r="AI232" s="517">
        <v>-1184818.9307731832</v>
      </c>
      <c r="AJ232" s="517">
        <v>1034960.240000001</v>
      </c>
      <c r="AK232" s="517">
        <v>609804.23442400014</v>
      </c>
      <c r="AL232" s="520">
        <v>2194125.0006698305</v>
      </c>
      <c r="AM232" s="533">
        <v>180186</v>
      </c>
      <c r="AN232" s="514">
        <v>9486947.8268244527</v>
      </c>
    </row>
    <row r="233" spans="1:40" ht="16.5">
      <c r="A233" s="515">
        <v>732</v>
      </c>
      <c r="B233" s="432" t="s">
        <v>237</v>
      </c>
      <c r="C233" s="518">
        <v>3336</v>
      </c>
      <c r="D233" s="516">
        <f t="shared" si="23"/>
        <v>4019617.9144232413</v>
      </c>
      <c r="E233" s="516">
        <v>-710929.51198107947</v>
      </c>
      <c r="F233" s="516">
        <v>444599.19643033406</v>
      </c>
      <c r="G233" s="532">
        <v>-186058.39834645652</v>
      </c>
      <c r="H233" s="516">
        <v>757141.45744576736</v>
      </c>
      <c r="I233" s="516">
        <v>207336</v>
      </c>
      <c r="J233" s="514">
        <v>4531706.6579718068</v>
      </c>
      <c r="K233" s="545"/>
      <c r="L233" s="546">
        <f t="shared" si="24"/>
        <v>4384697.7628462175</v>
      </c>
      <c r="M233" s="517">
        <v>-710929.51204860338</v>
      </c>
      <c r="N233" s="517">
        <v>386285.46400011959</v>
      </c>
      <c r="O233" s="533">
        <v>-439757.34262871579</v>
      </c>
      <c r="P233" s="518">
        <v>449469.32837252849</v>
      </c>
      <c r="Q233" s="518">
        <v>174802.45505799999</v>
      </c>
      <c r="R233" s="517">
        <v>799691.91914881137</v>
      </c>
      <c r="S233" s="519">
        <v>207336</v>
      </c>
      <c r="T233" s="518">
        <v>5251596.0747483578</v>
      </c>
      <c r="U233" s="514"/>
      <c r="V233" s="546">
        <f t="shared" si="25"/>
        <v>4486706.1678049685</v>
      </c>
      <c r="W233" s="517">
        <v>-710929.51204860338</v>
      </c>
      <c r="X233" s="517">
        <v>329010.71872785583</v>
      </c>
      <c r="Y233" s="517">
        <v>-439757.34262871579</v>
      </c>
      <c r="Z233" s="517">
        <v>412348.49918626429</v>
      </c>
      <c r="AA233" s="517">
        <v>174802.45505799999</v>
      </c>
      <c r="AB233" s="517">
        <v>827031.77810485195</v>
      </c>
      <c r="AC233" s="519">
        <v>207336</v>
      </c>
      <c r="AD233" s="514">
        <v>5286548.7642046213</v>
      </c>
      <c r="AE233" s="545"/>
      <c r="AF233" s="546">
        <v>4615942.2887782138</v>
      </c>
      <c r="AG233" s="517">
        <v>-710929.51204860338</v>
      </c>
      <c r="AH233" s="517">
        <v>274091.32777075854</v>
      </c>
      <c r="AI233" s="517">
        <v>-439757.34262871579</v>
      </c>
      <c r="AJ233" s="517">
        <v>375227.6700000001</v>
      </c>
      <c r="AK233" s="517">
        <v>174802.45505799999</v>
      </c>
      <c r="AL233" s="520">
        <v>857523.54277491104</v>
      </c>
      <c r="AM233" s="533">
        <v>207336</v>
      </c>
      <c r="AN233" s="514">
        <v>5354236.4297045646</v>
      </c>
    </row>
    <row r="234" spans="1:40" ht="16.5">
      <c r="A234" s="515">
        <v>734</v>
      </c>
      <c r="B234" s="432" t="s">
        <v>238</v>
      </c>
      <c r="C234" s="518">
        <v>50933</v>
      </c>
      <c r="D234" s="516">
        <f t="shared" si="23"/>
        <v>22595625.739959251</v>
      </c>
      <c r="E234" s="516">
        <v>-1495390.8411700628</v>
      </c>
      <c r="F234" s="516">
        <v>25043.064675287533</v>
      </c>
      <c r="G234" s="532">
        <v>-2840681.1759532588</v>
      </c>
      <c r="H234" s="516">
        <v>9133203.6394595839</v>
      </c>
      <c r="I234" s="516">
        <v>-1286338</v>
      </c>
      <c r="J234" s="514">
        <v>26131462.426970802</v>
      </c>
      <c r="K234" s="545"/>
      <c r="L234" s="546">
        <f t="shared" si="24"/>
        <v>21264296.657665879</v>
      </c>
      <c r="M234" s="517">
        <v>-1495390.8422010001</v>
      </c>
      <c r="N234" s="517">
        <v>-101277.68288709778</v>
      </c>
      <c r="O234" s="533">
        <v>-6725252.2448687823</v>
      </c>
      <c r="P234" s="518">
        <v>6101738.398631651</v>
      </c>
      <c r="Q234" s="518">
        <v>2955458.5692940005</v>
      </c>
      <c r="R234" s="517">
        <v>9826462.5422479063</v>
      </c>
      <c r="S234" s="519">
        <v>-1286338</v>
      </c>
      <c r="T234" s="518">
        <v>30539697.397882558</v>
      </c>
      <c r="U234" s="514"/>
      <c r="V234" s="546">
        <f t="shared" si="25"/>
        <v>20720386.717949677</v>
      </c>
      <c r="W234" s="517">
        <v>-1495390.8422010001</v>
      </c>
      <c r="X234" s="517">
        <v>-211735.50091833537</v>
      </c>
      <c r="Y234" s="517">
        <v>-6725252.2448687823</v>
      </c>
      <c r="Z234" s="517">
        <v>5991540.9993158225</v>
      </c>
      <c r="AA234" s="517">
        <v>2955458.5692940005</v>
      </c>
      <c r="AB234" s="517">
        <v>10148292.611357005</v>
      </c>
      <c r="AC234" s="519">
        <v>-1286338</v>
      </c>
      <c r="AD234" s="514">
        <v>30096962.309928387</v>
      </c>
      <c r="AE234" s="545"/>
      <c r="AF234" s="546">
        <v>21030583.183224216</v>
      </c>
      <c r="AG234" s="517">
        <v>-1495390.8422010001</v>
      </c>
      <c r="AH234" s="517">
        <v>-286232.50919706322</v>
      </c>
      <c r="AI234" s="517">
        <v>-6725252.2448687823</v>
      </c>
      <c r="AJ234" s="517">
        <v>5881343.599999994</v>
      </c>
      <c r="AK234" s="517">
        <v>2955458.5692940005</v>
      </c>
      <c r="AL234" s="520">
        <v>10577589.098059101</v>
      </c>
      <c r="AM234" s="533">
        <v>-1286338</v>
      </c>
      <c r="AN234" s="514">
        <v>30651760.85431046</v>
      </c>
    </row>
    <row r="235" spans="1:40" ht="16.5">
      <c r="A235" s="515">
        <v>738</v>
      </c>
      <c r="B235" s="432" t="s">
        <v>590</v>
      </c>
      <c r="C235" s="518">
        <v>2917</v>
      </c>
      <c r="D235" s="516">
        <f t="shared" si="23"/>
        <v>1476879.7420183504</v>
      </c>
      <c r="E235" s="516">
        <v>96896.376130618446</v>
      </c>
      <c r="F235" s="516">
        <v>1434.249301195958</v>
      </c>
      <c r="G235" s="532">
        <v>-162689.55275078348</v>
      </c>
      <c r="H235" s="516">
        <v>569770.65239065827</v>
      </c>
      <c r="I235" s="516">
        <v>-501570</v>
      </c>
      <c r="J235" s="514">
        <v>1480721.4670900395</v>
      </c>
      <c r="K235" s="545"/>
      <c r="L235" s="546">
        <f t="shared" si="24"/>
        <v>1495305.9906742361</v>
      </c>
      <c r="M235" s="517">
        <v>96896.376071575258</v>
      </c>
      <c r="N235" s="517">
        <v>-5800.3063040006327</v>
      </c>
      <c r="O235" s="533">
        <v>-385535.63067443797</v>
      </c>
      <c r="P235" s="518">
        <v>209584.97999250953</v>
      </c>
      <c r="Q235" s="518">
        <v>158571.50925000003</v>
      </c>
      <c r="R235" s="517">
        <v>609199.7978380525</v>
      </c>
      <c r="S235" s="519">
        <v>-501570</v>
      </c>
      <c r="T235" s="518">
        <v>1676652.7168479348</v>
      </c>
      <c r="U235" s="514"/>
      <c r="V235" s="546">
        <f t="shared" si="25"/>
        <v>1375846.2318377215</v>
      </c>
      <c r="W235" s="517">
        <v>96896.376071575258</v>
      </c>
      <c r="X235" s="517">
        <v>-12126.371039969847</v>
      </c>
      <c r="Y235" s="517">
        <v>-385535.63067443797</v>
      </c>
      <c r="Z235" s="517">
        <v>228378.20999625442</v>
      </c>
      <c r="AA235" s="517">
        <v>158571.50925000003</v>
      </c>
      <c r="AB235" s="517">
        <v>628353.18936603505</v>
      </c>
      <c r="AC235" s="519">
        <v>-501570</v>
      </c>
      <c r="AD235" s="514">
        <v>1588813.5148071786</v>
      </c>
      <c r="AE235" s="545"/>
      <c r="AF235" s="546">
        <v>1420302.5076752908</v>
      </c>
      <c r="AG235" s="517">
        <v>96896.376071575258</v>
      </c>
      <c r="AH235" s="517">
        <v>-16392.912833091184</v>
      </c>
      <c r="AI235" s="517">
        <v>-385535.63067443797</v>
      </c>
      <c r="AJ235" s="517">
        <v>247171.43999999933</v>
      </c>
      <c r="AK235" s="517">
        <v>158571.50925000003</v>
      </c>
      <c r="AL235" s="520">
        <v>654269.66104765562</v>
      </c>
      <c r="AM235" s="533">
        <v>-501570</v>
      </c>
      <c r="AN235" s="514">
        <v>1673712.9505369919</v>
      </c>
    </row>
    <row r="236" spans="1:40" ht="16.5">
      <c r="A236" s="515">
        <v>739</v>
      </c>
      <c r="B236" s="432" t="s">
        <v>240</v>
      </c>
      <c r="C236" s="518">
        <v>3256</v>
      </c>
      <c r="D236" s="516">
        <f t="shared" si="23"/>
        <v>993825.81587684806</v>
      </c>
      <c r="E236" s="516">
        <v>1212736.0277287911</v>
      </c>
      <c r="F236" s="516">
        <v>991545.09773207386</v>
      </c>
      <c r="G236" s="532">
        <v>-181596.5662518173</v>
      </c>
      <c r="H236" s="516">
        <v>704284.69981162541</v>
      </c>
      <c r="I236" s="516">
        <v>408728</v>
      </c>
      <c r="J236" s="514">
        <v>4129523.0748975212</v>
      </c>
      <c r="K236" s="545"/>
      <c r="L236" s="546">
        <f t="shared" si="24"/>
        <v>1077865.8202433167</v>
      </c>
      <c r="M236" s="517">
        <v>1212736.0276628872</v>
      </c>
      <c r="N236" s="517">
        <v>934629.77615150472</v>
      </c>
      <c r="O236" s="533">
        <v>-429308.90498094115</v>
      </c>
      <c r="P236" s="518">
        <v>326470.21389182238</v>
      </c>
      <c r="Q236" s="518">
        <v>111429.70469400003</v>
      </c>
      <c r="R236" s="517">
        <v>752632.9428031391</v>
      </c>
      <c r="S236" s="519">
        <v>408728</v>
      </c>
      <c r="T236" s="518">
        <v>4395183.5804657293</v>
      </c>
      <c r="U236" s="514"/>
      <c r="V236" s="546">
        <f t="shared" si="25"/>
        <v>999037.06308180513</v>
      </c>
      <c r="W236" s="517">
        <v>1212736.0276628872</v>
      </c>
      <c r="X236" s="517">
        <v>878728.5259697031</v>
      </c>
      <c r="Y236" s="517">
        <v>-429308.90498094115</v>
      </c>
      <c r="Z236" s="517">
        <v>306679.44694591104</v>
      </c>
      <c r="AA236" s="517">
        <v>111429.70469400003</v>
      </c>
      <c r="AB236" s="517">
        <v>779149.30290888413</v>
      </c>
      <c r="AC236" s="519">
        <v>408728</v>
      </c>
      <c r="AD236" s="514">
        <v>4267179.1662822496</v>
      </c>
      <c r="AE236" s="545"/>
      <c r="AF236" s="546">
        <v>1133391.8108422505</v>
      </c>
      <c r="AG236" s="517">
        <v>1212736.0276628872</v>
      </c>
      <c r="AH236" s="517">
        <v>825126.14678615716</v>
      </c>
      <c r="AI236" s="517">
        <v>-429308.90498094115</v>
      </c>
      <c r="AJ236" s="517">
        <v>286888.6799999997</v>
      </c>
      <c r="AK236" s="517">
        <v>111429.70469400003</v>
      </c>
      <c r="AL236" s="520">
        <v>809761.45661512145</v>
      </c>
      <c r="AM236" s="533">
        <v>408728</v>
      </c>
      <c r="AN236" s="514">
        <v>4358752.9216194749</v>
      </c>
    </row>
    <row r="237" spans="1:40" ht="16.5">
      <c r="A237" s="515">
        <v>740</v>
      </c>
      <c r="B237" s="432" t="s">
        <v>591</v>
      </c>
      <c r="C237" s="518">
        <v>32085</v>
      </c>
      <c r="D237" s="516">
        <f t="shared" si="23"/>
        <v>8519072.5241476651</v>
      </c>
      <c r="E237" s="516">
        <v>-5488978.9722857587</v>
      </c>
      <c r="F237" s="516">
        <v>-1736668.790477443</v>
      </c>
      <c r="G237" s="532">
        <v>-1789473.5344562521</v>
      </c>
      <c r="H237" s="516">
        <v>6152036.684439783</v>
      </c>
      <c r="I237" s="516">
        <v>-1392811</v>
      </c>
      <c r="J237" s="514">
        <v>4263176.9113679929</v>
      </c>
      <c r="K237" s="545"/>
      <c r="L237" s="546">
        <f t="shared" si="24"/>
        <v>12159008.272690441</v>
      </c>
      <c r="M237" s="517">
        <v>-5488978.9729351923</v>
      </c>
      <c r="N237" s="517">
        <v>-1334968.9418633643</v>
      </c>
      <c r="O237" s="533">
        <v>-4230388.3630199321</v>
      </c>
      <c r="P237" s="518">
        <v>4515791.634518113</v>
      </c>
      <c r="Q237" s="518">
        <v>1943266.266172</v>
      </c>
      <c r="R237" s="517">
        <v>6615807.8513134038</v>
      </c>
      <c r="S237" s="519">
        <v>-1392811</v>
      </c>
      <c r="T237" s="518">
        <v>12786726.746875469</v>
      </c>
      <c r="U237" s="514"/>
      <c r="V237" s="546">
        <f t="shared" si="25"/>
        <v>12108561.461599786</v>
      </c>
      <c r="W237" s="517">
        <v>-5488978.9729351923</v>
      </c>
      <c r="X237" s="517">
        <v>-923276.31658176414</v>
      </c>
      <c r="Y237" s="517">
        <v>-4230388.3630199321</v>
      </c>
      <c r="Z237" s="517">
        <v>4113458.9422590537</v>
      </c>
      <c r="AA237" s="517">
        <v>1943266.266172</v>
      </c>
      <c r="AB237" s="517">
        <v>6858004.1173866075</v>
      </c>
      <c r="AC237" s="519">
        <v>-1392811</v>
      </c>
      <c r="AD237" s="514">
        <v>12987836.13488056</v>
      </c>
      <c r="AE237" s="545"/>
      <c r="AF237" s="546">
        <v>13197150.72680689</v>
      </c>
      <c r="AG237" s="517">
        <v>-5488978.9729351923</v>
      </c>
      <c r="AH237" s="517">
        <v>-488930.35101176013</v>
      </c>
      <c r="AI237" s="517">
        <v>-4230388.3630199321</v>
      </c>
      <c r="AJ237" s="517">
        <v>3711126.2499999935</v>
      </c>
      <c r="AK237" s="517">
        <v>1943266.266172</v>
      </c>
      <c r="AL237" s="520">
        <v>7154090.4729247428</v>
      </c>
      <c r="AM237" s="533">
        <v>-1392811</v>
      </c>
      <c r="AN237" s="514">
        <v>14404525.02893674</v>
      </c>
    </row>
    <row r="238" spans="1:40" ht="16.5">
      <c r="A238" s="515">
        <v>742</v>
      </c>
      <c r="B238" s="432" t="s">
        <v>242</v>
      </c>
      <c r="C238" s="518">
        <v>988</v>
      </c>
      <c r="D238" s="516">
        <f t="shared" si="23"/>
        <v>875195.48308861325</v>
      </c>
      <c r="E238" s="516">
        <v>-3223.4007547387268</v>
      </c>
      <c r="F238" s="516">
        <v>210006.1600184603</v>
      </c>
      <c r="G238" s="532">
        <v>-55103.626368794678</v>
      </c>
      <c r="H238" s="516">
        <v>227813.65568504349</v>
      </c>
      <c r="I238" s="516">
        <v>405085</v>
      </c>
      <c r="J238" s="514">
        <v>1659773.2716685836</v>
      </c>
      <c r="K238" s="545"/>
      <c r="L238" s="546">
        <f t="shared" si="24"/>
        <v>1078265.1493980754</v>
      </c>
      <c r="M238" s="517">
        <v>-3223.4007747368878</v>
      </c>
      <c r="N238" s="517">
        <v>192735.78602533921</v>
      </c>
      <c r="O238" s="533">
        <v>-130575.23918836529</v>
      </c>
      <c r="P238" s="518">
        <v>166818.20666546797</v>
      </c>
      <c r="Q238" s="518">
        <v>59941.178835999992</v>
      </c>
      <c r="R238" s="517">
        <v>238485.91131057026</v>
      </c>
      <c r="S238" s="519">
        <v>405085</v>
      </c>
      <c r="T238" s="518">
        <v>2007532.5922723506</v>
      </c>
      <c r="U238" s="514"/>
      <c r="V238" s="546">
        <f t="shared" si="25"/>
        <v>1169016.8615386044</v>
      </c>
      <c r="W238" s="517">
        <v>-3223.4007747368878</v>
      </c>
      <c r="X238" s="517">
        <v>175773.12165813398</v>
      </c>
      <c r="Y238" s="517">
        <v>-130575.23918836529</v>
      </c>
      <c r="Z238" s="517">
        <v>146255.43833273381</v>
      </c>
      <c r="AA238" s="517">
        <v>59941.178835999992</v>
      </c>
      <c r="AB238" s="517">
        <v>247437.69392287717</v>
      </c>
      <c r="AC238" s="519">
        <v>405085</v>
      </c>
      <c r="AD238" s="514">
        <v>2069710.654325247</v>
      </c>
      <c r="AE238" s="545"/>
      <c r="AF238" s="546">
        <v>1254474.641826632</v>
      </c>
      <c r="AG238" s="517">
        <v>-3223.4007747368878</v>
      </c>
      <c r="AH238" s="517">
        <v>159508.02625477305</v>
      </c>
      <c r="AI238" s="517">
        <v>-130575.23918836529</v>
      </c>
      <c r="AJ238" s="517">
        <v>125692.66999999966</v>
      </c>
      <c r="AK238" s="517">
        <v>59941.178835999992</v>
      </c>
      <c r="AL238" s="520">
        <v>257525.2097804622</v>
      </c>
      <c r="AM238" s="533">
        <v>405085</v>
      </c>
      <c r="AN238" s="514">
        <v>2128428.0867347647</v>
      </c>
    </row>
    <row r="239" spans="1:40" ht="16.5">
      <c r="A239" s="515">
        <v>743</v>
      </c>
      <c r="B239" s="432" t="s">
        <v>243</v>
      </c>
      <c r="C239" s="518">
        <v>65323</v>
      </c>
      <c r="D239" s="516">
        <f t="shared" si="23"/>
        <v>32891860.66228234</v>
      </c>
      <c r="E239" s="516">
        <v>-8540111.0518094283</v>
      </c>
      <c r="F239" s="516">
        <v>-4003243.0852757152</v>
      </c>
      <c r="G239" s="532">
        <v>-3643253.2239764924</v>
      </c>
      <c r="H239" s="516">
        <v>9891809.9511747789</v>
      </c>
      <c r="I239" s="516">
        <v>-3028450</v>
      </c>
      <c r="J239" s="514">
        <v>23568613.252395485</v>
      </c>
      <c r="K239" s="545"/>
      <c r="L239" s="546">
        <f t="shared" si="24"/>
        <v>32435408.839358743</v>
      </c>
      <c r="M239" s="517">
        <v>-8540111.0531316325</v>
      </c>
      <c r="N239" s="517">
        <v>-3185407.9844180727</v>
      </c>
      <c r="O239" s="533">
        <v>-8639369.7189429495</v>
      </c>
      <c r="P239" s="518">
        <v>7655618.7180280425</v>
      </c>
      <c r="Q239" s="518">
        <v>2894637.8718180005</v>
      </c>
      <c r="R239" s="517">
        <v>10690902.04226633</v>
      </c>
      <c r="S239" s="519">
        <v>-3028450</v>
      </c>
      <c r="T239" s="518">
        <v>30283228.714978464</v>
      </c>
      <c r="U239" s="514"/>
      <c r="V239" s="546">
        <f t="shared" si="25"/>
        <v>32829443.625154503</v>
      </c>
      <c r="W239" s="517">
        <v>-8540111.0531316325</v>
      </c>
      <c r="X239" s="517">
        <v>-2347228.2318461551</v>
      </c>
      <c r="Y239" s="517">
        <v>-8639369.7189429495</v>
      </c>
      <c r="Z239" s="517">
        <v>7293537.9440140165</v>
      </c>
      <c r="AA239" s="517">
        <v>2894637.8718180005</v>
      </c>
      <c r="AB239" s="517">
        <v>11060438.656725956</v>
      </c>
      <c r="AC239" s="519">
        <v>-3028450</v>
      </c>
      <c r="AD239" s="514">
        <v>31522899.093791738</v>
      </c>
      <c r="AE239" s="545"/>
      <c r="AF239" s="546">
        <v>32790622.68138501</v>
      </c>
      <c r="AG239" s="517">
        <v>-8540111.0531316325</v>
      </c>
      <c r="AH239" s="517">
        <v>-1462927.7328924581</v>
      </c>
      <c r="AI239" s="517">
        <v>-8639369.7189429495</v>
      </c>
      <c r="AJ239" s="517">
        <v>6931457.1699999906</v>
      </c>
      <c r="AK239" s="517">
        <v>2894637.8718180005</v>
      </c>
      <c r="AL239" s="520">
        <v>11565884.764879834</v>
      </c>
      <c r="AM239" s="533">
        <v>-3028450</v>
      </c>
      <c r="AN239" s="514">
        <v>32511743.983115792</v>
      </c>
    </row>
    <row r="240" spans="1:40" ht="16.5">
      <c r="A240" s="515">
        <v>746</v>
      </c>
      <c r="B240" s="432" t="s">
        <v>244</v>
      </c>
      <c r="C240" s="518">
        <v>4735</v>
      </c>
      <c r="D240" s="516">
        <f t="shared" si="23"/>
        <v>7040834.0190618839</v>
      </c>
      <c r="E240" s="516">
        <v>-149383.12238723849</v>
      </c>
      <c r="F240" s="516">
        <v>-585606.1011910981</v>
      </c>
      <c r="G240" s="532">
        <v>-264084.68710146029</v>
      </c>
      <c r="H240" s="516">
        <v>927037.86173937644</v>
      </c>
      <c r="I240" s="516">
        <v>204484</v>
      </c>
      <c r="J240" s="514">
        <v>7173281.9701214638</v>
      </c>
      <c r="K240" s="545"/>
      <c r="L240" s="546">
        <f t="shared" si="24"/>
        <v>7362192.417046803</v>
      </c>
      <c r="M240" s="517">
        <v>-149383.12248308209</v>
      </c>
      <c r="N240" s="517">
        <v>-526324.54335448716</v>
      </c>
      <c r="O240" s="533">
        <v>-624861.94757875288</v>
      </c>
      <c r="P240" s="518">
        <v>339373.97739743511</v>
      </c>
      <c r="Q240" s="518">
        <v>135639.012586</v>
      </c>
      <c r="R240" s="517">
        <v>981808.80419421406</v>
      </c>
      <c r="S240" s="519">
        <v>204484</v>
      </c>
      <c r="T240" s="518">
        <v>7722928.5978081301</v>
      </c>
      <c r="U240" s="514"/>
      <c r="V240" s="546">
        <f t="shared" si="25"/>
        <v>7201729.3129371731</v>
      </c>
      <c r="W240" s="517">
        <v>-149383.12248308209</v>
      </c>
      <c r="X240" s="517">
        <v>-465568.28402120445</v>
      </c>
      <c r="Y240" s="517">
        <v>-624861.94757875288</v>
      </c>
      <c r="Z240" s="517">
        <v>364581.55369871738</v>
      </c>
      <c r="AA240" s="517">
        <v>135639.012586</v>
      </c>
      <c r="AB240" s="517">
        <v>1016696.2924977057</v>
      </c>
      <c r="AC240" s="519">
        <v>204484</v>
      </c>
      <c r="AD240" s="514">
        <v>7683316.8176365569</v>
      </c>
      <c r="AE240" s="545"/>
      <c r="AF240" s="546">
        <v>7282535.3285223255</v>
      </c>
      <c r="AG240" s="517">
        <v>-149383.12248308209</v>
      </c>
      <c r="AH240" s="517">
        <v>-401468.91836828343</v>
      </c>
      <c r="AI240" s="517">
        <v>-624861.94757875288</v>
      </c>
      <c r="AJ240" s="517">
        <v>389789.12999999977</v>
      </c>
      <c r="AK240" s="517">
        <v>135639.012586</v>
      </c>
      <c r="AL240" s="520">
        <v>1058204.6205443589</v>
      </c>
      <c r="AM240" s="533">
        <v>204484</v>
      </c>
      <c r="AN240" s="514">
        <v>7894938.1032225667</v>
      </c>
    </row>
    <row r="241" spans="1:40" ht="16.5">
      <c r="A241" s="515">
        <v>747</v>
      </c>
      <c r="B241" s="432" t="s">
        <v>592</v>
      </c>
      <c r="C241" s="518">
        <v>1308</v>
      </c>
      <c r="D241" s="516">
        <f t="shared" si="23"/>
        <v>728317.92944248882</v>
      </c>
      <c r="E241" s="516">
        <v>363375.23704462295</v>
      </c>
      <c r="F241" s="516">
        <v>283858.44803739246</v>
      </c>
      <c r="G241" s="532">
        <v>-72950.954747351658</v>
      </c>
      <c r="H241" s="516">
        <v>335091.58715118672</v>
      </c>
      <c r="I241" s="516">
        <v>-242451</v>
      </c>
      <c r="J241" s="514">
        <v>1395241.2469283391</v>
      </c>
      <c r="K241" s="545"/>
      <c r="L241" s="546">
        <f t="shared" si="24"/>
        <v>933667.18463895936</v>
      </c>
      <c r="M241" s="517">
        <v>363375.23701814812</v>
      </c>
      <c r="N241" s="517">
        <v>260994.43064568966</v>
      </c>
      <c r="O241" s="533">
        <v>-172970.61402029279</v>
      </c>
      <c r="P241" s="518">
        <v>158216.18188947916</v>
      </c>
      <c r="Q241" s="518">
        <v>142688.65611000001</v>
      </c>
      <c r="R241" s="517">
        <v>355882.80083976261</v>
      </c>
      <c r="S241" s="519">
        <v>-242451</v>
      </c>
      <c r="T241" s="518">
        <v>1799402.8771217461</v>
      </c>
      <c r="U241" s="514"/>
      <c r="V241" s="546">
        <f t="shared" si="25"/>
        <v>1088389.2933235948</v>
      </c>
      <c r="W241" s="517">
        <v>363375.23701814812</v>
      </c>
      <c r="X241" s="517">
        <v>238537.78591663658</v>
      </c>
      <c r="Y241" s="517">
        <v>-172970.61402029279</v>
      </c>
      <c r="Z241" s="517">
        <v>148464.6459447394</v>
      </c>
      <c r="AA241" s="517">
        <v>142688.65611000001</v>
      </c>
      <c r="AB241" s="517">
        <v>369025.29214037076</v>
      </c>
      <c r="AC241" s="519">
        <v>-242451</v>
      </c>
      <c r="AD241" s="514">
        <v>1935059.2964331969</v>
      </c>
      <c r="AE241" s="545"/>
      <c r="AF241" s="546">
        <v>1168790.4335259341</v>
      </c>
      <c r="AG241" s="517">
        <v>363375.23701814812</v>
      </c>
      <c r="AH241" s="517">
        <v>217004.64341906965</v>
      </c>
      <c r="AI241" s="517">
        <v>-172970.61402029279</v>
      </c>
      <c r="AJ241" s="517">
        <v>138713.10999999961</v>
      </c>
      <c r="AK241" s="517">
        <v>142688.65611000001</v>
      </c>
      <c r="AL241" s="520">
        <v>383607.20848417224</v>
      </c>
      <c r="AM241" s="533">
        <v>-242451</v>
      </c>
      <c r="AN241" s="514">
        <v>1998757.674537031</v>
      </c>
    </row>
    <row r="242" spans="1:40" ht="16.5">
      <c r="A242" s="515">
        <v>748</v>
      </c>
      <c r="B242" s="432" t="s">
        <v>246</v>
      </c>
      <c r="C242" s="518">
        <v>4897</v>
      </c>
      <c r="D242" s="516">
        <f t="shared" si="23"/>
        <v>6796818.591458533</v>
      </c>
      <c r="E242" s="516">
        <v>-901599.41526827496</v>
      </c>
      <c r="F242" s="516">
        <v>-940002.64966115193</v>
      </c>
      <c r="G242" s="532">
        <v>-273119.89709310478</v>
      </c>
      <c r="H242" s="516">
        <v>1015680.294506805</v>
      </c>
      <c r="I242" s="516">
        <v>429345</v>
      </c>
      <c r="J242" s="514">
        <v>6127121.9239428062</v>
      </c>
      <c r="K242" s="545"/>
      <c r="L242" s="546">
        <f t="shared" si="24"/>
        <v>6813855.1324752811</v>
      </c>
      <c r="M242" s="517">
        <v>-901599.41536739527</v>
      </c>
      <c r="N242" s="517">
        <v>-878692.8737950729</v>
      </c>
      <c r="O242" s="533">
        <v>-645595.13669541094</v>
      </c>
      <c r="P242" s="518">
        <v>488005.3605401906</v>
      </c>
      <c r="Q242" s="518">
        <v>219710.36872399997</v>
      </c>
      <c r="R242" s="517">
        <v>1082778.0300830188</v>
      </c>
      <c r="S242" s="519">
        <v>429345</v>
      </c>
      <c r="T242" s="518">
        <v>6607806.4659646116</v>
      </c>
      <c r="U242" s="514"/>
      <c r="V242" s="546">
        <f t="shared" si="25"/>
        <v>6983156.487192506</v>
      </c>
      <c r="W242" s="517">
        <v>-901599.41536739527</v>
      </c>
      <c r="X242" s="517">
        <v>-815857.94201997563</v>
      </c>
      <c r="Y242" s="517">
        <v>-645595.13669541094</v>
      </c>
      <c r="Z242" s="517">
        <v>470468.15527009388</v>
      </c>
      <c r="AA242" s="517">
        <v>219710.36872399997</v>
      </c>
      <c r="AB242" s="517">
        <v>1119211.9791124007</v>
      </c>
      <c r="AC242" s="519">
        <v>429345</v>
      </c>
      <c r="AD242" s="514">
        <v>6858839.496216218</v>
      </c>
      <c r="AE242" s="545"/>
      <c r="AF242" s="546">
        <v>7139540.9221191816</v>
      </c>
      <c r="AG242" s="517">
        <v>-901599.41536739527</v>
      </c>
      <c r="AH242" s="517">
        <v>-749565.52520849649</v>
      </c>
      <c r="AI242" s="517">
        <v>-645595.13669541094</v>
      </c>
      <c r="AJ242" s="517">
        <v>452930.94999999728</v>
      </c>
      <c r="AK242" s="517">
        <v>219710.36872399997</v>
      </c>
      <c r="AL242" s="520">
        <v>1163416.3882491651</v>
      </c>
      <c r="AM242" s="533">
        <v>429345</v>
      </c>
      <c r="AN242" s="514">
        <v>7108183.5518210409</v>
      </c>
    </row>
    <row r="243" spans="1:40" ht="16.5">
      <c r="A243" s="515">
        <v>749</v>
      </c>
      <c r="B243" s="432" t="s">
        <v>247</v>
      </c>
      <c r="C243" s="518">
        <v>21232</v>
      </c>
      <c r="D243" s="516">
        <f t="shared" si="23"/>
        <v>15753664.10454696</v>
      </c>
      <c r="E243" s="516">
        <v>-1996436.0565779181</v>
      </c>
      <c r="F243" s="516">
        <v>-2153447.441846001</v>
      </c>
      <c r="G243" s="532">
        <v>-1184170.2379172556</v>
      </c>
      <c r="H243" s="516">
        <v>3020021.1533850855</v>
      </c>
      <c r="I243" s="516">
        <v>-1975738</v>
      </c>
      <c r="J243" s="514">
        <v>11463893.521590872</v>
      </c>
      <c r="K243" s="545"/>
      <c r="L243" s="546">
        <f t="shared" si="24"/>
        <v>13149197.429126237</v>
      </c>
      <c r="M243" s="517">
        <v>-1996436.057007676</v>
      </c>
      <c r="N243" s="517">
        <v>-1887625.6813418989</v>
      </c>
      <c r="O243" s="533">
        <v>-2803459.8522447199</v>
      </c>
      <c r="P243" s="518">
        <v>1827108.3540733124</v>
      </c>
      <c r="Q243" s="518">
        <v>442317.09706799977</v>
      </c>
      <c r="R243" s="517">
        <v>3285129.0364162307</v>
      </c>
      <c r="S243" s="519">
        <v>-1975738</v>
      </c>
      <c r="T243" s="518">
        <v>10040492.326089485</v>
      </c>
      <c r="U243" s="514"/>
      <c r="V243" s="546">
        <f t="shared" si="25"/>
        <v>13008147.545409737</v>
      </c>
      <c r="W243" s="517">
        <v>-1996436.057007676</v>
      </c>
      <c r="X243" s="517">
        <v>-1615191.2783505034</v>
      </c>
      <c r="Y243" s="517">
        <v>-2803459.8522447199</v>
      </c>
      <c r="Z243" s="517">
        <v>1866407.2520366521</v>
      </c>
      <c r="AA243" s="517">
        <v>442317.09706799977</v>
      </c>
      <c r="AB243" s="517">
        <v>3393449.5908691757</v>
      </c>
      <c r="AC243" s="519">
        <v>-1975738</v>
      </c>
      <c r="AD243" s="514">
        <v>10319496.297780667</v>
      </c>
      <c r="AE243" s="545"/>
      <c r="AF243" s="546">
        <v>12762697.521287641</v>
      </c>
      <c r="AG243" s="517">
        <v>-1996436.057007676</v>
      </c>
      <c r="AH243" s="517">
        <v>-1327766.2030510695</v>
      </c>
      <c r="AI243" s="517">
        <v>-2803459.8522447199</v>
      </c>
      <c r="AJ243" s="517">
        <v>1905706.149999992</v>
      </c>
      <c r="AK243" s="517">
        <v>442317.09706799977</v>
      </c>
      <c r="AL243" s="520">
        <v>3551770.4995619562</v>
      </c>
      <c r="AM243" s="533">
        <v>-1975738</v>
      </c>
      <c r="AN243" s="514">
        <v>10559091.155614125</v>
      </c>
    </row>
    <row r="244" spans="1:40" ht="16.5">
      <c r="A244" s="515">
        <v>751</v>
      </c>
      <c r="B244" s="432" t="s">
        <v>248</v>
      </c>
      <c r="C244" s="518">
        <v>2877</v>
      </c>
      <c r="D244" s="516">
        <f t="shared" si="23"/>
        <v>2440637.3225258701</v>
      </c>
      <c r="E244" s="516">
        <v>278049.56468456029</v>
      </c>
      <c r="F244" s="516">
        <v>-69246.174004534332</v>
      </c>
      <c r="G244" s="532">
        <v>-160458.63670346385</v>
      </c>
      <c r="H244" s="516">
        <v>505376.80502929178</v>
      </c>
      <c r="I244" s="516">
        <v>234617</v>
      </c>
      <c r="J244" s="514">
        <v>3228975.8815317242</v>
      </c>
      <c r="K244" s="545"/>
      <c r="L244" s="546">
        <f t="shared" si="24"/>
        <v>2202370.3222849886</v>
      </c>
      <c r="M244" s="517">
        <v>278049.56462632673</v>
      </c>
      <c r="N244" s="517">
        <v>-33226.524184908201</v>
      </c>
      <c r="O244" s="533">
        <v>-379530.45730716683</v>
      </c>
      <c r="P244" s="518">
        <v>311571.34782316413</v>
      </c>
      <c r="Q244" s="518">
        <v>118592.26117200001</v>
      </c>
      <c r="R244" s="517">
        <v>549238.97151890909</v>
      </c>
      <c r="S244" s="519">
        <v>234617</v>
      </c>
      <c r="T244" s="518">
        <v>3281682.4859333136</v>
      </c>
      <c r="U244" s="514"/>
      <c r="V244" s="546">
        <f t="shared" si="25"/>
        <v>2491100.3942215005</v>
      </c>
      <c r="W244" s="517">
        <v>278049.56462632673</v>
      </c>
      <c r="X244" s="517">
        <v>-11960.085526908897</v>
      </c>
      <c r="Y244" s="517">
        <v>-379530.45730716683</v>
      </c>
      <c r="Z244" s="517">
        <v>291905.34891158214</v>
      </c>
      <c r="AA244" s="517">
        <v>118592.26117200001</v>
      </c>
      <c r="AB244" s="517">
        <v>568833.10850163514</v>
      </c>
      <c r="AC244" s="519">
        <v>234617</v>
      </c>
      <c r="AD244" s="514">
        <v>3591607.134598969</v>
      </c>
      <c r="AE244" s="545"/>
      <c r="AF244" s="546">
        <v>2664974.465179754</v>
      </c>
      <c r="AG244" s="517">
        <v>278049.56462632673</v>
      </c>
      <c r="AH244" s="517">
        <v>-16168.121433254488</v>
      </c>
      <c r="AI244" s="517">
        <v>-379530.45730716683</v>
      </c>
      <c r="AJ244" s="517">
        <v>272239.35000000009</v>
      </c>
      <c r="AK244" s="517">
        <v>118592.26117200001</v>
      </c>
      <c r="AL244" s="520">
        <v>592986.34006276506</v>
      </c>
      <c r="AM244" s="533">
        <v>234617</v>
      </c>
      <c r="AN244" s="514">
        <v>3765760.4023004244</v>
      </c>
    </row>
    <row r="245" spans="1:40" ht="16.5">
      <c r="A245" s="515">
        <v>753</v>
      </c>
      <c r="B245" s="432" t="s">
        <v>593</v>
      </c>
      <c r="C245" s="518">
        <v>22320</v>
      </c>
      <c r="D245" s="516">
        <f t="shared" si="23"/>
        <v>12927709.800431848</v>
      </c>
      <c r="E245" s="516">
        <v>6617861.821263507</v>
      </c>
      <c r="F245" s="516">
        <v>3607252.4094094052</v>
      </c>
      <c r="G245" s="532">
        <v>-1244851.1544043496</v>
      </c>
      <c r="H245" s="516">
        <v>2475592.6170254587</v>
      </c>
      <c r="I245" s="516">
        <v>-2298834</v>
      </c>
      <c r="J245" s="514">
        <v>22084731.49372587</v>
      </c>
      <c r="K245" s="545"/>
      <c r="L245" s="546">
        <f t="shared" si="24"/>
        <v>12405005.849595319</v>
      </c>
      <c r="M245" s="517">
        <v>6617861.8208117215</v>
      </c>
      <c r="N245" s="517">
        <v>3217095.7823583297</v>
      </c>
      <c r="O245" s="533">
        <v>-2956926.9884667359</v>
      </c>
      <c r="P245" s="518">
        <v>1911849.8962999547</v>
      </c>
      <c r="Q245" s="518">
        <v>397257.34710200015</v>
      </c>
      <c r="R245" s="517">
        <v>2686210.0164209511</v>
      </c>
      <c r="S245" s="519">
        <v>-2298834</v>
      </c>
      <c r="T245" s="518">
        <v>21979519.724121541</v>
      </c>
      <c r="U245" s="514"/>
      <c r="V245" s="546">
        <f t="shared" si="25"/>
        <v>12849196.59913742</v>
      </c>
      <c r="W245" s="517">
        <v>6617861.8208117215</v>
      </c>
      <c r="X245" s="517">
        <v>2833890.6521194428</v>
      </c>
      <c r="Y245" s="517">
        <v>-2956926.9884667359</v>
      </c>
      <c r="Z245" s="517">
        <v>2089183.1631499729</v>
      </c>
      <c r="AA245" s="517">
        <v>397257.34710200015</v>
      </c>
      <c r="AB245" s="517">
        <v>2692734.3482144419</v>
      </c>
      <c r="AC245" s="519">
        <v>-2298834</v>
      </c>
      <c r="AD245" s="514">
        <v>22224362.942068264</v>
      </c>
      <c r="AE245" s="545"/>
      <c r="AF245" s="546">
        <v>12895665.826190254</v>
      </c>
      <c r="AG245" s="517">
        <v>6617861.8208117215</v>
      </c>
      <c r="AH245" s="517">
        <v>2466444.367298576</v>
      </c>
      <c r="AI245" s="517">
        <v>-2956926.9884667359</v>
      </c>
      <c r="AJ245" s="517">
        <v>2266516.4299999913</v>
      </c>
      <c r="AK245" s="517">
        <v>397257.34710200015</v>
      </c>
      <c r="AL245" s="520">
        <v>2823201.910264723</v>
      </c>
      <c r="AM245" s="533">
        <v>-2298834</v>
      </c>
      <c r="AN245" s="514">
        <v>22211186.713200524</v>
      </c>
    </row>
    <row r="246" spans="1:40" ht="16.5">
      <c r="A246" s="515">
        <v>755</v>
      </c>
      <c r="B246" s="432" t="s">
        <v>594</v>
      </c>
      <c r="C246" s="518">
        <v>6217</v>
      </c>
      <c r="D246" s="516">
        <f t="shared" si="23"/>
        <v>3359731.6230495712</v>
      </c>
      <c r="E246" s="516">
        <v>945133.31312106608</v>
      </c>
      <c r="F246" s="516">
        <v>1038727.8126682282</v>
      </c>
      <c r="G246" s="532">
        <v>-346740.12665465235</v>
      </c>
      <c r="H246" s="516">
        <v>868897.16991338076</v>
      </c>
      <c r="I246" s="516">
        <v>-1659080</v>
      </c>
      <c r="J246" s="514">
        <v>4206669.7920975937</v>
      </c>
      <c r="K246" s="545"/>
      <c r="L246" s="546">
        <f t="shared" si="24"/>
        <v>3365822.0753710349</v>
      </c>
      <c r="M246" s="517">
        <v>945133.31299522717</v>
      </c>
      <c r="N246" s="517">
        <v>930053.8095151576</v>
      </c>
      <c r="O246" s="533">
        <v>-821459.48211692856</v>
      </c>
      <c r="P246" s="518">
        <v>480017.64271864516</v>
      </c>
      <c r="Q246" s="518">
        <v>157647.81309199997</v>
      </c>
      <c r="R246" s="517">
        <v>950944.79531441105</v>
      </c>
      <c r="S246" s="519">
        <v>-1659080</v>
      </c>
      <c r="T246" s="518">
        <v>4349079.9668895472</v>
      </c>
      <c r="U246" s="514"/>
      <c r="V246" s="546">
        <f t="shared" si="25"/>
        <v>3105734.6215127944</v>
      </c>
      <c r="W246" s="517">
        <v>945133.31299522717</v>
      </c>
      <c r="X246" s="517">
        <v>823316.07229763246</v>
      </c>
      <c r="Y246" s="517">
        <v>-821459.48211692856</v>
      </c>
      <c r="Z246" s="517">
        <v>528817.87635932129</v>
      </c>
      <c r="AA246" s="517">
        <v>157647.81309199997</v>
      </c>
      <c r="AB246" s="517">
        <v>964127.95434852259</v>
      </c>
      <c r="AC246" s="519">
        <v>-1659080</v>
      </c>
      <c r="AD246" s="514">
        <v>4044238.1684885696</v>
      </c>
      <c r="AE246" s="545"/>
      <c r="AF246" s="546">
        <v>2880038.2345088739</v>
      </c>
      <c r="AG246" s="517">
        <v>945133.31299522717</v>
      </c>
      <c r="AH246" s="517">
        <v>720967.79484551202</v>
      </c>
      <c r="AI246" s="517">
        <v>-821459.48211692856</v>
      </c>
      <c r="AJ246" s="517">
        <v>577618.10999999742</v>
      </c>
      <c r="AK246" s="517">
        <v>157647.81309199997</v>
      </c>
      <c r="AL246" s="520">
        <v>1006428.0679966265</v>
      </c>
      <c r="AM246" s="533">
        <v>-1659080</v>
      </c>
      <c r="AN246" s="514">
        <v>3807293.851321307</v>
      </c>
    </row>
    <row r="247" spans="1:40" ht="16.5">
      <c r="A247" s="515">
        <v>758</v>
      </c>
      <c r="B247" s="432" t="s">
        <v>251</v>
      </c>
      <c r="C247" s="518">
        <v>8134</v>
      </c>
      <c r="D247" s="516">
        <f t="shared" si="23"/>
        <v>8711301.9402362332</v>
      </c>
      <c r="E247" s="516">
        <v>-2319847.9731967202</v>
      </c>
      <c r="F247" s="516">
        <v>-874781.46777197486</v>
      </c>
      <c r="G247" s="532">
        <v>-453656.77822244528</v>
      </c>
      <c r="H247" s="516">
        <v>1511507.9409612808</v>
      </c>
      <c r="I247" s="516">
        <v>-907313</v>
      </c>
      <c r="J247" s="514">
        <v>5667210.6620063726</v>
      </c>
      <c r="K247" s="545"/>
      <c r="L247" s="546">
        <f t="shared" si="24"/>
        <v>7613925.1309930226</v>
      </c>
      <c r="M247" s="517">
        <v>-2319847.9733613604</v>
      </c>
      <c r="N247" s="517">
        <v>-772944.89090967423</v>
      </c>
      <c r="O247" s="533">
        <v>-1073364.1664446301</v>
      </c>
      <c r="P247" s="518">
        <v>931991.25822370709</v>
      </c>
      <c r="Q247" s="518">
        <v>372513.88374200003</v>
      </c>
      <c r="R247" s="517">
        <v>1615269.2234322752</v>
      </c>
      <c r="S247" s="519">
        <v>-907313</v>
      </c>
      <c r="T247" s="518">
        <v>5460229.46567534</v>
      </c>
      <c r="U247" s="514"/>
      <c r="V247" s="546">
        <f t="shared" si="25"/>
        <v>7762332.2951168958</v>
      </c>
      <c r="W247" s="517">
        <v>-2319847.9733613604</v>
      </c>
      <c r="X247" s="517">
        <v>-668575.00423239416</v>
      </c>
      <c r="Y247" s="517">
        <v>-1073364.1664446301</v>
      </c>
      <c r="Z247" s="517">
        <v>864575.41911185265</v>
      </c>
      <c r="AA247" s="517">
        <v>372513.88374200003</v>
      </c>
      <c r="AB247" s="517">
        <v>1670229.2583699764</v>
      </c>
      <c r="AC247" s="519">
        <v>-907313</v>
      </c>
      <c r="AD247" s="514">
        <v>5700550.7123023402</v>
      </c>
      <c r="AE247" s="545"/>
      <c r="AF247" s="546">
        <v>7943739.1607464962</v>
      </c>
      <c r="AG247" s="517">
        <v>-2319847.9733613604</v>
      </c>
      <c r="AH247" s="517">
        <v>-558462.17630824214</v>
      </c>
      <c r="AI247" s="517">
        <v>-1073364.1664446301</v>
      </c>
      <c r="AJ247" s="517">
        <v>797159.57999999821</v>
      </c>
      <c r="AK247" s="517">
        <v>372513.88374200003</v>
      </c>
      <c r="AL247" s="520">
        <v>1736924.4444141113</v>
      </c>
      <c r="AM247" s="533">
        <v>-907313</v>
      </c>
      <c r="AN247" s="514">
        <v>5991349.7527883742</v>
      </c>
    </row>
    <row r="248" spans="1:40" ht="16.5">
      <c r="A248" s="515">
        <v>759</v>
      </c>
      <c r="B248" s="432" t="s">
        <v>252</v>
      </c>
      <c r="C248" s="518">
        <v>1942</v>
      </c>
      <c r="D248" s="516">
        <f t="shared" si="23"/>
        <v>1938127.0183924264</v>
      </c>
      <c r="E248" s="516">
        <v>82689.313753813854</v>
      </c>
      <c r="F248" s="516">
        <v>-131176.10161982421</v>
      </c>
      <c r="G248" s="532">
        <v>-108310.97409736768</v>
      </c>
      <c r="H248" s="516">
        <v>486972.1783051081</v>
      </c>
      <c r="I248" s="516">
        <v>-506187</v>
      </c>
      <c r="J248" s="514">
        <v>1762114.4347341564</v>
      </c>
      <c r="K248" s="545"/>
      <c r="L248" s="546">
        <f t="shared" si="24"/>
        <v>1722741.3421418201</v>
      </c>
      <c r="M248" s="517">
        <v>82689.313714505712</v>
      </c>
      <c r="N248" s="517">
        <v>-106862.5249949671</v>
      </c>
      <c r="O248" s="533">
        <v>-256123.59798404155</v>
      </c>
      <c r="P248" s="518">
        <v>192559.61426578643</v>
      </c>
      <c r="Q248" s="518">
        <v>114563.20167600001</v>
      </c>
      <c r="R248" s="517">
        <v>518356.17626533704</v>
      </c>
      <c r="S248" s="519">
        <v>-506187</v>
      </c>
      <c r="T248" s="518">
        <v>1761736.5250844406</v>
      </c>
      <c r="U248" s="514"/>
      <c r="V248" s="546">
        <f t="shared" si="25"/>
        <v>1972320.2322585974</v>
      </c>
      <c r="W248" s="517">
        <v>82689.313714505712</v>
      </c>
      <c r="X248" s="517">
        <v>-81944.118315931177</v>
      </c>
      <c r="Y248" s="517">
        <v>-256123.59798404155</v>
      </c>
      <c r="Z248" s="517">
        <v>180870.27213289298</v>
      </c>
      <c r="AA248" s="517">
        <v>114563.20167600001</v>
      </c>
      <c r="AB248" s="517">
        <v>536348.6571072886</v>
      </c>
      <c r="AC248" s="519">
        <v>-506187</v>
      </c>
      <c r="AD248" s="514">
        <v>2042536.960589312</v>
      </c>
      <c r="AE248" s="545"/>
      <c r="AF248" s="546">
        <v>2120199.1904973546</v>
      </c>
      <c r="AG248" s="517">
        <v>82689.313714505712</v>
      </c>
      <c r="AH248" s="517">
        <v>-55654.579118893693</v>
      </c>
      <c r="AI248" s="517">
        <v>-256123.59798404155</v>
      </c>
      <c r="AJ248" s="517">
        <v>169180.92999999953</v>
      </c>
      <c r="AK248" s="517">
        <v>114563.20167600001</v>
      </c>
      <c r="AL248" s="520">
        <v>556925.80751448916</v>
      </c>
      <c r="AM248" s="533">
        <v>-506187</v>
      </c>
      <c r="AN248" s="514">
        <v>2225593.266299414</v>
      </c>
    </row>
    <row r="249" spans="1:40" ht="16.5">
      <c r="A249" s="515">
        <v>761</v>
      </c>
      <c r="B249" s="432" t="s">
        <v>253</v>
      </c>
      <c r="C249" s="518">
        <v>8426</v>
      </c>
      <c r="D249" s="516">
        <f t="shared" si="23"/>
        <v>4437012.6041146545</v>
      </c>
      <c r="E249" s="516">
        <v>1182988.9008408741</v>
      </c>
      <c r="F249" s="516">
        <v>686492.1597042036</v>
      </c>
      <c r="G249" s="532">
        <v>-469942.46536787855</v>
      </c>
      <c r="H249" s="516">
        <v>1825932.6538719828</v>
      </c>
      <c r="I249" s="516">
        <v>620575</v>
      </c>
      <c r="J249" s="514">
        <v>8283058.8531638365</v>
      </c>
      <c r="K249" s="545"/>
      <c r="L249" s="546">
        <f t="shared" si="24"/>
        <v>4566520.513381796</v>
      </c>
      <c r="M249" s="517">
        <v>1182988.9006703226</v>
      </c>
      <c r="N249" s="517">
        <v>539204.53696529835</v>
      </c>
      <c r="O249" s="533">
        <v>-1113215.0144605234</v>
      </c>
      <c r="P249" s="518">
        <v>718334.76989639155</v>
      </c>
      <c r="Q249" s="518">
        <v>491947.10672799998</v>
      </c>
      <c r="R249" s="517">
        <v>1930690.0082171643</v>
      </c>
      <c r="S249" s="519">
        <v>620575</v>
      </c>
      <c r="T249" s="518">
        <v>8937045.8213984501</v>
      </c>
      <c r="U249" s="514"/>
      <c r="V249" s="546">
        <f t="shared" si="25"/>
        <v>4475549.9715573415</v>
      </c>
      <c r="W249" s="517">
        <v>1182988.9006703226</v>
      </c>
      <c r="X249" s="517">
        <v>394541.16656239249</v>
      </c>
      <c r="Y249" s="517">
        <v>-1113215.0144605234</v>
      </c>
      <c r="Z249" s="517">
        <v>751374.07494819525</v>
      </c>
      <c r="AA249" s="517">
        <v>491947.10672799998</v>
      </c>
      <c r="AB249" s="517">
        <v>1992590.5413990966</v>
      </c>
      <c r="AC249" s="519">
        <v>620575</v>
      </c>
      <c r="AD249" s="514">
        <v>8796351.7474048249</v>
      </c>
      <c r="AE249" s="545"/>
      <c r="AF249" s="546">
        <v>4939979.4323563306</v>
      </c>
      <c r="AG249" s="517">
        <v>1182988.9006703226</v>
      </c>
      <c r="AH249" s="517">
        <v>255826.90151308136</v>
      </c>
      <c r="AI249" s="517">
        <v>-1113215.0144605234</v>
      </c>
      <c r="AJ249" s="517">
        <v>784413.37999999896</v>
      </c>
      <c r="AK249" s="517">
        <v>491947.10672799998</v>
      </c>
      <c r="AL249" s="520">
        <v>2067588.5035312613</v>
      </c>
      <c r="AM249" s="533">
        <v>620575</v>
      </c>
      <c r="AN249" s="514">
        <v>9230104.2103384715</v>
      </c>
    </row>
    <row r="250" spans="1:40" ht="16.5">
      <c r="A250" s="515">
        <v>762</v>
      </c>
      <c r="B250" s="432" t="s">
        <v>254</v>
      </c>
      <c r="C250" s="518">
        <v>3672</v>
      </c>
      <c r="D250" s="516">
        <f t="shared" si="23"/>
        <v>2274837.8277340415</v>
      </c>
      <c r="E250" s="516">
        <v>1132761.1895712006</v>
      </c>
      <c r="F250" s="516">
        <v>594446.36913737422</v>
      </c>
      <c r="G250" s="532">
        <v>-204798.09314394137</v>
      </c>
      <c r="H250" s="516">
        <v>885231.54954171623</v>
      </c>
      <c r="I250" s="516">
        <v>-61058</v>
      </c>
      <c r="J250" s="514">
        <v>4621420.8428403912</v>
      </c>
      <c r="K250" s="545"/>
      <c r="L250" s="546">
        <f t="shared" si="24"/>
        <v>2737132.5491018952</v>
      </c>
      <c r="M250" s="517">
        <v>1132761.1894968753</v>
      </c>
      <c r="N250" s="517">
        <v>530259.31113864889</v>
      </c>
      <c r="O250" s="533">
        <v>-484811.63407959801</v>
      </c>
      <c r="P250" s="518">
        <v>459927.50574952632</v>
      </c>
      <c r="Q250" s="518">
        <v>234317.525288</v>
      </c>
      <c r="R250" s="517">
        <v>942851.8831929008</v>
      </c>
      <c r="S250" s="519">
        <v>-61058</v>
      </c>
      <c r="T250" s="518">
        <v>5491380.3298882488</v>
      </c>
      <c r="U250" s="514"/>
      <c r="V250" s="546">
        <f t="shared" si="25"/>
        <v>2830430.3756066202</v>
      </c>
      <c r="W250" s="517">
        <v>1132761.1894968753</v>
      </c>
      <c r="X250" s="517">
        <v>467215.88648644491</v>
      </c>
      <c r="Y250" s="517">
        <v>-484811.63407959801</v>
      </c>
      <c r="Z250" s="517">
        <v>414289.38787476299</v>
      </c>
      <c r="AA250" s="517">
        <v>234317.525288</v>
      </c>
      <c r="AB250" s="517">
        <v>975673.48224136163</v>
      </c>
      <c r="AC250" s="519">
        <v>-61058</v>
      </c>
      <c r="AD250" s="514">
        <v>5508818.2129144669</v>
      </c>
      <c r="AE250" s="545"/>
      <c r="AF250" s="546">
        <v>3131182.6408651746</v>
      </c>
      <c r="AG250" s="517">
        <v>1132761.1894968753</v>
      </c>
      <c r="AH250" s="517">
        <v>406765.04608043144</v>
      </c>
      <c r="AI250" s="517">
        <v>-484811.63407959801</v>
      </c>
      <c r="AJ250" s="517">
        <v>368651.26999999961</v>
      </c>
      <c r="AK250" s="517">
        <v>234317.525288</v>
      </c>
      <c r="AL250" s="520">
        <v>1012428.6385309075</v>
      </c>
      <c r="AM250" s="533">
        <v>-61058</v>
      </c>
      <c r="AN250" s="514">
        <v>5740236.6761817895</v>
      </c>
    </row>
    <row r="251" spans="1:40" ht="16.5">
      <c r="A251" s="515">
        <v>765</v>
      </c>
      <c r="B251" s="432" t="s">
        <v>255</v>
      </c>
      <c r="C251" s="518">
        <v>10354</v>
      </c>
      <c r="D251" s="516">
        <f t="shared" si="23"/>
        <v>5946622.5547714038</v>
      </c>
      <c r="E251" s="516">
        <v>-1045315.3510259792</v>
      </c>
      <c r="F251" s="516">
        <v>5090.9212425721453</v>
      </c>
      <c r="G251" s="532">
        <v>-577472.61884868424</v>
      </c>
      <c r="H251" s="516">
        <v>1862384.0320725932</v>
      </c>
      <c r="I251" s="516">
        <v>604513</v>
      </c>
      <c r="J251" s="514">
        <v>6795822.5382119054</v>
      </c>
      <c r="K251" s="545"/>
      <c r="L251" s="546">
        <f t="shared" si="24"/>
        <v>5978078.498302307</v>
      </c>
      <c r="M251" s="517">
        <v>-1045315.3512355549</v>
      </c>
      <c r="N251" s="517">
        <v>-20588.402972787982</v>
      </c>
      <c r="O251" s="533">
        <v>-1366377.1732834508</v>
      </c>
      <c r="P251" s="518">
        <v>1264679.5624256944</v>
      </c>
      <c r="Q251" s="518">
        <v>403809.53459000005</v>
      </c>
      <c r="R251" s="517">
        <v>1994266.5260012124</v>
      </c>
      <c r="S251" s="519">
        <v>604513</v>
      </c>
      <c r="T251" s="518">
        <v>7813066.1938274205</v>
      </c>
      <c r="U251" s="514"/>
      <c r="V251" s="546">
        <f t="shared" si="25"/>
        <v>5921940.8491853615</v>
      </c>
      <c r="W251" s="517">
        <v>-1045315.3512355549</v>
      </c>
      <c r="X251" s="517">
        <v>-43043.005055827154</v>
      </c>
      <c r="Y251" s="517">
        <v>-1366377.1732834508</v>
      </c>
      <c r="Z251" s="517">
        <v>1109938.0512128456</v>
      </c>
      <c r="AA251" s="517">
        <v>403809.53459000005</v>
      </c>
      <c r="AB251" s="517">
        <v>2057052.0707795464</v>
      </c>
      <c r="AC251" s="519">
        <v>604513</v>
      </c>
      <c r="AD251" s="514">
        <v>7642517.9761929205</v>
      </c>
      <c r="AE251" s="545"/>
      <c r="AF251" s="546">
        <v>6067644.3858592818</v>
      </c>
      <c r="AG251" s="517">
        <v>-1045315.3512355549</v>
      </c>
      <c r="AH251" s="517">
        <v>-58187.253847729218</v>
      </c>
      <c r="AI251" s="517">
        <v>-1366377.1732834508</v>
      </c>
      <c r="AJ251" s="517">
        <v>955196.53999999701</v>
      </c>
      <c r="AK251" s="517">
        <v>403809.53459000005</v>
      </c>
      <c r="AL251" s="520">
        <v>2136502.8799340925</v>
      </c>
      <c r="AM251" s="533">
        <v>604513</v>
      </c>
      <c r="AN251" s="514">
        <v>7697786.5620166361</v>
      </c>
    </row>
    <row r="252" spans="1:40" ht="16.5">
      <c r="A252" s="515">
        <v>768</v>
      </c>
      <c r="B252" s="432" t="s">
        <v>256</v>
      </c>
      <c r="C252" s="518">
        <v>2375</v>
      </c>
      <c r="D252" s="516">
        <f t="shared" si="23"/>
        <v>1339942.241246355</v>
      </c>
      <c r="E252" s="516">
        <v>355766.72625020688</v>
      </c>
      <c r="F252" s="516">
        <v>580837.77300998324</v>
      </c>
      <c r="G252" s="532">
        <v>-132460.6403096026</v>
      </c>
      <c r="H252" s="516">
        <v>567352.11782793526</v>
      </c>
      <c r="I252" s="516">
        <v>240245</v>
      </c>
      <c r="J252" s="514">
        <v>2951683.2180248778</v>
      </c>
      <c r="K252" s="545"/>
      <c r="L252" s="546">
        <f t="shared" si="24"/>
        <v>1541057.4225661187</v>
      </c>
      <c r="M252" s="517">
        <v>355766.72620213433</v>
      </c>
      <c r="N252" s="517">
        <v>539322.45091113448</v>
      </c>
      <c r="O252" s="533">
        <v>-313538.14303821384</v>
      </c>
      <c r="P252" s="518">
        <v>278978.62105881935</v>
      </c>
      <c r="Q252" s="518">
        <v>109354.943852</v>
      </c>
      <c r="R252" s="517">
        <v>601355.50254110468</v>
      </c>
      <c r="S252" s="519">
        <v>240245</v>
      </c>
      <c r="T252" s="518">
        <v>3352542.5240930975</v>
      </c>
      <c r="U252" s="514"/>
      <c r="V252" s="546">
        <f t="shared" si="25"/>
        <v>1638978.7397715305</v>
      </c>
      <c r="W252" s="517">
        <v>355766.72620213433</v>
      </c>
      <c r="X252" s="517">
        <v>498546.81541304506</v>
      </c>
      <c r="Y252" s="517">
        <v>-313538.14303821384</v>
      </c>
      <c r="Z252" s="517">
        <v>250053.33052940929</v>
      </c>
      <c r="AA252" s="517">
        <v>109354.943852</v>
      </c>
      <c r="AB252" s="517">
        <v>621686.38622576254</v>
      </c>
      <c r="AC252" s="519">
        <v>240245</v>
      </c>
      <c r="AD252" s="514">
        <v>3401093.7989556678</v>
      </c>
      <c r="AE252" s="545"/>
      <c r="AF252" s="546">
        <v>1895150.2977449633</v>
      </c>
      <c r="AG252" s="517">
        <v>355766.72620213433</v>
      </c>
      <c r="AH252" s="517">
        <v>459448.02838573506</v>
      </c>
      <c r="AI252" s="517">
        <v>-313538.14303821384</v>
      </c>
      <c r="AJ252" s="517">
        <v>221128.03999999916</v>
      </c>
      <c r="AK252" s="517">
        <v>109354.943852</v>
      </c>
      <c r="AL252" s="520">
        <v>645862.00314802455</v>
      </c>
      <c r="AM252" s="533">
        <v>240245</v>
      </c>
      <c r="AN252" s="514">
        <v>3613416.8962946422</v>
      </c>
    </row>
    <row r="253" spans="1:40" ht="16.5">
      <c r="A253" s="515">
        <v>777</v>
      </c>
      <c r="B253" s="432" t="s">
        <v>257</v>
      </c>
      <c r="C253" s="518">
        <v>7367</v>
      </c>
      <c r="D253" s="516">
        <f t="shared" si="23"/>
        <v>6252055.38433001</v>
      </c>
      <c r="E253" s="516">
        <v>298171.42792355263</v>
      </c>
      <c r="F253" s="516">
        <v>561220.16880010057</v>
      </c>
      <c r="G253" s="532">
        <v>-410878.96301509149</v>
      </c>
      <c r="H253" s="516">
        <v>1559321.824338343</v>
      </c>
      <c r="I253" s="516">
        <v>-164594</v>
      </c>
      <c r="J253" s="514">
        <v>8095295.8423769148</v>
      </c>
      <c r="K253" s="545"/>
      <c r="L253" s="546">
        <f t="shared" si="24"/>
        <v>6749957.8320154846</v>
      </c>
      <c r="M253" s="517">
        <v>298171.42777443671</v>
      </c>
      <c r="N253" s="517">
        <v>432444.0096833767</v>
      </c>
      <c r="O253" s="533">
        <v>-971518.38315253775</v>
      </c>
      <c r="P253" s="518">
        <v>961260.85271205241</v>
      </c>
      <c r="Q253" s="518">
        <v>433821.24108399998</v>
      </c>
      <c r="R253" s="517">
        <v>1666751.0112348481</v>
      </c>
      <c r="S253" s="519">
        <v>-164594</v>
      </c>
      <c r="T253" s="518">
        <v>9406293.9913516603</v>
      </c>
      <c r="U253" s="514"/>
      <c r="V253" s="546">
        <f t="shared" si="25"/>
        <v>7370338.5683439421</v>
      </c>
      <c r="W253" s="517">
        <v>298171.42777443671</v>
      </c>
      <c r="X253" s="517">
        <v>305962.28054046095</v>
      </c>
      <c r="Y253" s="517">
        <v>-971518.38315253775</v>
      </c>
      <c r="Z253" s="517">
        <v>851637.83635602519</v>
      </c>
      <c r="AA253" s="517">
        <v>433821.24108399998</v>
      </c>
      <c r="AB253" s="517">
        <v>1729208.1078920101</v>
      </c>
      <c r="AC253" s="519">
        <v>-164594</v>
      </c>
      <c r="AD253" s="514">
        <v>9853027.0788383372</v>
      </c>
      <c r="AE253" s="545"/>
      <c r="AF253" s="546">
        <v>7896056.0747611867</v>
      </c>
      <c r="AG253" s="517">
        <v>298171.42777443671</v>
      </c>
      <c r="AH253" s="517">
        <v>184681.95884353778</v>
      </c>
      <c r="AI253" s="517">
        <v>-971518.38315253775</v>
      </c>
      <c r="AJ253" s="517">
        <v>742014.81999999797</v>
      </c>
      <c r="AK253" s="517">
        <v>433821.24108399998</v>
      </c>
      <c r="AL253" s="520">
        <v>1800550.1255909312</v>
      </c>
      <c r="AM253" s="533">
        <v>-164594</v>
      </c>
      <c r="AN253" s="514">
        <v>10219183.264901552</v>
      </c>
    </row>
    <row r="254" spans="1:40" ht="16.5">
      <c r="A254" s="515">
        <v>778</v>
      </c>
      <c r="B254" s="432" t="s">
        <v>258</v>
      </c>
      <c r="C254" s="518">
        <v>6763</v>
      </c>
      <c r="D254" s="516">
        <f t="shared" si="23"/>
        <v>3705257.5157127855</v>
      </c>
      <c r="E254" s="516">
        <v>734074.98658735526</v>
      </c>
      <c r="F254" s="516">
        <v>223339.17060215434</v>
      </c>
      <c r="G254" s="532">
        <v>-377192.13070056518</v>
      </c>
      <c r="H254" s="516">
        <v>1359137.6177347938</v>
      </c>
      <c r="I254" s="516">
        <v>136578</v>
      </c>
      <c r="J254" s="514">
        <v>5781195.159936524</v>
      </c>
      <c r="K254" s="545"/>
      <c r="L254" s="546">
        <f t="shared" si="24"/>
        <v>2672001.8880070811</v>
      </c>
      <c r="M254" s="517">
        <v>734074.98645046039</v>
      </c>
      <c r="N254" s="517">
        <v>105121.01340025359</v>
      </c>
      <c r="O254" s="533">
        <v>-892655.23982087057</v>
      </c>
      <c r="P254" s="518">
        <v>636316.33433561935</v>
      </c>
      <c r="Q254" s="518">
        <v>345022.07770800003</v>
      </c>
      <c r="R254" s="517">
        <v>1454502.5429384671</v>
      </c>
      <c r="S254" s="519">
        <v>136578</v>
      </c>
      <c r="T254" s="518">
        <v>5190961.6030190112</v>
      </c>
      <c r="U254" s="514"/>
      <c r="V254" s="546">
        <f t="shared" si="25"/>
        <v>2611701.8965099584</v>
      </c>
      <c r="W254" s="517">
        <v>734074.98645046039</v>
      </c>
      <c r="X254" s="517">
        <v>-10990.827809674343</v>
      </c>
      <c r="Y254" s="517">
        <v>-892655.23982087057</v>
      </c>
      <c r="Z254" s="517">
        <v>626215.99216780893</v>
      </c>
      <c r="AA254" s="517">
        <v>345022.07770800003</v>
      </c>
      <c r="AB254" s="517">
        <v>1508975.062268171</v>
      </c>
      <c r="AC254" s="519">
        <v>136578</v>
      </c>
      <c r="AD254" s="514">
        <v>5058921.9474738538</v>
      </c>
      <c r="AE254" s="545"/>
      <c r="AF254" s="546">
        <v>2723990.3203130001</v>
      </c>
      <c r="AG254" s="517">
        <v>734074.98645046039</v>
      </c>
      <c r="AH254" s="517">
        <v>-38006.605927389675</v>
      </c>
      <c r="AI254" s="517">
        <v>-892655.23982087057</v>
      </c>
      <c r="AJ254" s="517">
        <v>616115.64999999851</v>
      </c>
      <c r="AK254" s="517">
        <v>345022.07770800003</v>
      </c>
      <c r="AL254" s="520">
        <v>1573889.18854614</v>
      </c>
      <c r="AM254" s="533">
        <v>136578</v>
      </c>
      <c r="AN254" s="514">
        <v>5199008.3772693388</v>
      </c>
    </row>
    <row r="255" spans="1:40" ht="16.5">
      <c r="A255" s="515">
        <v>781</v>
      </c>
      <c r="B255" s="432" t="s">
        <v>259</v>
      </c>
      <c r="C255" s="518">
        <v>3504</v>
      </c>
      <c r="D255" s="516">
        <f t="shared" si="23"/>
        <v>51800.039987950586</v>
      </c>
      <c r="E255" s="516">
        <v>1783490.0112421836</v>
      </c>
      <c r="F255" s="516">
        <v>1595198.4690263134</v>
      </c>
      <c r="G255" s="532">
        <v>-195428.24574519892</v>
      </c>
      <c r="H255" s="516">
        <v>802150.07737273281</v>
      </c>
      <c r="I255" s="516">
        <v>-333289</v>
      </c>
      <c r="J255" s="514">
        <v>3703921.3518839814</v>
      </c>
      <c r="K255" s="545"/>
      <c r="L255" s="546">
        <f t="shared" si="24"/>
        <v>185520.86113218218</v>
      </c>
      <c r="M255" s="517">
        <v>1783490.0111712585</v>
      </c>
      <c r="N255" s="517">
        <v>1533948.0738118433</v>
      </c>
      <c r="O255" s="533">
        <v>-461966.32168833376</v>
      </c>
      <c r="P255" s="518">
        <v>359893.29351847316</v>
      </c>
      <c r="Q255" s="518">
        <v>233422.49530599997</v>
      </c>
      <c r="R255" s="517">
        <v>843057.83716640167</v>
      </c>
      <c r="S255" s="519">
        <v>-333289</v>
      </c>
      <c r="T255" s="518">
        <v>4144077.2504178258</v>
      </c>
      <c r="U255" s="514"/>
      <c r="V255" s="546">
        <f t="shared" si="25"/>
        <v>161462.24039052054</v>
      </c>
      <c r="W255" s="517">
        <v>1783490.0111712585</v>
      </c>
      <c r="X255" s="517">
        <v>1473788.9888496096</v>
      </c>
      <c r="Y255" s="517">
        <v>-461966.32168833376</v>
      </c>
      <c r="Z255" s="517">
        <v>341673.34175923612</v>
      </c>
      <c r="AA255" s="517">
        <v>233422.49530599997</v>
      </c>
      <c r="AB255" s="517">
        <v>867241.22250421962</v>
      </c>
      <c r="AC255" s="519">
        <v>-333289</v>
      </c>
      <c r="AD255" s="514">
        <v>4065822.9782925108</v>
      </c>
      <c r="AE255" s="545"/>
      <c r="AF255" s="546">
        <v>346105.98677070998</v>
      </c>
      <c r="AG255" s="517">
        <v>1783490.0111712585</v>
      </c>
      <c r="AH255" s="517">
        <v>1416103.8731680543</v>
      </c>
      <c r="AI255" s="517">
        <v>-461966.32168833376</v>
      </c>
      <c r="AJ255" s="517">
        <v>323453.38999999908</v>
      </c>
      <c r="AK255" s="517">
        <v>233422.49530599997</v>
      </c>
      <c r="AL255" s="520">
        <v>897040.89677971101</v>
      </c>
      <c r="AM255" s="533">
        <v>-333289</v>
      </c>
      <c r="AN255" s="514">
        <v>4204361.3315073997</v>
      </c>
    </row>
    <row r="256" spans="1:40" ht="16.5">
      <c r="A256" s="515">
        <v>783</v>
      </c>
      <c r="B256" s="432" t="s">
        <v>260</v>
      </c>
      <c r="C256" s="518">
        <v>6419</v>
      </c>
      <c r="D256" s="516">
        <f t="shared" si="23"/>
        <v>1886061.3215893013</v>
      </c>
      <c r="E256" s="516">
        <v>-116359.82610327042</v>
      </c>
      <c r="F256" s="516">
        <v>-25278.264911026919</v>
      </c>
      <c r="G256" s="532">
        <v>-358006.25269361644</v>
      </c>
      <c r="H256" s="516">
        <v>1238613.8229683826</v>
      </c>
      <c r="I256" s="516">
        <v>-37767</v>
      </c>
      <c r="J256" s="514">
        <v>2587263.8008497702</v>
      </c>
      <c r="K256" s="545"/>
      <c r="L256" s="546">
        <f t="shared" si="24"/>
        <v>1568853.9835440805</v>
      </c>
      <c r="M256" s="517">
        <v>-116359.82623319549</v>
      </c>
      <c r="N256" s="517">
        <v>-12763.85538751459</v>
      </c>
      <c r="O256" s="533">
        <v>-848359.82035800407</v>
      </c>
      <c r="P256" s="518">
        <v>486260.97354890907</v>
      </c>
      <c r="Q256" s="518">
        <v>276905.04287600005</v>
      </c>
      <c r="R256" s="517">
        <v>1322979.8075577773</v>
      </c>
      <c r="S256" s="519">
        <v>-37767</v>
      </c>
      <c r="T256" s="518">
        <v>2639749.3055480528</v>
      </c>
      <c r="U256" s="514"/>
      <c r="V256" s="546">
        <f t="shared" si="25"/>
        <v>1406927.5016488386</v>
      </c>
      <c r="W256" s="517">
        <v>-116359.82623319549</v>
      </c>
      <c r="X256" s="517">
        <v>-26684.667708456102</v>
      </c>
      <c r="Y256" s="517">
        <v>-848359.82035800407</v>
      </c>
      <c r="Z256" s="517">
        <v>529424.9617744541</v>
      </c>
      <c r="AA256" s="517">
        <v>276905.04287600005</v>
      </c>
      <c r="AB256" s="517">
        <v>1368806.6474034276</v>
      </c>
      <c r="AC256" s="519">
        <v>-37767</v>
      </c>
      <c r="AD256" s="514">
        <v>2552892.8394030649</v>
      </c>
      <c r="AE256" s="545"/>
      <c r="AF256" s="546">
        <v>1422131.6029067785</v>
      </c>
      <c r="AG256" s="517">
        <v>-116359.82623319549</v>
      </c>
      <c r="AH256" s="517">
        <v>-36073.399888794076</v>
      </c>
      <c r="AI256" s="517">
        <v>-848359.82035800407</v>
      </c>
      <c r="AJ256" s="517">
        <v>572588.94999999925</v>
      </c>
      <c r="AK256" s="517">
        <v>276905.04287600005</v>
      </c>
      <c r="AL256" s="520">
        <v>1423879.6619090019</v>
      </c>
      <c r="AM256" s="533">
        <v>-37767</v>
      </c>
      <c r="AN256" s="514">
        <v>2656945.2112117861</v>
      </c>
    </row>
    <row r="257" spans="1:40" ht="16.5">
      <c r="A257" s="515">
        <v>785</v>
      </c>
      <c r="B257" s="432" t="s">
        <v>261</v>
      </c>
      <c r="C257" s="518">
        <v>2626</v>
      </c>
      <c r="D257" s="516">
        <f t="shared" si="23"/>
        <v>2457838.5504232831</v>
      </c>
      <c r="E257" s="516">
        <v>1389340.7288360947</v>
      </c>
      <c r="F257" s="516">
        <v>998070.29587218177</v>
      </c>
      <c r="G257" s="532">
        <v>-146459.63850653323</v>
      </c>
      <c r="H257" s="516">
        <v>636627.13202352799</v>
      </c>
      <c r="I257" s="516">
        <v>108095</v>
      </c>
      <c r="J257" s="514">
        <v>5443512.0686485544</v>
      </c>
      <c r="K257" s="545"/>
      <c r="L257" s="546">
        <f t="shared" si="24"/>
        <v>2374151.6415043212</v>
      </c>
      <c r="M257" s="517">
        <v>1389340.7287829425</v>
      </c>
      <c r="N257" s="517">
        <v>952167.45973257045</v>
      </c>
      <c r="O257" s="533">
        <v>-346221.91835533682</v>
      </c>
      <c r="P257" s="518">
        <v>453672.35795521358</v>
      </c>
      <c r="Q257" s="518">
        <v>182239.170652</v>
      </c>
      <c r="R257" s="517">
        <v>672881.1513519166</v>
      </c>
      <c r="S257" s="519">
        <v>108095</v>
      </c>
      <c r="T257" s="518">
        <v>5786325.5916236276</v>
      </c>
      <c r="U257" s="514"/>
      <c r="V257" s="546">
        <f t="shared" si="25"/>
        <v>2630906.5800771154</v>
      </c>
      <c r="W257" s="517">
        <v>1389340.7287829425</v>
      </c>
      <c r="X257" s="517">
        <v>907082.48338815675</v>
      </c>
      <c r="Y257" s="517">
        <v>-346221.91835533682</v>
      </c>
      <c r="Z257" s="517">
        <v>367553.34897760616</v>
      </c>
      <c r="AA257" s="517">
        <v>182239.170652</v>
      </c>
      <c r="AB257" s="517">
        <v>694857.20656134095</v>
      </c>
      <c r="AC257" s="519">
        <v>108095</v>
      </c>
      <c r="AD257" s="514">
        <v>5933852.6000838252</v>
      </c>
      <c r="AE257" s="545"/>
      <c r="AF257" s="546">
        <v>2699188.6439361158</v>
      </c>
      <c r="AG257" s="517">
        <v>1389340.7287829425</v>
      </c>
      <c r="AH257" s="517">
        <v>863851.5719213289</v>
      </c>
      <c r="AI257" s="517">
        <v>-346221.91835533682</v>
      </c>
      <c r="AJ257" s="517">
        <v>281434.3399999988</v>
      </c>
      <c r="AK257" s="517">
        <v>182239.170652</v>
      </c>
      <c r="AL257" s="520">
        <v>720107.16898260126</v>
      </c>
      <c r="AM257" s="533">
        <v>108095</v>
      </c>
      <c r="AN257" s="514">
        <v>5898034.7059196513</v>
      </c>
    </row>
    <row r="258" spans="1:40" ht="16.5">
      <c r="A258" s="515">
        <v>790</v>
      </c>
      <c r="B258" s="432" t="s">
        <v>262</v>
      </c>
      <c r="C258" s="518">
        <v>23734</v>
      </c>
      <c r="D258" s="516">
        <f t="shared" si="23"/>
        <v>11948885.834930906</v>
      </c>
      <c r="E258" s="516">
        <v>2350840.587166911</v>
      </c>
      <c r="F258" s="516">
        <v>849275.9848068452</v>
      </c>
      <c r="G258" s="532">
        <v>-1323714.0366770979</v>
      </c>
      <c r="H258" s="516">
        <v>4378201.2742238045</v>
      </c>
      <c r="I258" s="516">
        <v>-2112734</v>
      </c>
      <c r="J258" s="514">
        <v>16090755.644451369</v>
      </c>
      <c r="K258" s="545"/>
      <c r="L258" s="546">
        <f t="shared" si="24"/>
        <v>11926325.258577866</v>
      </c>
      <c r="M258" s="517">
        <v>2350840.5866865092</v>
      </c>
      <c r="N258" s="517">
        <v>434402.44598828646</v>
      </c>
      <c r="O258" s="533">
        <v>-3131785.3683111235</v>
      </c>
      <c r="P258" s="518">
        <v>2097789.4587723408</v>
      </c>
      <c r="Q258" s="518">
        <v>1743873.4754979999</v>
      </c>
      <c r="R258" s="517">
        <v>4730243.1950311186</v>
      </c>
      <c r="S258" s="519">
        <v>-2112734</v>
      </c>
      <c r="T258" s="518">
        <v>18038955.052242998</v>
      </c>
      <c r="U258" s="514"/>
      <c r="V258" s="546">
        <f t="shared" si="25"/>
        <v>11949993.874375846</v>
      </c>
      <c r="W258" s="517">
        <v>2350840.5866865092</v>
      </c>
      <c r="X258" s="517">
        <v>26920.790025484512</v>
      </c>
      <c r="Y258" s="517">
        <v>-3131785.3683111235</v>
      </c>
      <c r="Z258" s="517">
        <v>2146891.8343861713</v>
      </c>
      <c r="AA258" s="517">
        <v>1743873.4754979999</v>
      </c>
      <c r="AB258" s="517">
        <v>4897919.0053739464</v>
      </c>
      <c r="AC258" s="519">
        <v>-2112734</v>
      </c>
      <c r="AD258" s="514">
        <v>17871920.198034834</v>
      </c>
      <c r="AE258" s="545"/>
      <c r="AF258" s="546">
        <v>12391879.310626991</v>
      </c>
      <c r="AG258" s="517">
        <v>2350840.5866865092</v>
      </c>
      <c r="AH258" s="517">
        <v>-133379.97709310462</v>
      </c>
      <c r="AI258" s="517">
        <v>-3131785.3683111235</v>
      </c>
      <c r="AJ258" s="517">
        <v>2195994.2100000018</v>
      </c>
      <c r="AK258" s="517">
        <v>1743873.4754979999</v>
      </c>
      <c r="AL258" s="520">
        <v>5110290.1854437552</v>
      </c>
      <c r="AM258" s="533">
        <v>-2112734</v>
      </c>
      <c r="AN258" s="514">
        <v>18414978.422851026</v>
      </c>
    </row>
    <row r="259" spans="1:40" ht="16.5">
      <c r="A259" s="515">
        <v>791</v>
      </c>
      <c r="B259" s="432" t="s">
        <v>263</v>
      </c>
      <c r="C259" s="518">
        <v>5029</v>
      </c>
      <c r="D259" s="516">
        <f t="shared" si="23"/>
        <v>5841186.1671233084</v>
      </c>
      <c r="E259" s="516">
        <v>553916.90257181996</v>
      </c>
      <c r="F259" s="516">
        <v>-24703.629769455609</v>
      </c>
      <c r="G259" s="532">
        <v>-280481.92004925956</v>
      </c>
      <c r="H259" s="516">
        <v>1259422.1857064292</v>
      </c>
      <c r="I259" s="516">
        <v>-227254</v>
      </c>
      <c r="J259" s="514">
        <v>7122085.7055828422</v>
      </c>
      <c r="K259" s="545"/>
      <c r="L259" s="546">
        <f t="shared" si="24"/>
        <v>6243040.1180024808</v>
      </c>
      <c r="M259" s="517">
        <v>553916.90247002756</v>
      </c>
      <c r="N259" s="517">
        <v>-9999.9110054230987</v>
      </c>
      <c r="O259" s="533">
        <v>-663577.25487287727</v>
      </c>
      <c r="P259" s="518">
        <v>418501.45135917573</v>
      </c>
      <c r="Q259" s="518">
        <v>226526.62740400003</v>
      </c>
      <c r="R259" s="517">
        <v>1335924.5297009526</v>
      </c>
      <c r="S259" s="519">
        <v>-227254</v>
      </c>
      <c r="T259" s="518">
        <v>7877078.4630583366</v>
      </c>
      <c r="U259" s="514"/>
      <c r="V259" s="546">
        <f t="shared" si="25"/>
        <v>6284161.6735512186</v>
      </c>
      <c r="W259" s="517">
        <v>553916.90247002756</v>
      </c>
      <c r="X259" s="517">
        <v>-20906.246129588057</v>
      </c>
      <c r="Y259" s="517">
        <v>-663577.25487287727</v>
      </c>
      <c r="Z259" s="517">
        <v>439535.61067958764</v>
      </c>
      <c r="AA259" s="517">
        <v>226526.62740400003</v>
      </c>
      <c r="AB259" s="517">
        <v>1382475.3757367253</v>
      </c>
      <c r="AC259" s="519">
        <v>-227254</v>
      </c>
      <c r="AD259" s="514">
        <v>7974878.6888390938</v>
      </c>
      <c r="AE259" s="545"/>
      <c r="AF259" s="546">
        <v>6699185.3720461894</v>
      </c>
      <c r="AG259" s="517">
        <v>553916.90247002756</v>
      </c>
      <c r="AH259" s="517">
        <v>-28261.898744468828</v>
      </c>
      <c r="AI259" s="517">
        <v>-663577.25487287727</v>
      </c>
      <c r="AJ259" s="517">
        <v>460569.76999999955</v>
      </c>
      <c r="AK259" s="517">
        <v>226526.62740400003</v>
      </c>
      <c r="AL259" s="520">
        <v>1434580.3391920277</v>
      </c>
      <c r="AM259" s="533">
        <v>-227254</v>
      </c>
      <c r="AN259" s="514">
        <v>8455685.8574948981</v>
      </c>
    </row>
    <row r="260" spans="1:40" ht="16.5">
      <c r="A260" s="515">
        <v>831</v>
      </c>
      <c r="B260" s="432" t="s">
        <v>264</v>
      </c>
      <c r="C260" s="518">
        <v>4559</v>
      </c>
      <c r="D260" s="516">
        <f t="shared" si="23"/>
        <v>2456178.9526529908</v>
      </c>
      <c r="E260" s="516">
        <v>146229.83535057845</v>
      </c>
      <c r="F260" s="516">
        <v>220701.3986286635</v>
      </c>
      <c r="G260" s="532">
        <v>-254268.65649325398</v>
      </c>
      <c r="H260" s="516">
        <v>676809.12581157265</v>
      </c>
      <c r="I260" s="516">
        <v>-853032</v>
      </c>
      <c r="J260" s="514">
        <v>2392618.6559505514</v>
      </c>
      <c r="K260" s="545"/>
      <c r="L260" s="546">
        <f t="shared" si="24"/>
        <v>2492744.6162874517</v>
      </c>
      <c r="M260" s="517">
        <v>146229.83525829946</v>
      </c>
      <c r="N260" s="517">
        <v>141009.46033449439</v>
      </c>
      <c r="O260" s="533">
        <v>-602405.27687345585</v>
      </c>
      <c r="P260" s="518">
        <v>473877.03643879213</v>
      </c>
      <c r="Q260" s="518">
        <v>192926.95206400001</v>
      </c>
      <c r="R260" s="517">
        <v>734706.53361898032</v>
      </c>
      <c r="S260" s="519">
        <v>-853032</v>
      </c>
      <c r="T260" s="518">
        <v>2726057.1571285622</v>
      </c>
      <c r="U260" s="514"/>
      <c r="V260" s="546">
        <f t="shared" si="25"/>
        <v>2584504.2042762809</v>
      </c>
      <c r="W260" s="517">
        <v>146229.83525829946</v>
      </c>
      <c r="X260" s="517">
        <v>62737.40886679347</v>
      </c>
      <c r="Y260" s="517">
        <v>-602405.27687345585</v>
      </c>
      <c r="Z260" s="517">
        <v>469158.48821939476</v>
      </c>
      <c r="AA260" s="517">
        <v>192926.95206400001</v>
      </c>
      <c r="AB260" s="517">
        <v>757230.00644583127</v>
      </c>
      <c r="AC260" s="519">
        <v>-853032</v>
      </c>
      <c r="AD260" s="514">
        <v>2757349.618257144</v>
      </c>
      <c r="AE260" s="545"/>
      <c r="AF260" s="546">
        <v>2781769.9894756088</v>
      </c>
      <c r="AG260" s="517">
        <v>146229.83525829946</v>
      </c>
      <c r="AH260" s="517">
        <v>-12315.799578472281</v>
      </c>
      <c r="AI260" s="517">
        <v>-602405.27687345585</v>
      </c>
      <c r="AJ260" s="517">
        <v>464439.93999999738</v>
      </c>
      <c r="AK260" s="517">
        <v>192926.95206400001</v>
      </c>
      <c r="AL260" s="520">
        <v>790726.51387374953</v>
      </c>
      <c r="AM260" s="533">
        <v>-853032</v>
      </c>
      <c r="AN260" s="514">
        <v>2908340.154219727</v>
      </c>
    </row>
    <row r="261" spans="1:40" ht="16.5">
      <c r="A261" s="515">
        <v>832</v>
      </c>
      <c r="B261" s="432" t="s">
        <v>265</v>
      </c>
      <c r="C261" s="518">
        <v>3825</v>
      </c>
      <c r="D261" s="516">
        <f t="shared" si="23"/>
        <v>5604680.8630762864</v>
      </c>
      <c r="E261" s="516">
        <v>1613351.2719726204</v>
      </c>
      <c r="F261" s="516">
        <v>992036.78746154194</v>
      </c>
      <c r="G261" s="532">
        <v>-213331.34702493894</v>
      </c>
      <c r="H261" s="516">
        <v>765441.80607375619</v>
      </c>
      <c r="I261" s="516">
        <v>-250961</v>
      </c>
      <c r="J261" s="514">
        <v>8511218.3815592658</v>
      </c>
      <c r="K261" s="545"/>
      <c r="L261" s="546">
        <f t="shared" si="24"/>
        <v>5608574.5011791009</v>
      </c>
      <c r="M261" s="517">
        <v>1613351.2718951982</v>
      </c>
      <c r="N261" s="517">
        <v>925175.26871286985</v>
      </c>
      <c r="O261" s="533">
        <v>-504621.15949051687</v>
      </c>
      <c r="P261" s="518">
        <v>498326.58078456292</v>
      </c>
      <c r="Q261" s="518">
        <v>245680.44732000001</v>
      </c>
      <c r="R261" s="517">
        <v>819757.96787834843</v>
      </c>
      <c r="S261" s="519">
        <v>-250961</v>
      </c>
      <c r="T261" s="518">
        <v>8955283.878279563</v>
      </c>
      <c r="U261" s="514"/>
      <c r="V261" s="546">
        <f t="shared" si="25"/>
        <v>5633653.642791003</v>
      </c>
      <c r="W261" s="517">
        <v>1613351.2718951982</v>
      </c>
      <c r="X261" s="517">
        <v>859505.03470015724</v>
      </c>
      <c r="Y261" s="517">
        <v>-504621.15949051687</v>
      </c>
      <c r="Z261" s="517">
        <v>450908.62039228139</v>
      </c>
      <c r="AA261" s="517">
        <v>245680.44732000001</v>
      </c>
      <c r="AB261" s="517">
        <v>849616.05530871684</v>
      </c>
      <c r="AC261" s="519">
        <v>-250961</v>
      </c>
      <c r="AD261" s="514">
        <v>8897132.9129168391</v>
      </c>
      <c r="AE261" s="545"/>
      <c r="AF261" s="546">
        <v>5665378.8282961762</v>
      </c>
      <c r="AG261" s="517">
        <v>1613351.2718951982</v>
      </c>
      <c r="AH261" s="517">
        <v>796535.40927722643</v>
      </c>
      <c r="AI261" s="517">
        <v>-504621.15949051687</v>
      </c>
      <c r="AJ261" s="517">
        <v>403490.6599999998</v>
      </c>
      <c r="AK261" s="517">
        <v>245680.44732000001</v>
      </c>
      <c r="AL261" s="520">
        <v>883583.58644331596</v>
      </c>
      <c r="AM261" s="533">
        <v>-250961</v>
      </c>
      <c r="AN261" s="514">
        <v>8852438.0437413994</v>
      </c>
    </row>
    <row r="262" spans="1:40" ht="16.5">
      <c r="A262" s="515">
        <v>833</v>
      </c>
      <c r="B262" s="432" t="s">
        <v>595</v>
      </c>
      <c r="C262" s="518">
        <v>1691</v>
      </c>
      <c r="D262" s="516">
        <f t="shared" si="23"/>
        <v>646583.58798506111</v>
      </c>
      <c r="E262" s="516">
        <v>445836.51748107228</v>
      </c>
      <c r="F262" s="516">
        <v>567660.44715549506</v>
      </c>
      <c r="G262" s="532">
        <v>-94311.975900437043</v>
      </c>
      <c r="H262" s="516">
        <v>335096.1111613845</v>
      </c>
      <c r="I262" s="516">
        <v>-282618</v>
      </c>
      <c r="J262" s="514">
        <v>1618246.6878825759</v>
      </c>
      <c r="K262" s="545"/>
      <c r="L262" s="546">
        <f t="shared" si="24"/>
        <v>1045722.5926449294</v>
      </c>
      <c r="M262" s="517">
        <v>445836.51744684455</v>
      </c>
      <c r="N262" s="517">
        <v>538101.53782111465</v>
      </c>
      <c r="O262" s="533">
        <v>-223405.1135761016</v>
      </c>
      <c r="P262" s="518">
        <v>144948.95121604219</v>
      </c>
      <c r="Q262" s="518">
        <v>55090.330834</v>
      </c>
      <c r="R262" s="517">
        <v>356460.16652743483</v>
      </c>
      <c r="S262" s="519">
        <v>-282618</v>
      </c>
      <c r="T262" s="518">
        <v>2080136.9829142638</v>
      </c>
      <c r="U262" s="514"/>
      <c r="V262" s="546">
        <f t="shared" si="25"/>
        <v>1044288.9233320032</v>
      </c>
      <c r="W262" s="517">
        <v>445836.51744684455</v>
      </c>
      <c r="X262" s="517">
        <v>509069.28534647508</v>
      </c>
      <c r="Y262" s="517">
        <v>-223405.1135761016</v>
      </c>
      <c r="Z262" s="517">
        <v>148083.40560802084</v>
      </c>
      <c r="AA262" s="517">
        <v>55090.330834</v>
      </c>
      <c r="AB262" s="517">
        <v>366730.08600700164</v>
      </c>
      <c r="AC262" s="519">
        <v>-282618</v>
      </c>
      <c r="AD262" s="514">
        <v>2063075.4349982436</v>
      </c>
      <c r="AE262" s="545"/>
      <c r="AF262" s="546">
        <v>1053753.1458633742</v>
      </c>
      <c r="AG262" s="517">
        <v>445836.51744684455</v>
      </c>
      <c r="AH262" s="517">
        <v>481230.94898303039</v>
      </c>
      <c r="AI262" s="517">
        <v>-223405.1135761016</v>
      </c>
      <c r="AJ262" s="517">
        <v>151217.85999999946</v>
      </c>
      <c r="AK262" s="517">
        <v>55090.330834</v>
      </c>
      <c r="AL262" s="520">
        <v>380098.88078652299</v>
      </c>
      <c r="AM262" s="533">
        <v>-282618</v>
      </c>
      <c r="AN262" s="514">
        <v>2061204.5703376699</v>
      </c>
    </row>
    <row r="263" spans="1:40" ht="16.5">
      <c r="A263" s="515">
        <v>834</v>
      </c>
      <c r="B263" s="432" t="s">
        <v>267</v>
      </c>
      <c r="C263" s="518">
        <v>5879</v>
      </c>
      <c r="D263" s="516">
        <f t="shared" si="23"/>
        <v>2628084.2500072564</v>
      </c>
      <c r="E263" s="516">
        <v>1624338.8403982143</v>
      </c>
      <c r="F263" s="516">
        <v>937233.52468924189</v>
      </c>
      <c r="G263" s="532">
        <v>-327888.88605480152</v>
      </c>
      <c r="H263" s="516">
        <v>1089004.4694244643</v>
      </c>
      <c r="I263" s="516">
        <v>-1538924</v>
      </c>
      <c r="J263" s="514">
        <v>4411848.198464375</v>
      </c>
      <c r="K263" s="545"/>
      <c r="L263" s="546">
        <f t="shared" si="24"/>
        <v>2760053.2835394228</v>
      </c>
      <c r="M263" s="517">
        <v>1624338.8402792166</v>
      </c>
      <c r="N263" s="517">
        <v>834467.80737592326</v>
      </c>
      <c r="O263" s="533">
        <v>-776823.41017759603</v>
      </c>
      <c r="P263" s="518">
        <v>479035.89631890535</v>
      </c>
      <c r="Q263" s="518">
        <v>200944.02512799998</v>
      </c>
      <c r="R263" s="517">
        <v>1168164.9479784982</v>
      </c>
      <c r="S263" s="519">
        <v>-1538924</v>
      </c>
      <c r="T263" s="518">
        <v>4751257.3904423704</v>
      </c>
      <c r="U263" s="514"/>
      <c r="V263" s="546">
        <f t="shared" si="25"/>
        <v>2836202.9495823663</v>
      </c>
      <c r="W263" s="517">
        <v>1624338.8402792166</v>
      </c>
      <c r="X263" s="517">
        <v>733533.08691559988</v>
      </c>
      <c r="Y263" s="517">
        <v>-776823.41017759603</v>
      </c>
      <c r="Z263" s="517">
        <v>505818.2931594518</v>
      </c>
      <c r="AA263" s="517">
        <v>200944.02512799998</v>
      </c>
      <c r="AB263" s="517">
        <v>1204424.9824978313</v>
      </c>
      <c r="AC263" s="519">
        <v>-1538924</v>
      </c>
      <c r="AD263" s="514">
        <v>4789514.76738487</v>
      </c>
      <c r="AE263" s="545"/>
      <c r="AF263" s="546">
        <v>2525161.5153692188</v>
      </c>
      <c r="AG263" s="517">
        <v>1624338.8402792166</v>
      </c>
      <c r="AH263" s="517">
        <v>636749.18420673453</v>
      </c>
      <c r="AI263" s="517">
        <v>-776823.41017759603</v>
      </c>
      <c r="AJ263" s="517">
        <v>532600.6899999982</v>
      </c>
      <c r="AK263" s="517">
        <v>200944.02512799998</v>
      </c>
      <c r="AL263" s="520">
        <v>1254604.1465022021</v>
      </c>
      <c r="AM263" s="533">
        <v>-1538924</v>
      </c>
      <c r="AN263" s="514">
        <v>4458650.9913077746</v>
      </c>
    </row>
    <row r="264" spans="1:40" ht="16.5">
      <c r="A264" s="515">
        <v>837</v>
      </c>
      <c r="B264" s="432" t="s">
        <v>596</v>
      </c>
      <c r="C264" s="518">
        <v>249009</v>
      </c>
      <c r="D264" s="516">
        <f t="shared" si="23"/>
        <v>12165957.605328411</v>
      </c>
      <c r="E264" s="516">
        <v>-34970250.491503917</v>
      </c>
      <c r="F264" s="516">
        <v>-2561673.0241984576</v>
      </c>
      <c r="G264" s="532">
        <v>-13887954.350675298</v>
      </c>
      <c r="H264" s="516">
        <v>36720100.380104199</v>
      </c>
      <c r="I264" s="516">
        <v>83379370</v>
      </c>
      <c r="J264" s="514">
        <v>80845550.119054943</v>
      </c>
      <c r="K264" s="545"/>
      <c r="L264" s="546">
        <f t="shared" si="24"/>
        <v>15549787.80580458</v>
      </c>
      <c r="M264" s="517">
        <v>-34970250.496544115</v>
      </c>
      <c r="N264" s="517">
        <v>-495141.745784331</v>
      </c>
      <c r="O264" s="533">
        <v>-32940618.783717677</v>
      </c>
      <c r="P264" s="518">
        <v>35570782.224616259</v>
      </c>
      <c r="Q264" s="518">
        <v>19391023.260224003</v>
      </c>
      <c r="R264" s="517">
        <v>39691455.176818885</v>
      </c>
      <c r="S264" s="519">
        <v>83379370</v>
      </c>
      <c r="T264" s="518">
        <v>125176407.4414176</v>
      </c>
      <c r="U264" s="514"/>
      <c r="V264" s="546">
        <f t="shared" si="25"/>
        <v>16491696.813606098</v>
      </c>
      <c r="W264" s="517">
        <v>-34970250.496544115</v>
      </c>
      <c r="X264" s="517">
        <v>-1035164.7330448583</v>
      </c>
      <c r="Y264" s="517">
        <v>-32940618.783717677</v>
      </c>
      <c r="Z264" s="517">
        <v>35175717.777308084</v>
      </c>
      <c r="AA264" s="517">
        <v>19391023.260224003</v>
      </c>
      <c r="AB264" s="517">
        <v>41012295.840956889</v>
      </c>
      <c r="AC264" s="519">
        <v>83379370</v>
      </c>
      <c r="AD264" s="514">
        <v>126504069.67878842</v>
      </c>
      <c r="AE264" s="545"/>
      <c r="AF264" s="546">
        <v>16246522.63661322</v>
      </c>
      <c r="AG264" s="517">
        <v>-34970250.496544115</v>
      </c>
      <c r="AH264" s="517">
        <v>-1399377.042048407</v>
      </c>
      <c r="AI264" s="517">
        <v>-32940618.783717677</v>
      </c>
      <c r="AJ264" s="517">
        <v>34780653.329999909</v>
      </c>
      <c r="AK264" s="517">
        <v>19391023.260224003</v>
      </c>
      <c r="AL264" s="520">
        <v>42956369.472011112</v>
      </c>
      <c r="AM264" s="533">
        <v>83379370</v>
      </c>
      <c r="AN264" s="514">
        <v>127443692.37653802</v>
      </c>
    </row>
    <row r="265" spans="1:40" ht="16.5">
      <c r="A265" s="515">
        <v>844</v>
      </c>
      <c r="B265" s="432" t="s">
        <v>269</v>
      </c>
      <c r="C265" s="518">
        <v>1441</v>
      </c>
      <c r="D265" s="516">
        <f t="shared" si="23"/>
        <v>631084.34961300611</v>
      </c>
      <c r="E265" s="516">
        <v>155520.80933478233</v>
      </c>
      <c r="F265" s="516">
        <v>-22482.085641238325</v>
      </c>
      <c r="G265" s="532">
        <v>-80368.750604689412</v>
      </c>
      <c r="H265" s="516">
        <v>358454.45312555594</v>
      </c>
      <c r="I265" s="516">
        <v>-361040</v>
      </c>
      <c r="J265" s="514">
        <v>681168.77582741668</v>
      </c>
      <c r="K265" s="545"/>
      <c r="L265" s="546">
        <f t="shared" si="24"/>
        <v>859525.10561485135</v>
      </c>
      <c r="M265" s="517">
        <v>155520.80930561494</v>
      </c>
      <c r="N265" s="517">
        <v>-4440.961070476681</v>
      </c>
      <c r="O265" s="533">
        <v>-190564.29213942945</v>
      </c>
      <c r="P265" s="518">
        <v>137576.78505962479</v>
      </c>
      <c r="Q265" s="518">
        <v>53196.081091999986</v>
      </c>
      <c r="R265" s="517">
        <v>385918.22731665499</v>
      </c>
      <c r="S265" s="519">
        <v>-361040</v>
      </c>
      <c r="T265" s="518">
        <v>1035691.7551788399</v>
      </c>
      <c r="U265" s="514"/>
      <c r="V265" s="546">
        <f t="shared" si="25"/>
        <v>949755.98079051892</v>
      </c>
      <c r="W265" s="517">
        <v>155520.80930561494</v>
      </c>
      <c r="X265" s="517">
        <v>-5990.4356080207572</v>
      </c>
      <c r="Y265" s="517">
        <v>-190564.29213942945</v>
      </c>
      <c r="Z265" s="517">
        <v>136041.95752981235</v>
      </c>
      <c r="AA265" s="517">
        <v>53196.081091999986</v>
      </c>
      <c r="AB265" s="517">
        <v>399460.71359980921</v>
      </c>
      <c r="AC265" s="519">
        <v>-361040</v>
      </c>
      <c r="AD265" s="514">
        <v>1136380.8145703052</v>
      </c>
      <c r="AE265" s="545"/>
      <c r="AF265" s="546">
        <v>1127631.3826471679</v>
      </c>
      <c r="AG265" s="517">
        <v>155520.80930561494</v>
      </c>
      <c r="AH265" s="517">
        <v>-8098.1101791170377</v>
      </c>
      <c r="AI265" s="517">
        <v>-190564.29213942945</v>
      </c>
      <c r="AJ265" s="517">
        <v>134507.12999999995</v>
      </c>
      <c r="AK265" s="517">
        <v>53196.081091999986</v>
      </c>
      <c r="AL265" s="520">
        <v>414867.54218645149</v>
      </c>
      <c r="AM265" s="533">
        <v>-361040</v>
      </c>
      <c r="AN265" s="514">
        <v>1326020.5429126876</v>
      </c>
    </row>
    <row r="266" spans="1:40" ht="16.5">
      <c r="A266" s="515">
        <v>845</v>
      </c>
      <c r="B266" s="432" t="s">
        <v>270</v>
      </c>
      <c r="C266" s="518">
        <v>2863</v>
      </c>
      <c r="D266" s="516">
        <f t="shared" si="23"/>
        <v>3578618.0305995205</v>
      </c>
      <c r="E266" s="516">
        <v>211359.29737736387</v>
      </c>
      <c r="F266" s="516">
        <v>7700.3723754299472</v>
      </c>
      <c r="G266" s="532">
        <v>-159677.81608690199</v>
      </c>
      <c r="H266" s="516">
        <v>589827.92928421777</v>
      </c>
      <c r="I266" s="516">
        <v>-13652</v>
      </c>
      <c r="J266" s="514">
        <v>4214175.8135496303</v>
      </c>
      <c r="K266" s="545"/>
      <c r="L266" s="546">
        <f t="shared" si="24"/>
        <v>3132391.3136796919</v>
      </c>
      <c r="M266" s="517">
        <v>211359.29731941369</v>
      </c>
      <c r="N266" s="517">
        <v>-5692.9300474301717</v>
      </c>
      <c r="O266" s="533">
        <v>-377344.18784096703</v>
      </c>
      <c r="P266" s="518">
        <v>395586.75568696263</v>
      </c>
      <c r="Q266" s="518">
        <v>125770.553216</v>
      </c>
      <c r="R266" s="517">
        <v>625378.12261097925</v>
      </c>
      <c r="S266" s="519">
        <v>-13652</v>
      </c>
      <c r="T266" s="518">
        <v>4093796.9246246503</v>
      </c>
      <c r="U266" s="514"/>
      <c r="V266" s="546">
        <f t="shared" si="25"/>
        <v>3548115.2782536251</v>
      </c>
      <c r="W266" s="517">
        <v>211359.29731941369</v>
      </c>
      <c r="X266" s="517">
        <v>-11901.885597337563</v>
      </c>
      <c r="Y266" s="517">
        <v>-377344.18784096703</v>
      </c>
      <c r="Z266" s="517">
        <v>351919.09284348116</v>
      </c>
      <c r="AA266" s="517">
        <v>125770.553216</v>
      </c>
      <c r="AB266" s="517">
        <v>644520.61099191161</v>
      </c>
      <c r="AC266" s="519">
        <v>-13652</v>
      </c>
      <c r="AD266" s="514">
        <v>4478786.7591861272</v>
      </c>
      <c r="AE266" s="545"/>
      <c r="AF266" s="546">
        <v>3649408.3460582281</v>
      </c>
      <c r="AG266" s="517">
        <v>211359.29731941369</v>
      </c>
      <c r="AH266" s="517">
        <v>-16089.444443311644</v>
      </c>
      <c r="AI266" s="517">
        <v>-377344.18784096703</v>
      </c>
      <c r="AJ266" s="517">
        <v>308251.4299999997</v>
      </c>
      <c r="AK266" s="517">
        <v>125770.553216</v>
      </c>
      <c r="AL266" s="520">
        <v>667295.99617663608</v>
      </c>
      <c r="AM266" s="533">
        <v>-13652</v>
      </c>
      <c r="AN266" s="514">
        <v>4554999.9904859988</v>
      </c>
    </row>
    <row r="267" spans="1:40" ht="16.5">
      <c r="A267" s="515">
        <v>846</v>
      </c>
      <c r="B267" s="432" t="s">
        <v>597</v>
      </c>
      <c r="C267" s="518">
        <v>4862</v>
      </c>
      <c r="D267" s="516">
        <f t="shared" ref="D267:D303" si="26">J267-SUM(E267:I267)</f>
        <v>3848908.2124047154</v>
      </c>
      <c r="E267" s="516">
        <v>1311189.9940146105</v>
      </c>
      <c r="F267" s="516">
        <v>337656.72067008395</v>
      </c>
      <c r="G267" s="532">
        <v>-271167.84555170016</v>
      </c>
      <c r="H267" s="516">
        <v>1138178.2460818195</v>
      </c>
      <c r="I267" s="516">
        <v>-386638</v>
      </c>
      <c r="J267" s="514">
        <v>5978127.3276195293</v>
      </c>
      <c r="K267" s="545"/>
      <c r="L267" s="546">
        <f t="shared" ref="L267:L303" si="27">T267-(SUM(M267:S267))</f>
        <v>3908341.3289535753</v>
      </c>
      <c r="M267" s="517">
        <v>1311189.9939161984</v>
      </c>
      <c r="N267" s="517">
        <v>252668.30128288278</v>
      </c>
      <c r="O267" s="533">
        <v>-641002.97514880763</v>
      </c>
      <c r="P267" s="518">
        <v>391693.20963763719</v>
      </c>
      <c r="Q267" s="518">
        <v>242333.74565400003</v>
      </c>
      <c r="R267" s="517">
        <v>1206858.4156945166</v>
      </c>
      <c r="S267" s="519">
        <v>-386638</v>
      </c>
      <c r="T267" s="518">
        <v>6285444.0199900027</v>
      </c>
      <c r="U267" s="514"/>
      <c r="V267" s="546">
        <f t="shared" ref="V267:V303" si="28">AD267-SUM(W267:AC267)</f>
        <v>3930478.0815559784</v>
      </c>
      <c r="W267" s="517">
        <v>1311189.9939161984</v>
      </c>
      <c r="X267" s="517">
        <v>169194.13716005717</v>
      </c>
      <c r="Y267" s="517">
        <v>-641002.97514880763</v>
      </c>
      <c r="Z267" s="517">
        <v>407247.55981881829</v>
      </c>
      <c r="AA267" s="517">
        <v>242333.74565400003</v>
      </c>
      <c r="AB267" s="517">
        <v>1251968.8583138085</v>
      </c>
      <c r="AC267" s="519">
        <v>-386638</v>
      </c>
      <c r="AD267" s="514">
        <v>6284771.4012700533</v>
      </c>
      <c r="AE267" s="545"/>
      <c r="AF267" s="546">
        <v>4149363.9323637178</v>
      </c>
      <c r="AG267" s="517">
        <v>1311189.9939161984</v>
      </c>
      <c r="AH267" s="517">
        <v>89152.746622465129</v>
      </c>
      <c r="AI267" s="517">
        <v>-641002.97514880763</v>
      </c>
      <c r="AJ267" s="517">
        <v>422801.90999999933</v>
      </c>
      <c r="AK267" s="517">
        <v>242333.74565400003</v>
      </c>
      <c r="AL267" s="520">
        <v>1303626.0240498672</v>
      </c>
      <c r="AM267" s="533">
        <v>-386638</v>
      </c>
      <c r="AN267" s="514">
        <v>6490827.3774574399</v>
      </c>
    </row>
    <row r="268" spans="1:40" ht="16.5">
      <c r="A268" s="515">
        <v>848</v>
      </c>
      <c r="B268" s="432" t="s">
        <v>272</v>
      </c>
      <c r="C268" s="518">
        <v>4160</v>
      </c>
      <c r="D268" s="516">
        <f t="shared" si="26"/>
        <v>3608380.6031556781</v>
      </c>
      <c r="E268" s="516">
        <v>37651.562379231356</v>
      </c>
      <c r="F268" s="516">
        <v>142865.37758447084</v>
      </c>
      <c r="G268" s="532">
        <v>-232015.26892124079</v>
      </c>
      <c r="H268" s="516">
        <v>976850.07326114131</v>
      </c>
      <c r="I268" s="516">
        <v>607337</v>
      </c>
      <c r="J268" s="514">
        <v>5141069.3474592809</v>
      </c>
      <c r="K268" s="545"/>
      <c r="L268" s="546">
        <f t="shared" si="27"/>
        <v>4028892.5711513702</v>
      </c>
      <c r="M268" s="517">
        <v>37651.562295028561</v>
      </c>
      <c r="N268" s="517">
        <v>70148.013402908342</v>
      </c>
      <c r="O268" s="533">
        <v>-548825.93342725351</v>
      </c>
      <c r="P268" s="518">
        <v>851864.52058002935</v>
      </c>
      <c r="Q268" s="518">
        <v>391720.59896200016</v>
      </c>
      <c r="R268" s="517">
        <v>1046074.9689522674</v>
      </c>
      <c r="S268" s="519">
        <v>607337</v>
      </c>
      <c r="T268" s="518">
        <v>6484863.3019163506</v>
      </c>
      <c r="U268" s="514"/>
      <c r="V268" s="546">
        <f t="shared" si="28"/>
        <v>4140495.9917548285</v>
      </c>
      <c r="W268" s="517">
        <v>37651.562295028561</v>
      </c>
      <c r="X268" s="517">
        <v>-1273.7313011135634</v>
      </c>
      <c r="Y268" s="517">
        <v>-548825.93342725351</v>
      </c>
      <c r="Z268" s="517">
        <v>696809.74029001431</v>
      </c>
      <c r="AA268" s="517">
        <v>391720.59896200016</v>
      </c>
      <c r="AB268" s="517">
        <v>1082310.4464291767</v>
      </c>
      <c r="AC268" s="519">
        <v>607337</v>
      </c>
      <c r="AD268" s="514">
        <v>6406225.6750026811</v>
      </c>
      <c r="AE268" s="545"/>
      <c r="AF268" s="546">
        <v>4400923.7590887733</v>
      </c>
      <c r="AG268" s="517">
        <v>37651.562295028561</v>
      </c>
      <c r="AH268" s="517">
        <v>-23378.305583016569</v>
      </c>
      <c r="AI268" s="517">
        <v>-548825.93342725351</v>
      </c>
      <c r="AJ268" s="517">
        <v>541754.95999999938</v>
      </c>
      <c r="AK268" s="517">
        <v>391720.59896200016</v>
      </c>
      <c r="AL268" s="520">
        <v>1124397.9020691279</v>
      </c>
      <c r="AM268" s="533">
        <v>607337</v>
      </c>
      <c r="AN268" s="514">
        <v>6531581.5434046602</v>
      </c>
    </row>
    <row r="269" spans="1:40" ht="16.5">
      <c r="A269" s="515">
        <v>849</v>
      </c>
      <c r="B269" s="432" t="s">
        <v>273</v>
      </c>
      <c r="C269" s="518">
        <v>2903</v>
      </c>
      <c r="D269" s="516">
        <f t="shared" si="26"/>
        <v>3564364.661735286</v>
      </c>
      <c r="E269" s="516">
        <v>699056.30052997847</v>
      </c>
      <c r="F269" s="516">
        <v>131131.26064495582</v>
      </c>
      <c r="G269" s="532">
        <v>-161908.73213422159</v>
      </c>
      <c r="H269" s="516">
        <v>697004.74121979531</v>
      </c>
      <c r="I269" s="516">
        <v>211050</v>
      </c>
      <c r="J269" s="514">
        <v>5140698.231995794</v>
      </c>
      <c r="K269" s="545"/>
      <c r="L269" s="546">
        <f t="shared" si="27"/>
        <v>3477206.6943677315</v>
      </c>
      <c r="M269" s="517">
        <v>699056.30047121854</v>
      </c>
      <c r="N269" s="517">
        <v>80386.42693844717</v>
      </c>
      <c r="O269" s="533">
        <v>-382146.11272658018</v>
      </c>
      <c r="P269" s="518">
        <v>243053.33356194396</v>
      </c>
      <c r="Q269" s="518">
        <v>127158.10091600001</v>
      </c>
      <c r="R269" s="517">
        <v>731008.00873352424</v>
      </c>
      <c r="S269" s="519">
        <v>211050</v>
      </c>
      <c r="T269" s="518">
        <v>5186772.752262285</v>
      </c>
      <c r="U269" s="514"/>
      <c r="V269" s="546">
        <f t="shared" si="28"/>
        <v>3475825.290075752</v>
      </c>
      <c r="W269" s="517">
        <v>699056.30047121854</v>
      </c>
      <c r="X269" s="517">
        <v>30545.723843308813</v>
      </c>
      <c r="Y269" s="517">
        <v>-382146.11272658018</v>
      </c>
      <c r="Z269" s="517">
        <v>243754.14678097164</v>
      </c>
      <c r="AA269" s="517">
        <v>127158.10091600001</v>
      </c>
      <c r="AB269" s="517">
        <v>754009.12743273901</v>
      </c>
      <c r="AC269" s="519">
        <v>211050</v>
      </c>
      <c r="AD269" s="514">
        <v>5159252.5767934099</v>
      </c>
      <c r="AE269" s="545"/>
      <c r="AF269" s="546">
        <v>3561325.1672278405</v>
      </c>
      <c r="AG269" s="517">
        <v>699056.30047121854</v>
      </c>
      <c r="AH269" s="517">
        <v>-16314.235843148343</v>
      </c>
      <c r="AI269" s="517">
        <v>-382146.11272658018</v>
      </c>
      <c r="AJ269" s="517">
        <v>244454.95999999935</v>
      </c>
      <c r="AK269" s="517">
        <v>127158.10091600001</v>
      </c>
      <c r="AL269" s="520">
        <v>781309.36041463283</v>
      </c>
      <c r="AM269" s="533">
        <v>211050</v>
      </c>
      <c r="AN269" s="514">
        <v>5225893.5404599635</v>
      </c>
    </row>
    <row r="270" spans="1:40" ht="16.5">
      <c r="A270" s="515">
        <v>850</v>
      </c>
      <c r="B270" s="432" t="s">
        <v>274</v>
      </c>
      <c r="C270" s="518">
        <v>2407</v>
      </c>
      <c r="D270" s="516">
        <f t="shared" si="26"/>
        <v>2110180.3040854549</v>
      </c>
      <c r="E270" s="516">
        <v>253877.37413404483</v>
      </c>
      <c r="F270" s="516">
        <v>227410.78904301883</v>
      </c>
      <c r="G270" s="532">
        <v>-134245.3731474583</v>
      </c>
      <c r="H270" s="516">
        <v>403611.06843806518</v>
      </c>
      <c r="I270" s="516">
        <v>-515128</v>
      </c>
      <c r="J270" s="514">
        <v>2345706.1625531255</v>
      </c>
      <c r="K270" s="545"/>
      <c r="L270" s="546">
        <f t="shared" si="27"/>
        <v>2455174.7105974955</v>
      </c>
      <c r="M270" s="517">
        <v>253877.37408532458</v>
      </c>
      <c r="N270" s="517">
        <v>185336.10260431189</v>
      </c>
      <c r="O270" s="533">
        <v>-318046.09749039193</v>
      </c>
      <c r="P270" s="518">
        <v>210584.83363774035</v>
      </c>
      <c r="Q270" s="518">
        <v>123941.74777599999</v>
      </c>
      <c r="R270" s="517">
        <v>440424.66528016864</v>
      </c>
      <c r="S270" s="519">
        <v>-515128</v>
      </c>
      <c r="T270" s="518">
        <v>2836165.3364906488</v>
      </c>
      <c r="U270" s="514"/>
      <c r="V270" s="546">
        <f t="shared" si="28"/>
        <v>2615968.6418700358</v>
      </c>
      <c r="W270" s="517">
        <v>253877.37408532458</v>
      </c>
      <c r="X270" s="517">
        <v>144011.06907003766</v>
      </c>
      <c r="Y270" s="517">
        <v>-318046.09749039193</v>
      </c>
      <c r="Z270" s="517">
        <v>215954.59681886993</v>
      </c>
      <c r="AA270" s="517">
        <v>123941.74777599999</v>
      </c>
      <c r="AB270" s="517">
        <v>455249.27051731513</v>
      </c>
      <c r="AC270" s="519">
        <v>-515128</v>
      </c>
      <c r="AD270" s="514">
        <v>2975828.6026471914</v>
      </c>
      <c r="AE270" s="545"/>
      <c r="AF270" s="546">
        <v>2551037.9046651921</v>
      </c>
      <c r="AG270" s="517">
        <v>253877.37408532458</v>
      </c>
      <c r="AH270" s="517">
        <v>104385.47733330709</v>
      </c>
      <c r="AI270" s="517">
        <v>-318046.09749039193</v>
      </c>
      <c r="AJ270" s="517">
        <v>221324.35999999958</v>
      </c>
      <c r="AK270" s="517">
        <v>123941.74777599999</v>
      </c>
      <c r="AL270" s="520">
        <v>474718.53166681604</v>
      </c>
      <c r="AM270" s="533">
        <v>-515128</v>
      </c>
      <c r="AN270" s="514">
        <v>2896111.2980362475</v>
      </c>
    </row>
    <row r="271" spans="1:40" ht="16.5">
      <c r="A271" s="515">
        <v>851</v>
      </c>
      <c r="B271" s="432" t="s">
        <v>598</v>
      </c>
      <c r="C271" s="518">
        <v>21227</v>
      </c>
      <c r="D271" s="516">
        <f t="shared" si="26"/>
        <v>13710696.102015762</v>
      </c>
      <c r="E271" s="516">
        <v>-3439851.7611409817</v>
      </c>
      <c r="F271" s="516">
        <v>-2354537.301723551</v>
      </c>
      <c r="G271" s="532">
        <v>-1183891.3734113406</v>
      </c>
      <c r="H271" s="516">
        <v>3273624.5307257581</v>
      </c>
      <c r="I271" s="516">
        <v>-461896</v>
      </c>
      <c r="J271" s="514">
        <v>9544144.1964656468</v>
      </c>
      <c r="K271" s="545"/>
      <c r="L271" s="546">
        <f t="shared" si="27"/>
        <v>14183981.551537294</v>
      </c>
      <c r="M271" s="517">
        <v>-3439851.7615706376</v>
      </c>
      <c r="N271" s="517">
        <v>-2088778.140541346</v>
      </c>
      <c r="O271" s="533">
        <v>-2803886.4222373567</v>
      </c>
      <c r="P271" s="518">
        <v>2781104.3849032149</v>
      </c>
      <c r="Q271" s="518">
        <v>1029981.1626720004</v>
      </c>
      <c r="R271" s="517">
        <v>3527492.5260458859</v>
      </c>
      <c r="S271" s="519">
        <v>-461896</v>
      </c>
      <c r="T271" s="518">
        <v>12728147.300809056</v>
      </c>
      <c r="U271" s="514"/>
      <c r="V271" s="546">
        <f t="shared" si="28"/>
        <v>14626806.38175777</v>
      </c>
      <c r="W271" s="517">
        <v>-3439851.7615706376</v>
      </c>
      <c r="X271" s="517">
        <v>-1816407.8941067965</v>
      </c>
      <c r="Y271" s="517">
        <v>-2803886.4222373567</v>
      </c>
      <c r="Z271" s="517">
        <v>2556986.4924516045</v>
      </c>
      <c r="AA271" s="517">
        <v>1029981.1626720004</v>
      </c>
      <c r="AB271" s="517">
        <v>3645246.5043760999</v>
      </c>
      <c r="AC271" s="519">
        <v>-461896</v>
      </c>
      <c r="AD271" s="514">
        <v>13336978.463342683</v>
      </c>
      <c r="AE271" s="545"/>
      <c r="AF271" s="546">
        <v>14954286.932114426</v>
      </c>
      <c r="AG271" s="517">
        <v>-3439851.7615706376</v>
      </c>
      <c r="AH271" s="517">
        <v>-1529050.5055715158</v>
      </c>
      <c r="AI271" s="517">
        <v>-2803886.4222373567</v>
      </c>
      <c r="AJ271" s="517">
        <v>2332868.599999994</v>
      </c>
      <c r="AK271" s="517">
        <v>1029981.1626720004</v>
      </c>
      <c r="AL271" s="520">
        <v>3801488.3625201816</v>
      </c>
      <c r="AM271" s="533">
        <v>-461896</v>
      </c>
      <c r="AN271" s="514">
        <v>13883940.367927089</v>
      </c>
    </row>
    <row r="272" spans="1:40" ht="16.5">
      <c r="A272" s="515">
        <v>853</v>
      </c>
      <c r="B272" s="432" t="s">
        <v>599</v>
      </c>
      <c r="C272" s="518">
        <v>197900</v>
      </c>
      <c r="D272" s="516">
        <f t="shared" si="26"/>
        <v>26390669.15423049</v>
      </c>
      <c r="E272" s="516">
        <v>-21182231.453536332</v>
      </c>
      <c r="F272" s="516">
        <v>97304.743471607842</v>
      </c>
      <c r="G272" s="532">
        <v>-11037457.144113835</v>
      </c>
      <c r="H272" s="516">
        <v>31715140.840591531</v>
      </c>
      <c r="I272" s="516">
        <v>44612378</v>
      </c>
      <c r="J272" s="514">
        <v>70595804.140643463</v>
      </c>
      <c r="K272" s="545"/>
      <c r="L272" s="546">
        <f t="shared" si="27"/>
        <v>29039045.419923604</v>
      </c>
      <c r="M272" s="517">
        <v>-21182231.457542032</v>
      </c>
      <c r="N272" s="517">
        <v>-393514.09583878133</v>
      </c>
      <c r="O272" s="533">
        <v>-26171644.765169673</v>
      </c>
      <c r="P272" s="518">
        <v>28967985.495888069</v>
      </c>
      <c r="Q272" s="518">
        <v>10886641.709482001</v>
      </c>
      <c r="R272" s="517">
        <v>34073732.748998784</v>
      </c>
      <c r="S272" s="519">
        <v>44612378</v>
      </c>
      <c r="T272" s="518">
        <v>99832393.055741966</v>
      </c>
      <c r="U272" s="514"/>
      <c r="V272" s="546">
        <f t="shared" si="28"/>
        <v>29345537.060237423</v>
      </c>
      <c r="W272" s="517">
        <v>-21182231.457542032</v>
      </c>
      <c r="X272" s="517">
        <v>-822697.57586905477</v>
      </c>
      <c r="Y272" s="517">
        <v>-26171644.765169673</v>
      </c>
      <c r="Z272" s="517">
        <v>28864458.372944005</v>
      </c>
      <c r="AA272" s="517">
        <v>10886641.709482001</v>
      </c>
      <c r="AB272" s="517">
        <v>35179419.328539871</v>
      </c>
      <c r="AC272" s="519">
        <v>44612378</v>
      </c>
      <c r="AD272" s="514">
        <v>100711860.67262255</v>
      </c>
      <c r="AE272" s="545"/>
      <c r="AF272" s="546">
        <v>29309721.856244475</v>
      </c>
      <c r="AG272" s="517">
        <v>-21182231.457542032</v>
      </c>
      <c r="AH272" s="517">
        <v>-1112155.4506920623</v>
      </c>
      <c r="AI272" s="517">
        <v>-26171644.765169673</v>
      </c>
      <c r="AJ272" s="517">
        <v>28760931.249999944</v>
      </c>
      <c r="AK272" s="517">
        <v>10886641.709482001</v>
      </c>
      <c r="AL272" s="520">
        <v>36739780.003886059</v>
      </c>
      <c r="AM272" s="533">
        <v>44612378</v>
      </c>
      <c r="AN272" s="514">
        <v>101843421.1462087</v>
      </c>
    </row>
    <row r="273" spans="1:40" ht="16.5">
      <c r="A273" s="515">
        <v>854</v>
      </c>
      <c r="B273" s="432" t="s">
        <v>277</v>
      </c>
      <c r="C273" s="518">
        <v>3262</v>
      </c>
      <c r="D273" s="516">
        <f t="shared" si="26"/>
        <v>2609251.3169635404</v>
      </c>
      <c r="E273" s="516">
        <v>-258941.82132744562</v>
      </c>
      <c r="F273" s="516">
        <v>-286696.08641553944</v>
      </c>
      <c r="G273" s="532">
        <v>-181931.20365891524</v>
      </c>
      <c r="H273" s="516">
        <v>671044.0619350333</v>
      </c>
      <c r="I273" s="516">
        <v>-437963</v>
      </c>
      <c r="J273" s="514">
        <v>2114763.2674966734</v>
      </c>
      <c r="K273" s="545"/>
      <c r="L273" s="546">
        <f t="shared" si="27"/>
        <v>2800678.6650599386</v>
      </c>
      <c r="M273" s="517">
        <v>-258941.82139347191</v>
      </c>
      <c r="N273" s="517">
        <v>-245856.28880983192</v>
      </c>
      <c r="O273" s="533">
        <v>-429569.87674530409</v>
      </c>
      <c r="P273" s="518">
        <v>411553.23811396153</v>
      </c>
      <c r="Q273" s="518">
        <v>150557.72085200003</v>
      </c>
      <c r="R273" s="517">
        <v>717417.2709320701</v>
      </c>
      <c r="S273" s="519">
        <v>-437963</v>
      </c>
      <c r="T273" s="518">
        <v>2707875.9080093624</v>
      </c>
      <c r="U273" s="514"/>
      <c r="V273" s="546">
        <f t="shared" si="28"/>
        <v>3018066.9071008591</v>
      </c>
      <c r="W273" s="517">
        <v>-258941.82139347191</v>
      </c>
      <c r="X273" s="517">
        <v>-204000.55112341835</v>
      </c>
      <c r="Y273" s="517">
        <v>-429569.87674530409</v>
      </c>
      <c r="Z273" s="517">
        <v>361774.94905698026</v>
      </c>
      <c r="AA273" s="517">
        <v>150557.72085200003</v>
      </c>
      <c r="AB273" s="517">
        <v>742678.1036205776</v>
      </c>
      <c r="AC273" s="519">
        <v>-437963</v>
      </c>
      <c r="AD273" s="514">
        <v>2942602.4313682225</v>
      </c>
      <c r="AE273" s="545"/>
      <c r="AF273" s="546">
        <v>3288281.7460540757</v>
      </c>
      <c r="AG273" s="517">
        <v>-258941.82139347191</v>
      </c>
      <c r="AH273" s="517">
        <v>-159841.70618998053</v>
      </c>
      <c r="AI273" s="517">
        <v>-429569.87674530409</v>
      </c>
      <c r="AJ273" s="517">
        <v>311996.65999999898</v>
      </c>
      <c r="AK273" s="517">
        <v>150557.72085200003</v>
      </c>
      <c r="AL273" s="520">
        <v>771947.672724045</v>
      </c>
      <c r="AM273" s="533">
        <v>-437963</v>
      </c>
      <c r="AN273" s="514">
        <v>3236467.3953013634</v>
      </c>
    </row>
    <row r="274" spans="1:40" ht="16.5">
      <c r="A274" s="515">
        <v>857</v>
      </c>
      <c r="B274" s="432" t="s">
        <v>278</v>
      </c>
      <c r="C274" s="518">
        <v>2394</v>
      </c>
      <c r="D274" s="516">
        <f t="shared" si="26"/>
        <v>1145491.3851642036</v>
      </c>
      <c r="E274" s="516">
        <v>-1022661.4713674095</v>
      </c>
      <c r="F274" s="516">
        <v>-666436.06470098614</v>
      </c>
      <c r="G274" s="532">
        <v>-133520.32543207941</v>
      </c>
      <c r="H274" s="516">
        <v>518548.33069202688</v>
      </c>
      <c r="I274" s="516">
        <v>186097</v>
      </c>
      <c r="J274" s="514">
        <v>27518.854355755378</v>
      </c>
      <c r="K274" s="545"/>
      <c r="L274" s="546">
        <f t="shared" si="27"/>
        <v>1227867.5948582347</v>
      </c>
      <c r="M274" s="517">
        <v>-1022661.4714158663</v>
      </c>
      <c r="N274" s="517">
        <v>-636463.50937662576</v>
      </c>
      <c r="O274" s="533">
        <v>-315193.715239326</v>
      </c>
      <c r="P274" s="518">
        <v>244965.93204873291</v>
      </c>
      <c r="Q274" s="518">
        <v>98471.103346000033</v>
      </c>
      <c r="R274" s="517">
        <v>558518.82558257296</v>
      </c>
      <c r="S274" s="519">
        <v>186097</v>
      </c>
      <c r="T274" s="518">
        <v>341601.75980372238</v>
      </c>
      <c r="U274" s="514"/>
      <c r="V274" s="546">
        <f t="shared" si="28"/>
        <v>1220521.7667760998</v>
      </c>
      <c r="W274" s="517">
        <v>-1022661.4714158663</v>
      </c>
      <c r="X274" s="517">
        <v>-605745.34995869978</v>
      </c>
      <c r="Y274" s="517">
        <v>-315193.715239326</v>
      </c>
      <c r="Z274" s="517">
        <v>241884.57602436619</v>
      </c>
      <c r="AA274" s="517">
        <v>98471.103346000033</v>
      </c>
      <c r="AB274" s="517">
        <v>580675.65860079497</v>
      </c>
      <c r="AC274" s="519">
        <v>186097</v>
      </c>
      <c r="AD274" s="514">
        <v>384049.56813336897</v>
      </c>
      <c r="AE274" s="545"/>
      <c r="AF274" s="546">
        <v>1317084.531437939</v>
      </c>
      <c r="AG274" s="517">
        <v>-1022661.4714158663</v>
      </c>
      <c r="AH274" s="517">
        <v>-573336.92728222825</v>
      </c>
      <c r="AI274" s="517">
        <v>-315193.715239326</v>
      </c>
      <c r="AJ274" s="517">
        <v>238803.21999999951</v>
      </c>
      <c r="AK274" s="517">
        <v>98471.103346000033</v>
      </c>
      <c r="AL274" s="520">
        <v>605759.50841602217</v>
      </c>
      <c r="AM274" s="533">
        <v>186097</v>
      </c>
      <c r="AN274" s="514">
        <v>535023.24926254014</v>
      </c>
    </row>
    <row r="275" spans="1:40" ht="16.5">
      <c r="A275" s="515">
        <v>858</v>
      </c>
      <c r="B275" s="432" t="s">
        <v>600</v>
      </c>
      <c r="C275" s="518">
        <v>40384</v>
      </c>
      <c r="D275" s="516">
        <f t="shared" si="26"/>
        <v>20343465.993312813</v>
      </c>
      <c r="E275" s="516">
        <v>6577390.6436152803</v>
      </c>
      <c r="F275" s="516">
        <v>2789946.0774370567</v>
      </c>
      <c r="G275" s="532">
        <v>-2252332.8413738911</v>
      </c>
      <c r="H275" s="516">
        <v>4523017.9727779003</v>
      </c>
      <c r="I275" s="516">
        <v>-3683263</v>
      </c>
      <c r="J275" s="514">
        <v>28298224.845769159</v>
      </c>
      <c r="K275" s="545"/>
      <c r="L275" s="546">
        <f t="shared" si="27"/>
        <v>19146480.430573519</v>
      </c>
      <c r="M275" s="517">
        <v>6577390.642797865</v>
      </c>
      <c r="N275" s="517">
        <v>2084028.2805360421</v>
      </c>
      <c r="O275" s="533">
        <v>-5324326.962039927</v>
      </c>
      <c r="P275" s="518">
        <v>3434343.2151735565</v>
      </c>
      <c r="Q275" s="518">
        <v>981287.61053400021</v>
      </c>
      <c r="R275" s="517">
        <v>4898070.7570736287</v>
      </c>
      <c r="S275" s="519">
        <v>-3683263</v>
      </c>
      <c r="T275" s="518">
        <v>28114010.974648684</v>
      </c>
      <c r="U275" s="514"/>
      <c r="V275" s="546">
        <f t="shared" si="28"/>
        <v>18702323.314580277</v>
      </c>
      <c r="W275" s="517">
        <v>6577390.642797865</v>
      </c>
      <c r="X275" s="517">
        <v>1390687.9588708447</v>
      </c>
      <c r="Y275" s="517">
        <v>-5324326.962039927</v>
      </c>
      <c r="Z275" s="517">
        <v>3699325.5825867681</v>
      </c>
      <c r="AA275" s="517">
        <v>981287.61053400021</v>
      </c>
      <c r="AB275" s="517">
        <v>4929921.3240792081</v>
      </c>
      <c r="AC275" s="519">
        <v>-3683263</v>
      </c>
      <c r="AD275" s="514">
        <v>27273346.471409038</v>
      </c>
      <c r="AE275" s="545"/>
      <c r="AF275" s="546">
        <v>17823214.549479343</v>
      </c>
      <c r="AG275" s="517">
        <v>6577390.642797865</v>
      </c>
      <c r="AH275" s="517">
        <v>725860.41558205057</v>
      </c>
      <c r="AI275" s="517">
        <v>-5324326.962039927</v>
      </c>
      <c r="AJ275" s="517">
        <v>3964307.9499999802</v>
      </c>
      <c r="AK275" s="517">
        <v>981287.61053400021</v>
      </c>
      <c r="AL275" s="520">
        <v>5158548.3998973435</v>
      </c>
      <c r="AM275" s="533">
        <v>-3683263</v>
      </c>
      <c r="AN275" s="514">
        <v>26223019.606250659</v>
      </c>
    </row>
    <row r="276" spans="1:40" ht="16.5">
      <c r="A276" s="515">
        <v>859</v>
      </c>
      <c r="B276" s="432" t="s">
        <v>280</v>
      </c>
      <c r="C276" s="518">
        <v>6562</v>
      </c>
      <c r="D276" s="516">
        <f t="shared" si="26"/>
        <v>14767999.473008912</v>
      </c>
      <c r="E276" s="516">
        <v>-1587516.0981961247</v>
      </c>
      <c r="F276" s="516">
        <v>-1742905.1000900699</v>
      </c>
      <c r="G276" s="532">
        <v>-365981.77756278409</v>
      </c>
      <c r="H276" s="516">
        <v>943994.37421462615</v>
      </c>
      <c r="I276" s="516">
        <v>-1027920</v>
      </c>
      <c r="J276" s="514">
        <v>10987670.871374559</v>
      </c>
      <c r="K276" s="545"/>
      <c r="L276" s="546">
        <f t="shared" si="27"/>
        <v>14872708.99763532</v>
      </c>
      <c r="M276" s="517">
        <v>-1587516.0983289462</v>
      </c>
      <c r="N276" s="517">
        <v>-1660749.7500322366</v>
      </c>
      <c r="O276" s="533">
        <v>-866882.09182047704</v>
      </c>
      <c r="P276" s="518">
        <v>558995.05743194371</v>
      </c>
      <c r="Q276" s="518">
        <v>192577.66712800003</v>
      </c>
      <c r="R276" s="517">
        <v>1030761.227081975</v>
      </c>
      <c r="S276" s="519">
        <v>-1027920</v>
      </c>
      <c r="T276" s="518">
        <v>11511975.009095578</v>
      </c>
      <c r="U276" s="514"/>
      <c r="V276" s="546">
        <f t="shared" si="28"/>
        <v>14765319.761293653</v>
      </c>
      <c r="W276" s="517">
        <v>-1587516.0983289462</v>
      </c>
      <c r="X276" s="517">
        <v>-1576550.684827379</v>
      </c>
      <c r="Y276" s="517">
        <v>-866882.09182047704</v>
      </c>
      <c r="Z276" s="517">
        <v>561218.86371597205</v>
      </c>
      <c r="AA276" s="517">
        <v>192577.66712800003</v>
      </c>
      <c r="AB276" s="517">
        <v>1066484.9256863105</v>
      </c>
      <c r="AC276" s="519">
        <v>-1027920</v>
      </c>
      <c r="AD276" s="514">
        <v>11526732.342847135</v>
      </c>
      <c r="AE276" s="545"/>
      <c r="AF276" s="546">
        <v>15050853.145226836</v>
      </c>
      <c r="AG276" s="517">
        <v>-1587516.0983289462</v>
      </c>
      <c r="AH276" s="517">
        <v>-1487718.5755529401</v>
      </c>
      <c r="AI276" s="517">
        <v>-866882.09182047704</v>
      </c>
      <c r="AJ276" s="517">
        <v>563442.67000000039</v>
      </c>
      <c r="AK276" s="517">
        <v>192577.66712800003</v>
      </c>
      <c r="AL276" s="520">
        <v>1115336.8927494616</v>
      </c>
      <c r="AM276" s="533">
        <v>-1027920</v>
      </c>
      <c r="AN276" s="514">
        <v>11952173.609401936</v>
      </c>
    </row>
    <row r="277" spans="1:40" ht="16.5">
      <c r="A277" s="515">
        <v>886</v>
      </c>
      <c r="B277" s="432" t="s">
        <v>601</v>
      </c>
      <c r="C277" s="518">
        <v>12599</v>
      </c>
      <c r="D277" s="516">
        <f t="shared" si="26"/>
        <v>7419804.9765349496</v>
      </c>
      <c r="E277" s="516">
        <v>-568353.06672287127</v>
      </c>
      <c r="F277" s="516">
        <v>-713009.78457298933</v>
      </c>
      <c r="G277" s="532">
        <v>-702682.78200449806</v>
      </c>
      <c r="H277" s="516">
        <v>1907243.906523976</v>
      </c>
      <c r="I277" s="516">
        <v>-233527</v>
      </c>
      <c r="J277" s="514">
        <v>7109476.2497585677</v>
      </c>
      <c r="K277" s="545"/>
      <c r="L277" s="546">
        <f t="shared" si="27"/>
        <v>7490251.9843256138</v>
      </c>
      <c r="M277" s="517">
        <v>-568353.06697788823</v>
      </c>
      <c r="N277" s="517">
        <v>-555272.01325652446</v>
      </c>
      <c r="O277" s="533">
        <v>-1663192.5846888067</v>
      </c>
      <c r="P277" s="518">
        <v>1116017.6156283277</v>
      </c>
      <c r="Q277" s="518">
        <v>531407.23420399998</v>
      </c>
      <c r="R277" s="517">
        <v>2062455.3724209983</v>
      </c>
      <c r="S277" s="519">
        <v>-233527</v>
      </c>
      <c r="T277" s="518">
        <v>8179787.5416557211</v>
      </c>
      <c r="U277" s="514"/>
      <c r="V277" s="546">
        <f t="shared" si="28"/>
        <v>7444568.6628244203</v>
      </c>
      <c r="W277" s="517">
        <v>-568353.06697788823</v>
      </c>
      <c r="X277" s="517">
        <v>-393610.32131565228</v>
      </c>
      <c r="Y277" s="517">
        <v>-1663192.5846888067</v>
      </c>
      <c r="Z277" s="517">
        <v>1156199.4578141605</v>
      </c>
      <c r="AA277" s="517">
        <v>531407.23420399998</v>
      </c>
      <c r="AB277" s="517">
        <v>2134260.3948087203</v>
      </c>
      <c r="AC277" s="519">
        <v>-233527</v>
      </c>
      <c r="AD277" s="514">
        <v>8407752.7766689546</v>
      </c>
      <c r="AE277" s="545"/>
      <c r="AF277" s="546">
        <v>7699006.2808422092</v>
      </c>
      <c r="AG277" s="517">
        <v>-568353.06697788823</v>
      </c>
      <c r="AH277" s="517">
        <v>-223053.2130028432</v>
      </c>
      <c r="AI277" s="517">
        <v>-1663192.5846888067</v>
      </c>
      <c r="AJ277" s="517">
        <v>1196381.2999999933</v>
      </c>
      <c r="AK277" s="517">
        <v>531407.23420399998</v>
      </c>
      <c r="AL277" s="520">
        <v>2232850.7276465674</v>
      </c>
      <c r="AM277" s="533">
        <v>-233527</v>
      </c>
      <c r="AN277" s="514">
        <v>8971519.6780232303</v>
      </c>
    </row>
    <row r="278" spans="1:40" ht="16.5">
      <c r="A278" s="515">
        <v>887</v>
      </c>
      <c r="B278" s="432" t="s">
        <v>282</v>
      </c>
      <c r="C278" s="518">
        <v>4569</v>
      </c>
      <c r="D278" s="516">
        <f t="shared" si="26"/>
        <v>2708581.8279546406</v>
      </c>
      <c r="E278" s="516">
        <v>-585220.67052326992</v>
      </c>
      <c r="F278" s="516">
        <v>-260224.30220244415</v>
      </c>
      <c r="G278" s="532">
        <v>-254826.38550508389</v>
      </c>
      <c r="H278" s="516">
        <v>1037260.1293238909</v>
      </c>
      <c r="I278" s="516">
        <v>-268263</v>
      </c>
      <c r="J278" s="514">
        <v>2377307.5990477335</v>
      </c>
      <c r="K278" s="545"/>
      <c r="L278" s="546">
        <f t="shared" si="27"/>
        <v>2565757.6941878786</v>
      </c>
      <c r="M278" s="517">
        <v>-585220.67061574897</v>
      </c>
      <c r="N278" s="517">
        <v>-203021.04185281892</v>
      </c>
      <c r="O278" s="533">
        <v>-603033.05809637753</v>
      </c>
      <c r="P278" s="518">
        <v>485524.83232185279</v>
      </c>
      <c r="Q278" s="518">
        <v>498936.08903600002</v>
      </c>
      <c r="R278" s="517">
        <v>1114049.095771109</v>
      </c>
      <c r="S278" s="519">
        <v>-268263</v>
      </c>
      <c r="T278" s="518">
        <v>3004729.9407518953</v>
      </c>
      <c r="U278" s="514"/>
      <c r="V278" s="546">
        <f t="shared" si="28"/>
        <v>2687147.6284813061</v>
      </c>
      <c r="W278" s="517">
        <v>-585220.67061574897</v>
      </c>
      <c r="X278" s="517">
        <v>-144394.78020682759</v>
      </c>
      <c r="Y278" s="517">
        <v>-603033.05809637753</v>
      </c>
      <c r="Z278" s="517">
        <v>501117.92616092623</v>
      </c>
      <c r="AA278" s="517">
        <v>498936.08903600002</v>
      </c>
      <c r="AB278" s="517">
        <v>1152738.8448963892</v>
      </c>
      <c r="AC278" s="519">
        <v>-268263</v>
      </c>
      <c r="AD278" s="514">
        <v>3239028.9796556677</v>
      </c>
      <c r="AE278" s="545"/>
      <c r="AF278" s="546">
        <v>2882884.5160327526</v>
      </c>
      <c r="AG278" s="517">
        <v>-585220.67061574897</v>
      </c>
      <c r="AH278" s="517">
        <v>-82542.615123787284</v>
      </c>
      <c r="AI278" s="517">
        <v>-603033.05809637753</v>
      </c>
      <c r="AJ278" s="517">
        <v>516711.01999999973</v>
      </c>
      <c r="AK278" s="517">
        <v>498936.08903600002</v>
      </c>
      <c r="AL278" s="520">
        <v>1198927.117909373</v>
      </c>
      <c r="AM278" s="533">
        <v>-268263</v>
      </c>
      <c r="AN278" s="514">
        <v>3558399.3991422113</v>
      </c>
    </row>
    <row r="279" spans="1:40" ht="16.5">
      <c r="A279" s="515">
        <v>889</v>
      </c>
      <c r="B279" s="432" t="s">
        <v>283</v>
      </c>
      <c r="C279" s="518">
        <v>2523</v>
      </c>
      <c r="D279" s="516">
        <f t="shared" si="26"/>
        <v>3042488.1699539484</v>
      </c>
      <c r="E279" s="516">
        <v>1056507.5616959352</v>
      </c>
      <c r="F279" s="516">
        <v>358173.31375832885</v>
      </c>
      <c r="G279" s="532">
        <v>-140715.0296846852</v>
      </c>
      <c r="H279" s="516">
        <v>552984.30280738708</v>
      </c>
      <c r="I279" s="516">
        <v>235452</v>
      </c>
      <c r="J279" s="514">
        <v>5104890.3185309144</v>
      </c>
      <c r="K279" s="545"/>
      <c r="L279" s="546">
        <f t="shared" si="27"/>
        <v>2712398.8818466887</v>
      </c>
      <c r="M279" s="517">
        <v>1056507.5616448668</v>
      </c>
      <c r="N279" s="517">
        <v>314070.93158763601</v>
      </c>
      <c r="O279" s="533">
        <v>-332952.78995909874</v>
      </c>
      <c r="P279" s="518">
        <v>368551.94728446699</v>
      </c>
      <c r="Q279" s="518">
        <v>147427.39750199998</v>
      </c>
      <c r="R279" s="517">
        <v>587784.84228294645</v>
      </c>
      <c r="S279" s="519">
        <v>235452</v>
      </c>
      <c r="T279" s="518">
        <v>5089240.7721895063</v>
      </c>
      <c r="U279" s="514"/>
      <c r="V279" s="546">
        <f t="shared" si="28"/>
        <v>3235920.8328388054</v>
      </c>
      <c r="W279" s="517">
        <v>1056507.5616448668</v>
      </c>
      <c r="X279" s="517">
        <v>270754.33017219196</v>
      </c>
      <c r="Y279" s="517">
        <v>-332952.78995909874</v>
      </c>
      <c r="Z279" s="517">
        <v>320324.69864223292</v>
      </c>
      <c r="AA279" s="517">
        <v>147427.39750199998</v>
      </c>
      <c r="AB279" s="517">
        <v>606319.0818767345</v>
      </c>
      <c r="AC279" s="519">
        <v>235452</v>
      </c>
      <c r="AD279" s="514">
        <v>5539753.1127177328</v>
      </c>
      <c r="AE279" s="545"/>
      <c r="AF279" s="546">
        <v>3466928.8823226048</v>
      </c>
      <c r="AG279" s="517">
        <v>1056507.5616448668</v>
      </c>
      <c r="AH279" s="517">
        <v>229219.07136381173</v>
      </c>
      <c r="AI279" s="517">
        <v>-332952.78995909874</v>
      </c>
      <c r="AJ279" s="517">
        <v>272097.44999999891</v>
      </c>
      <c r="AK279" s="517">
        <v>147427.39750199998</v>
      </c>
      <c r="AL279" s="520">
        <v>628532.27911516954</v>
      </c>
      <c r="AM279" s="533">
        <v>235452</v>
      </c>
      <c r="AN279" s="514">
        <v>5703211.851989354</v>
      </c>
    </row>
    <row r="280" spans="1:40" ht="16.5">
      <c r="A280" s="515">
        <v>890</v>
      </c>
      <c r="B280" s="432" t="s">
        <v>284</v>
      </c>
      <c r="C280" s="518">
        <v>1180</v>
      </c>
      <c r="D280" s="516">
        <f t="shared" si="26"/>
        <v>2339590.6893142522</v>
      </c>
      <c r="E280" s="516">
        <v>-41058.545710822262</v>
      </c>
      <c r="F280" s="516">
        <v>447661.05772697419</v>
      </c>
      <c r="G280" s="532">
        <v>-65812.023395928874</v>
      </c>
      <c r="H280" s="516">
        <v>237723.01733606966</v>
      </c>
      <c r="I280" s="516">
        <v>432693</v>
      </c>
      <c r="J280" s="514">
        <v>3350797.1952705448</v>
      </c>
      <c r="K280" s="545"/>
      <c r="L280" s="546">
        <f t="shared" si="27"/>
        <v>2323905.4417885933</v>
      </c>
      <c r="M280" s="517">
        <v>-41058.545734706699</v>
      </c>
      <c r="N280" s="517">
        <v>427034.49769470404</v>
      </c>
      <c r="O280" s="533">
        <v>-156234.60226875098</v>
      </c>
      <c r="P280" s="518">
        <v>101809.10038253659</v>
      </c>
      <c r="Q280" s="518">
        <v>20569.112101999996</v>
      </c>
      <c r="R280" s="517">
        <v>252242.9958449699</v>
      </c>
      <c r="S280" s="519">
        <v>432693</v>
      </c>
      <c r="T280" s="518">
        <v>3360960.9998093462</v>
      </c>
      <c r="U280" s="514"/>
      <c r="V280" s="546">
        <f t="shared" si="28"/>
        <v>2354050.4343897076</v>
      </c>
      <c r="W280" s="517">
        <v>-41058.545734706699</v>
      </c>
      <c r="X280" s="517">
        <v>406775.4451103902</v>
      </c>
      <c r="Y280" s="517">
        <v>-156234.60226875098</v>
      </c>
      <c r="Z280" s="517">
        <v>109413.82519126788</v>
      </c>
      <c r="AA280" s="517">
        <v>20569.112101999996</v>
      </c>
      <c r="AB280" s="517">
        <v>260847.08763256692</v>
      </c>
      <c r="AC280" s="519">
        <v>432693</v>
      </c>
      <c r="AD280" s="514">
        <v>3387055.756422475</v>
      </c>
      <c r="AE280" s="545"/>
      <c r="AF280" s="546">
        <v>2476402.2071472947</v>
      </c>
      <c r="AG280" s="517">
        <v>-41058.545734706699</v>
      </c>
      <c r="AH280" s="517">
        <v>387349.52145050565</v>
      </c>
      <c r="AI280" s="517">
        <v>-156234.60226875098</v>
      </c>
      <c r="AJ280" s="517">
        <v>117018.54999999919</v>
      </c>
      <c r="AK280" s="517">
        <v>20569.112101999996</v>
      </c>
      <c r="AL280" s="520">
        <v>271081.03484684939</v>
      </c>
      <c r="AM280" s="533">
        <v>432693</v>
      </c>
      <c r="AN280" s="514">
        <v>3507820.2775431913</v>
      </c>
    </row>
    <row r="281" spans="1:40" ht="16.5">
      <c r="A281" s="515">
        <v>892</v>
      </c>
      <c r="B281" s="432" t="s">
        <v>285</v>
      </c>
      <c r="C281" s="518">
        <v>3592</v>
      </c>
      <c r="D281" s="516">
        <f t="shared" si="26"/>
        <v>6004464.8287663907</v>
      </c>
      <c r="E281" s="516">
        <v>507921.81105808105</v>
      </c>
      <c r="F281" s="516">
        <v>148623.99669289205</v>
      </c>
      <c r="G281" s="532">
        <v>-200336.26104930212</v>
      </c>
      <c r="H281" s="516">
        <v>579322.10097779008</v>
      </c>
      <c r="I281" s="516">
        <v>-563961</v>
      </c>
      <c r="J281" s="514">
        <v>6476035.4764458518</v>
      </c>
      <c r="K281" s="545"/>
      <c r="L281" s="546">
        <f t="shared" si="27"/>
        <v>6566204.8137394432</v>
      </c>
      <c r="M281" s="517">
        <v>507921.81098537508</v>
      </c>
      <c r="N281" s="517">
        <v>85835.349543812132</v>
      </c>
      <c r="O281" s="533">
        <v>-475693.7115798106</v>
      </c>
      <c r="P281" s="518">
        <v>356312.20903481357</v>
      </c>
      <c r="Q281" s="518">
        <v>184432.12449200003</v>
      </c>
      <c r="R281" s="517">
        <v>632342.5900025242</v>
      </c>
      <c r="S281" s="519">
        <v>-563961</v>
      </c>
      <c r="T281" s="518">
        <v>7293394.1862181574</v>
      </c>
      <c r="U281" s="514"/>
      <c r="V281" s="546">
        <f t="shared" si="28"/>
        <v>6642242.8927392364</v>
      </c>
      <c r="W281" s="517">
        <v>507921.81098537508</v>
      </c>
      <c r="X281" s="517">
        <v>24165.419982070136</v>
      </c>
      <c r="Y281" s="517">
        <v>-475693.7115798106</v>
      </c>
      <c r="Z281" s="517">
        <v>362519.47451740631</v>
      </c>
      <c r="AA281" s="517">
        <v>184432.12449200003</v>
      </c>
      <c r="AB281" s="517">
        <v>653621.95124835672</v>
      </c>
      <c r="AC281" s="519">
        <v>-563961</v>
      </c>
      <c r="AD281" s="514">
        <v>7335248.9623846337</v>
      </c>
      <c r="AE281" s="545"/>
      <c r="AF281" s="546">
        <v>6650635.3533496903</v>
      </c>
      <c r="AG281" s="517">
        <v>507921.81098537508</v>
      </c>
      <c r="AH281" s="517">
        <v>-20186.26770533546</v>
      </c>
      <c r="AI281" s="517">
        <v>-475693.7115798106</v>
      </c>
      <c r="AJ281" s="517">
        <v>368726.739999999</v>
      </c>
      <c r="AK281" s="517">
        <v>184432.12449200003</v>
      </c>
      <c r="AL281" s="520">
        <v>682222.81417644117</v>
      </c>
      <c r="AM281" s="533">
        <v>-563961</v>
      </c>
      <c r="AN281" s="514">
        <v>7334097.8637183597</v>
      </c>
    </row>
    <row r="282" spans="1:40" ht="16.5">
      <c r="A282" s="515">
        <v>893</v>
      </c>
      <c r="B282" s="432" t="s">
        <v>602</v>
      </c>
      <c r="C282" s="518">
        <v>7434</v>
      </c>
      <c r="D282" s="516">
        <f t="shared" si="26"/>
        <v>8817424.7443194799</v>
      </c>
      <c r="E282" s="516">
        <v>-486611.11480519688</v>
      </c>
      <c r="F282" s="516">
        <v>-16867.787506536832</v>
      </c>
      <c r="G282" s="532">
        <v>-414615.74739435187</v>
      </c>
      <c r="H282" s="516">
        <v>1516510.5745014292</v>
      </c>
      <c r="I282" s="516">
        <v>-25603</v>
      </c>
      <c r="J282" s="514">
        <v>9390237.6691148244</v>
      </c>
      <c r="K282" s="545"/>
      <c r="L282" s="546">
        <f t="shared" si="27"/>
        <v>8701546.2211939842</v>
      </c>
      <c r="M282" s="517">
        <v>-486611.1149556688</v>
      </c>
      <c r="N282" s="517">
        <v>-14782.131321200102</v>
      </c>
      <c r="O282" s="533">
        <v>-982886.15975136717</v>
      </c>
      <c r="P282" s="518">
        <v>529198.13800031203</v>
      </c>
      <c r="Q282" s="518">
        <v>356122.29114000004</v>
      </c>
      <c r="R282" s="517">
        <v>1611601.5939525703</v>
      </c>
      <c r="S282" s="519">
        <v>-25603</v>
      </c>
      <c r="T282" s="518">
        <v>9688585.8382586315</v>
      </c>
      <c r="U282" s="514"/>
      <c r="V282" s="546">
        <f t="shared" si="28"/>
        <v>8466109.8087059278</v>
      </c>
      <c r="W282" s="517">
        <v>-486611.1149556688</v>
      </c>
      <c r="X282" s="517">
        <v>-30904.162602377732</v>
      </c>
      <c r="Y282" s="517">
        <v>-982886.15975136717</v>
      </c>
      <c r="Z282" s="517">
        <v>583270.91400015517</v>
      </c>
      <c r="AA282" s="517">
        <v>356122.29114000004</v>
      </c>
      <c r="AB282" s="517">
        <v>1667943.9922368003</v>
      </c>
      <c r="AC282" s="519">
        <v>-25603</v>
      </c>
      <c r="AD282" s="514">
        <v>9547442.568773469</v>
      </c>
      <c r="AE282" s="545"/>
      <c r="AF282" s="546">
        <v>8737394.9296487235</v>
      </c>
      <c r="AG282" s="517">
        <v>-486611.1149556688</v>
      </c>
      <c r="AH282" s="517">
        <v>-41777.481659650286</v>
      </c>
      <c r="AI282" s="517">
        <v>-982886.15975136717</v>
      </c>
      <c r="AJ282" s="517">
        <v>637343.68999999831</v>
      </c>
      <c r="AK282" s="517">
        <v>356122.29114000004</v>
      </c>
      <c r="AL282" s="520">
        <v>1734717.8601245957</v>
      </c>
      <c r="AM282" s="533">
        <v>-25603</v>
      </c>
      <c r="AN282" s="514">
        <v>9928701.0145466309</v>
      </c>
    </row>
    <row r="283" spans="1:40" ht="16.5">
      <c r="A283" s="515">
        <v>895</v>
      </c>
      <c r="B283" s="432" t="s">
        <v>603</v>
      </c>
      <c r="C283" s="518">
        <v>15092</v>
      </c>
      <c r="D283" s="516">
        <f t="shared" si="26"/>
        <v>3596010.6253575319</v>
      </c>
      <c r="E283" s="516">
        <v>676603.38332588936</v>
      </c>
      <c r="F283" s="516">
        <v>1142681.9362001948</v>
      </c>
      <c r="G283" s="532">
        <v>-841724.62465369364</v>
      </c>
      <c r="H283" s="516">
        <v>2603416.4578149375</v>
      </c>
      <c r="I283" s="516">
        <v>-1211559</v>
      </c>
      <c r="J283" s="514">
        <v>5965428.7780448599</v>
      </c>
      <c r="K283" s="545"/>
      <c r="L283" s="546">
        <f t="shared" si="27"/>
        <v>2156337.6651029922</v>
      </c>
      <c r="M283" s="517">
        <v>676603.38302041125</v>
      </c>
      <c r="N283" s="517">
        <v>878871.72941458388</v>
      </c>
      <c r="O283" s="533">
        <v>-1995615.6855210052</v>
      </c>
      <c r="P283" s="518">
        <v>1523989.1323211894</v>
      </c>
      <c r="Q283" s="518">
        <v>848456.53569599986</v>
      </c>
      <c r="R283" s="517">
        <v>2788220.4303704603</v>
      </c>
      <c r="S283" s="519">
        <v>-1211559</v>
      </c>
      <c r="T283" s="518">
        <v>5665304.1904046312</v>
      </c>
      <c r="U283" s="514"/>
      <c r="V283" s="546">
        <f t="shared" si="28"/>
        <v>1779566.0907562915</v>
      </c>
      <c r="W283" s="517">
        <v>676603.38302041125</v>
      </c>
      <c r="X283" s="517">
        <v>619761.88059893518</v>
      </c>
      <c r="Y283" s="517">
        <v>-1995615.6855210052</v>
      </c>
      <c r="Z283" s="517">
        <v>1602958.6811605934</v>
      </c>
      <c r="AA283" s="517">
        <v>848456.53569599986</v>
      </c>
      <c r="AB283" s="517">
        <v>2880436.457064393</v>
      </c>
      <c r="AC283" s="519">
        <v>-1211559</v>
      </c>
      <c r="AD283" s="514">
        <v>5200608.3427756187</v>
      </c>
      <c r="AE283" s="545"/>
      <c r="AF283" s="546">
        <v>2217644.3867925778</v>
      </c>
      <c r="AG283" s="517">
        <v>676603.38302041125</v>
      </c>
      <c r="AH283" s="517">
        <v>371307.60951844585</v>
      </c>
      <c r="AI283" s="517">
        <v>-1995615.6855210052</v>
      </c>
      <c r="AJ283" s="517">
        <v>1681928.2299999972</v>
      </c>
      <c r="AK283" s="517">
        <v>848456.53569599986</v>
      </c>
      <c r="AL283" s="520">
        <v>3000151.8385276427</v>
      </c>
      <c r="AM283" s="533">
        <v>-1211559</v>
      </c>
      <c r="AN283" s="514">
        <v>5588917.2980340682</v>
      </c>
    </row>
    <row r="284" spans="1:40" ht="16.5">
      <c r="A284" s="515">
        <v>905</v>
      </c>
      <c r="B284" s="432" t="s">
        <v>604</v>
      </c>
      <c r="C284" s="518">
        <v>67988</v>
      </c>
      <c r="D284" s="516">
        <f t="shared" si="26"/>
        <v>25192324.571638614</v>
      </c>
      <c r="E284" s="516">
        <v>-14669844.570508882</v>
      </c>
      <c r="F284" s="516">
        <v>-6556092.3099627569</v>
      </c>
      <c r="G284" s="532">
        <v>-3791888.0056291628</v>
      </c>
      <c r="H284" s="516">
        <v>10587144.681542942</v>
      </c>
      <c r="I284" s="516">
        <v>30867026</v>
      </c>
      <c r="J284" s="514">
        <v>41628670.367080756</v>
      </c>
      <c r="K284" s="545"/>
      <c r="L284" s="546">
        <f t="shared" si="27"/>
        <v>27462798.478721336</v>
      </c>
      <c r="M284" s="517">
        <v>-14669844.571885029</v>
      </c>
      <c r="N284" s="517">
        <v>-5704891.7705339277</v>
      </c>
      <c r="O284" s="533">
        <v>-8984210.4143808652</v>
      </c>
      <c r="P284" s="518">
        <v>8544997.4807790052</v>
      </c>
      <c r="Q284" s="518">
        <v>4355439.8609260004</v>
      </c>
      <c r="R284" s="517">
        <v>11414568.571398091</v>
      </c>
      <c r="S284" s="519">
        <v>30867026</v>
      </c>
      <c r="T284" s="518">
        <v>53285883.635024607</v>
      </c>
      <c r="U284" s="514"/>
      <c r="V284" s="546">
        <f t="shared" si="28"/>
        <v>27471605.495070495</v>
      </c>
      <c r="W284" s="517">
        <v>-14669844.571885029</v>
      </c>
      <c r="X284" s="517">
        <v>-4832516.5731630251</v>
      </c>
      <c r="Y284" s="517">
        <v>-8984210.4143808652</v>
      </c>
      <c r="Z284" s="517">
        <v>8239220.1353894994</v>
      </c>
      <c r="AA284" s="517">
        <v>4355439.8609260004</v>
      </c>
      <c r="AB284" s="517">
        <v>11820472.888353597</v>
      </c>
      <c r="AC284" s="519">
        <v>30867026</v>
      </c>
      <c r="AD284" s="514">
        <v>54267192.820310675</v>
      </c>
      <c r="AE284" s="545"/>
      <c r="AF284" s="546">
        <v>27620418.406754553</v>
      </c>
      <c r="AG284" s="517">
        <v>-14669844.571885029</v>
      </c>
      <c r="AH284" s="517">
        <v>-3912139.028915762</v>
      </c>
      <c r="AI284" s="517">
        <v>-8984210.4143808652</v>
      </c>
      <c r="AJ284" s="517">
        <v>7933442.7899999944</v>
      </c>
      <c r="AK284" s="517">
        <v>4355439.8609260004</v>
      </c>
      <c r="AL284" s="520">
        <v>12370652.0209588</v>
      </c>
      <c r="AM284" s="533">
        <v>30867026</v>
      </c>
      <c r="AN284" s="514">
        <v>55580785.063457698</v>
      </c>
    </row>
    <row r="285" spans="1:40" ht="16.5">
      <c r="A285" s="515">
        <v>908</v>
      </c>
      <c r="B285" s="432" t="s">
        <v>289</v>
      </c>
      <c r="C285" s="518">
        <v>20703</v>
      </c>
      <c r="D285" s="516">
        <f t="shared" si="26"/>
        <v>8993814.4434493147</v>
      </c>
      <c r="E285" s="516">
        <v>-2369717.6608439772</v>
      </c>
      <c r="F285" s="516">
        <v>-962141.46045069606</v>
      </c>
      <c r="G285" s="532">
        <v>-1154666.3731914537</v>
      </c>
      <c r="H285" s="516">
        <v>2863396.2832361627</v>
      </c>
      <c r="I285" s="516">
        <v>685224</v>
      </c>
      <c r="J285" s="514">
        <v>8055909.2321993494</v>
      </c>
      <c r="K285" s="545"/>
      <c r="L285" s="546">
        <f t="shared" si="27"/>
        <v>8365681.0066961749</v>
      </c>
      <c r="M285" s="517">
        <v>-2369717.6612630272</v>
      </c>
      <c r="N285" s="517">
        <v>-702942.70820331341</v>
      </c>
      <c r="O285" s="533">
        <v>-2733076.7892870866</v>
      </c>
      <c r="P285" s="518">
        <v>2037322.8835076056</v>
      </c>
      <c r="Q285" s="518">
        <v>1384943.6465479997</v>
      </c>
      <c r="R285" s="517">
        <v>3117849.3388533709</v>
      </c>
      <c r="S285" s="519">
        <v>685224</v>
      </c>
      <c r="T285" s="518">
        <v>9785283.7168517243</v>
      </c>
      <c r="U285" s="514"/>
      <c r="V285" s="546">
        <f t="shared" si="28"/>
        <v>8109152.08272254</v>
      </c>
      <c r="W285" s="517">
        <v>-2369717.6612630272</v>
      </c>
      <c r="X285" s="517">
        <v>-437296.06892623787</v>
      </c>
      <c r="Y285" s="517">
        <v>-2733076.7892870866</v>
      </c>
      <c r="Z285" s="517">
        <v>2128666.5717538036</v>
      </c>
      <c r="AA285" s="517">
        <v>1384943.6465479997</v>
      </c>
      <c r="AB285" s="517">
        <v>3218139.592790999</v>
      </c>
      <c r="AC285" s="519">
        <v>685224</v>
      </c>
      <c r="AD285" s="514">
        <v>9986035.3743389901</v>
      </c>
      <c r="AE285" s="545"/>
      <c r="AF285" s="546">
        <v>8263836.9386413265</v>
      </c>
      <c r="AG285" s="517">
        <v>-2369717.6612630272</v>
      </c>
      <c r="AH285" s="517">
        <v>-157032.25327419504</v>
      </c>
      <c r="AI285" s="517">
        <v>-2733076.7892870866</v>
      </c>
      <c r="AJ285" s="517">
        <v>2220010.2600000016</v>
      </c>
      <c r="AK285" s="517">
        <v>1384943.6465479997</v>
      </c>
      <c r="AL285" s="520">
        <v>3363114.6575793056</v>
      </c>
      <c r="AM285" s="533">
        <v>685224</v>
      </c>
      <c r="AN285" s="514">
        <v>10657302.798944324</v>
      </c>
    </row>
    <row r="286" spans="1:40" ht="16.5">
      <c r="A286" s="515">
        <v>915</v>
      </c>
      <c r="B286" s="432" t="s">
        <v>290</v>
      </c>
      <c r="C286" s="518">
        <v>19759</v>
      </c>
      <c r="D286" s="516">
        <f t="shared" si="26"/>
        <v>4172379.1156101758</v>
      </c>
      <c r="E286" s="516">
        <v>-286264.90121754823</v>
      </c>
      <c r="F286" s="516">
        <v>9715.2320679914064</v>
      </c>
      <c r="G286" s="532">
        <v>-1102016.7544747107</v>
      </c>
      <c r="H286" s="516">
        <v>3310473.3823810727</v>
      </c>
      <c r="I286" s="516">
        <v>-2507152</v>
      </c>
      <c r="J286" s="514">
        <v>3597134.0743669812</v>
      </c>
      <c r="K286" s="545"/>
      <c r="L286" s="546">
        <f t="shared" si="27"/>
        <v>4171707.3570395652</v>
      </c>
      <c r="M286" s="517">
        <v>-286264.90161749121</v>
      </c>
      <c r="N286" s="517">
        <v>-39289.767658809906</v>
      </c>
      <c r="O286" s="533">
        <v>-2609035.5086816982</v>
      </c>
      <c r="P286" s="518">
        <v>2841119.1286893794</v>
      </c>
      <c r="Q286" s="518">
        <v>1766372.1310619998</v>
      </c>
      <c r="R286" s="517">
        <v>3575539.2498390186</v>
      </c>
      <c r="S286" s="519">
        <v>-2507152</v>
      </c>
      <c r="T286" s="518">
        <v>6912995.6886719633</v>
      </c>
      <c r="U286" s="514"/>
      <c r="V286" s="546">
        <f t="shared" si="28"/>
        <v>3932532.039201146</v>
      </c>
      <c r="W286" s="517">
        <v>-286264.90161749121</v>
      </c>
      <c r="X286" s="517">
        <v>-82140.886314283242</v>
      </c>
      <c r="Y286" s="517">
        <v>-2609035.5086816982</v>
      </c>
      <c r="Z286" s="517">
        <v>2617193.5693446887</v>
      </c>
      <c r="AA286" s="517">
        <v>1766372.1310619998</v>
      </c>
      <c r="AB286" s="517">
        <v>3704979.544138256</v>
      </c>
      <c r="AC286" s="519">
        <v>-2507152</v>
      </c>
      <c r="AD286" s="514">
        <v>6536483.9871326182</v>
      </c>
      <c r="AE286" s="545"/>
      <c r="AF286" s="546">
        <v>4145684.9090773966</v>
      </c>
      <c r="AG286" s="517">
        <v>-286264.90161749121</v>
      </c>
      <c r="AH286" s="517">
        <v>-111041.33173433279</v>
      </c>
      <c r="AI286" s="517">
        <v>-2609035.5086816982</v>
      </c>
      <c r="AJ286" s="517">
        <v>2393268.0099999979</v>
      </c>
      <c r="AK286" s="517">
        <v>1766372.1310619998</v>
      </c>
      <c r="AL286" s="520">
        <v>3868154.8832559017</v>
      </c>
      <c r="AM286" s="533">
        <v>-2507152</v>
      </c>
      <c r="AN286" s="514">
        <v>6659986.1913617719</v>
      </c>
    </row>
    <row r="287" spans="1:40" ht="16.5">
      <c r="A287" s="515">
        <v>918</v>
      </c>
      <c r="B287" s="432" t="s">
        <v>605</v>
      </c>
      <c r="C287" s="518">
        <v>2228</v>
      </c>
      <c r="D287" s="516">
        <f t="shared" si="26"/>
        <v>1270228.3278260026</v>
      </c>
      <c r="E287" s="516">
        <v>-18090.117671402721</v>
      </c>
      <c r="F287" s="516">
        <v>1095.4773544959185</v>
      </c>
      <c r="G287" s="532">
        <v>-124262.02383570297</v>
      </c>
      <c r="H287" s="516">
        <v>510136.77889194078</v>
      </c>
      <c r="I287" s="516">
        <v>-460926</v>
      </c>
      <c r="J287" s="514">
        <v>1178182.4425653336</v>
      </c>
      <c r="K287" s="545"/>
      <c r="L287" s="546">
        <f t="shared" si="27"/>
        <v>1356658.6202743712</v>
      </c>
      <c r="M287" s="517">
        <v>-18090.117716500903</v>
      </c>
      <c r="N287" s="517">
        <v>-4430.2648081293828</v>
      </c>
      <c r="O287" s="533">
        <v>-295528.35908454744</v>
      </c>
      <c r="P287" s="518">
        <v>158708.13989919345</v>
      </c>
      <c r="Q287" s="518">
        <v>56260.514925999989</v>
      </c>
      <c r="R287" s="517">
        <v>548504.6039889243</v>
      </c>
      <c r="S287" s="519">
        <v>-460926</v>
      </c>
      <c r="T287" s="518">
        <v>1341157.1374793113</v>
      </c>
      <c r="U287" s="514"/>
      <c r="V287" s="546">
        <f t="shared" si="28"/>
        <v>1311130.7709359485</v>
      </c>
      <c r="W287" s="517">
        <v>-18090.117716500903</v>
      </c>
      <c r="X287" s="517">
        <v>-9262.1030774949668</v>
      </c>
      <c r="Y287" s="517">
        <v>-295528.35908454744</v>
      </c>
      <c r="Z287" s="517">
        <v>185816.05494959635</v>
      </c>
      <c r="AA287" s="517">
        <v>56260.514925999989</v>
      </c>
      <c r="AB287" s="517">
        <v>567446.74225065275</v>
      </c>
      <c r="AC287" s="519">
        <v>-460926</v>
      </c>
      <c r="AD287" s="514">
        <v>1336847.5031836543</v>
      </c>
      <c r="AE287" s="545"/>
      <c r="AF287" s="546">
        <v>1251189.9702665457</v>
      </c>
      <c r="AG287" s="517">
        <v>-18090.117716500903</v>
      </c>
      <c r="AH287" s="517">
        <v>-12520.880970904067</v>
      </c>
      <c r="AI287" s="517">
        <v>-295528.35908454744</v>
      </c>
      <c r="AJ287" s="517">
        <v>212923.96999999927</v>
      </c>
      <c r="AK287" s="517">
        <v>56260.514925999989</v>
      </c>
      <c r="AL287" s="520">
        <v>590483.47791971185</v>
      </c>
      <c r="AM287" s="533">
        <v>-460926</v>
      </c>
      <c r="AN287" s="514">
        <v>1323792.5753403045</v>
      </c>
    </row>
    <row r="288" spans="1:40" ht="16.5">
      <c r="A288" s="515">
        <v>921</v>
      </c>
      <c r="B288" s="432" t="s">
        <v>292</v>
      </c>
      <c r="C288" s="518">
        <v>1894</v>
      </c>
      <c r="D288" s="516">
        <f t="shared" si="26"/>
        <v>1211910.2700162679</v>
      </c>
      <c r="E288" s="516">
        <v>716128.11511686561</v>
      </c>
      <c r="F288" s="516">
        <v>55830.445786434037</v>
      </c>
      <c r="G288" s="532">
        <v>-105633.87484058412</v>
      </c>
      <c r="H288" s="516">
        <v>489829.10183069477</v>
      </c>
      <c r="I288" s="516">
        <v>245202</v>
      </c>
      <c r="J288" s="514">
        <v>2613266.0579096782</v>
      </c>
      <c r="K288" s="545"/>
      <c r="L288" s="546">
        <f t="shared" si="27"/>
        <v>1356997.1543412684</v>
      </c>
      <c r="M288" s="517">
        <v>716128.11507852876</v>
      </c>
      <c r="N288" s="517">
        <v>22723.068921078418</v>
      </c>
      <c r="O288" s="533">
        <v>-249836.02388027436</v>
      </c>
      <c r="P288" s="518">
        <v>164357.55560123004</v>
      </c>
      <c r="Q288" s="518">
        <v>98389.486888000014</v>
      </c>
      <c r="R288" s="517">
        <v>519987.84937296307</v>
      </c>
      <c r="S288" s="519">
        <v>245202</v>
      </c>
      <c r="T288" s="518">
        <v>2873949.2063227943</v>
      </c>
      <c r="U288" s="514"/>
      <c r="V288" s="546">
        <f t="shared" si="28"/>
        <v>1389514.9277457835</v>
      </c>
      <c r="W288" s="517">
        <v>716128.11507852876</v>
      </c>
      <c r="X288" s="517">
        <v>-7873.6190434360269</v>
      </c>
      <c r="Y288" s="517">
        <v>-249836.02388027436</v>
      </c>
      <c r="Z288" s="517">
        <v>165544.45280061508</v>
      </c>
      <c r="AA288" s="517">
        <v>98389.486888000014</v>
      </c>
      <c r="AB288" s="517">
        <v>538893.19710252876</v>
      </c>
      <c r="AC288" s="519">
        <v>245202</v>
      </c>
      <c r="AD288" s="514">
        <v>2895962.5366917457</v>
      </c>
      <c r="AE288" s="545"/>
      <c r="AF288" s="546">
        <v>1426405.8730872651</v>
      </c>
      <c r="AG288" s="517">
        <v>716128.11507852876</v>
      </c>
      <c r="AH288" s="517">
        <v>-10643.872782267641</v>
      </c>
      <c r="AI288" s="517">
        <v>-249836.02388027436</v>
      </c>
      <c r="AJ288" s="517">
        <v>166731.35000000012</v>
      </c>
      <c r="AK288" s="517">
        <v>98389.486888000014</v>
      </c>
      <c r="AL288" s="520">
        <v>559910.200698492</v>
      </c>
      <c r="AM288" s="533">
        <v>245202</v>
      </c>
      <c r="AN288" s="514">
        <v>2952287.1290897434</v>
      </c>
    </row>
    <row r="289" spans="1:40" ht="16.5">
      <c r="A289" s="515">
        <v>922</v>
      </c>
      <c r="B289" s="432" t="s">
        <v>293</v>
      </c>
      <c r="C289" s="518">
        <v>4501</v>
      </c>
      <c r="D289" s="516">
        <f t="shared" si="26"/>
        <v>3932998.2281116545</v>
      </c>
      <c r="E289" s="516">
        <v>-130315.88416116494</v>
      </c>
      <c r="F289" s="516">
        <v>-161911.93218202316</v>
      </c>
      <c r="G289" s="532">
        <v>-251033.82822464054</v>
      </c>
      <c r="H289" s="516">
        <v>697335.80695750774</v>
      </c>
      <c r="I289" s="516">
        <v>-1130219</v>
      </c>
      <c r="J289" s="514">
        <v>2956853.3905013334</v>
      </c>
      <c r="K289" s="545"/>
      <c r="L289" s="546">
        <f t="shared" si="27"/>
        <v>3650172.8811681559</v>
      </c>
      <c r="M289" s="517">
        <v>-130315.88425226879</v>
      </c>
      <c r="N289" s="517">
        <v>-105560.02261019929</v>
      </c>
      <c r="O289" s="533">
        <v>-592840.46094773139</v>
      </c>
      <c r="P289" s="518">
        <v>356596.07753252028</v>
      </c>
      <c r="Q289" s="518">
        <v>298889.63796999998</v>
      </c>
      <c r="R289" s="517">
        <v>759051.91629541665</v>
      </c>
      <c r="S289" s="519">
        <v>-1130219</v>
      </c>
      <c r="T289" s="518">
        <v>3105775.1451558936</v>
      </c>
      <c r="U289" s="514"/>
      <c r="V289" s="546">
        <f t="shared" si="28"/>
        <v>3503675.9332166347</v>
      </c>
      <c r="W289" s="517">
        <v>-130315.88425226879</v>
      </c>
      <c r="X289" s="517">
        <v>-47806.2901373153</v>
      </c>
      <c r="Y289" s="517">
        <v>-592840.46094773139</v>
      </c>
      <c r="Z289" s="517">
        <v>383426.52876625955</v>
      </c>
      <c r="AA289" s="517">
        <v>298889.63796999998</v>
      </c>
      <c r="AB289" s="517">
        <v>778651.38686744834</v>
      </c>
      <c r="AC289" s="519">
        <v>-1130219</v>
      </c>
      <c r="AD289" s="514">
        <v>3063461.851483027</v>
      </c>
      <c r="AE289" s="545"/>
      <c r="AF289" s="546">
        <v>3411047.7417450077</v>
      </c>
      <c r="AG289" s="517">
        <v>-130315.88425226879</v>
      </c>
      <c r="AH289" s="517">
        <v>-25294.65226662442</v>
      </c>
      <c r="AI289" s="517">
        <v>-592840.46094773139</v>
      </c>
      <c r="AJ289" s="517">
        <v>410256.97999999882</v>
      </c>
      <c r="AK289" s="517">
        <v>298889.63796999998</v>
      </c>
      <c r="AL289" s="520">
        <v>812955.5034271616</v>
      </c>
      <c r="AM289" s="533">
        <v>-1130219</v>
      </c>
      <c r="AN289" s="514">
        <v>3054479.8656755444</v>
      </c>
    </row>
    <row r="290" spans="1:40" ht="16.5">
      <c r="A290" s="515">
        <v>924</v>
      </c>
      <c r="B290" s="432" t="s">
        <v>606</v>
      </c>
      <c r="C290" s="518">
        <v>2946</v>
      </c>
      <c r="D290" s="516">
        <f t="shared" si="26"/>
        <v>2614235.6054036669</v>
      </c>
      <c r="E290" s="516">
        <v>141827.6274366127</v>
      </c>
      <c r="F290" s="516">
        <v>-105679.80431318947</v>
      </c>
      <c r="G290" s="532">
        <v>-164306.96688509022</v>
      </c>
      <c r="H290" s="516">
        <v>720400.04595424735</v>
      </c>
      <c r="I290" s="516">
        <v>100275</v>
      </c>
      <c r="J290" s="514">
        <v>3306751.5075962474</v>
      </c>
      <c r="K290" s="545"/>
      <c r="L290" s="546">
        <f t="shared" si="27"/>
        <v>2984123.297879803</v>
      </c>
      <c r="M290" s="517">
        <v>141827.62737698253</v>
      </c>
      <c r="N290" s="517">
        <v>-68796.283851382512</v>
      </c>
      <c r="O290" s="533">
        <v>-389253.6265189104</v>
      </c>
      <c r="P290" s="518">
        <v>220191.74947794169</v>
      </c>
      <c r="Q290" s="518">
        <v>155155.93093</v>
      </c>
      <c r="R290" s="517">
        <v>761803.56399066944</v>
      </c>
      <c r="S290" s="519">
        <v>100275</v>
      </c>
      <c r="T290" s="518">
        <v>3905327.259285104</v>
      </c>
      <c r="U290" s="514"/>
      <c r="V290" s="546">
        <f t="shared" si="28"/>
        <v>2849329.1896423385</v>
      </c>
      <c r="W290" s="517">
        <v>141827.62737698253</v>
      </c>
      <c r="X290" s="517">
        <v>-30995.240557644185</v>
      </c>
      <c r="Y290" s="517">
        <v>-389253.6265189104</v>
      </c>
      <c r="Z290" s="517">
        <v>238223.15473897057</v>
      </c>
      <c r="AA290" s="517">
        <v>155155.93093</v>
      </c>
      <c r="AB290" s="517">
        <v>788689.54204373283</v>
      </c>
      <c r="AC290" s="519">
        <v>100275</v>
      </c>
      <c r="AD290" s="514">
        <v>3853251.57765547</v>
      </c>
      <c r="AE290" s="545"/>
      <c r="AF290" s="546">
        <v>2841250.93000203</v>
      </c>
      <c r="AG290" s="517">
        <v>141827.62737698253</v>
      </c>
      <c r="AH290" s="517">
        <v>-16555.886597972793</v>
      </c>
      <c r="AI290" s="517">
        <v>-389253.6265189104</v>
      </c>
      <c r="AJ290" s="517">
        <v>256254.55999999944</v>
      </c>
      <c r="AK290" s="517">
        <v>155155.93093</v>
      </c>
      <c r="AL290" s="520">
        <v>819469.70937147876</v>
      </c>
      <c r="AM290" s="533">
        <v>100275</v>
      </c>
      <c r="AN290" s="514">
        <v>3908424.2445636075</v>
      </c>
    </row>
    <row r="291" spans="1:40" ht="16.5">
      <c r="A291" s="515">
        <v>925</v>
      </c>
      <c r="B291" s="432" t="s">
        <v>295</v>
      </c>
      <c r="C291" s="518">
        <v>3427</v>
      </c>
      <c r="D291" s="516">
        <f t="shared" si="26"/>
        <v>1220868.9653165927</v>
      </c>
      <c r="E291" s="516">
        <v>1247514.9031218986</v>
      </c>
      <c r="F291" s="516">
        <v>879113.49961405934</v>
      </c>
      <c r="G291" s="532">
        <v>-191133.73235410871</v>
      </c>
      <c r="H291" s="516">
        <v>820530.34692520485</v>
      </c>
      <c r="I291" s="516">
        <v>-27667</v>
      </c>
      <c r="J291" s="514">
        <v>3949226.982623647</v>
      </c>
      <c r="K291" s="545"/>
      <c r="L291" s="546">
        <f t="shared" si="27"/>
        <v>1588602.1556954514</v>
      </c>
      <c r="M291" s="517">
        <v>1247514.9030525323</v>
      </c>
      <c r="N291" s="517">
        <v>819209.07484237314</v>
      </c>
      <c r="O291" s="533">
        <v>-452585.5153748013</v>
      </c>
      <c r="P291" s="518">
        <v>319700.65019941132</v>
      </c>
      <c r="Q291" s="518">
        <v>113087.47680999999</v>
      </c>
      <c r="R291" s="517">
        <v>859529.66058585723</v>
      </c>
      <c r="S291" s="519">
        <v>-27667</v>
      </c>
      <c r="T291" s="518">
        <v>4467391.4058108237</v>
      </c>
      <c r="U291" s="514"/>
      <c r="V291" s="546">
        <f t="shared" si="28"/>
        <v>1773018.7919344227</v>
      </c>
      <c r="W291" s="517">
        <v>1247514.9030525323</v>
      </c>
      <c r="X291" s="517">
        <v>760371.97890470887</v>
      </c>
      <c r="Y291" s="517">
        <v>-452585.5153748013</v>
      </c>
      <c r="Z291" s="517">
        <v>323785.29009970592</v>
      </c>
      <c r="AA291" s="517">
        <v>113087.47680999999</v>
      </c>
      <c r="AB291" s="517">
        <v>887585.3842521183</v>
      </c>
      <c r="AC291" s="519">
        <v>-27667</v>
      </c>
      <c r="AD291" s="514">
        <v>4625111.3096786868</v>
      </c>
      <c r="AE291" s="545"/>
      <c r="AF291" s="546">
        <v>1939245.5030803592</v>
      </c>
      <c r="AG291" s="517">
        <v>1247514.9030525323</v>
      </c>
      <c r="AH291" s="517">
        <v>703954.48705519678</v>
      </c>
      <c r="AI291" s="517">
        <v>-452585.5153748013</v>
      </c>
      <c r="AJ291" s="517">
        <v>327869.93000000058</v>
      </c>
      <c r="AK291" s="517">
        <v>113087.47680999999</v>
      </c>
      <c r="AL291" s="520">
        <v>919501.49997486931</v>
      </c>
      <c r="AM291" s="533">
        <v>-27667</v>
      </c>
      <c r="AN291" s="514">
        <v>4770921.2845981568</v>
      </c>
    </row>
    <row r="292" spans="1:40" ht="16.5">
      <c r="A292" s="515">
        <v>927</v>
      </c>
      <c r="B292" s="432" t="s">
        <v>607</v>
      </c>
      <c r="C292" s="518">
        <v>28913</v>
      </c>
      <c r="D292" s="516">
        <f t="shared" si="26"/>
        <v>16127202.684088252</v>
      </c>
      <c r="E292" s="516">
        <v>1374124.0381491049</v>
      </c>
      <c r="F292" s="516">
        <v>1254669.5342000159</v>
      </c>
      <c r="G292" s="532">
        <v>-1612561.891903806</v>
      </c>
      <c r="H292" s="516">
        <v>4028182.342729406</v>
      </c>
      <c r="I292" s="516">
        <v>-3203849</v>
      </c>
      <c r="J292" s="514">
        <v>17967767.707262974</v>
      </c>
      <c r="K292" s="545"/>
      <c r="L292" s="546">
        <f t="shared" si="27"/>
        <v>16018249.90492891</v>
      </c>
      <c r="M292" s="517">
        <v>1374124.0375638751</v>
      </c>
      <c r="N292" s="517">
        <v>749266.37300253601</v>
      </c>
      <c r="O292" s="533">
        <v>-3826414.6748037944</v>
      </c>
      <c r="P292" s="518">
        <v>2929155.6097603049</v>
      </c>
      <c r="Q292" s="518">
        <v>1153580.0859660001</v>
      </c>
      <c r="R292" s="517">
        <v>4414036.7086931951</v>
      </c>
      <c r="S292" s="519">
        <v>-3203849</v>
      </c>
      <c r="T292" s="518">
        <v>19608149.045111027</v>
      </c>
      <c r="U292" s="514"/>
      <c r="V292" s="546">
        <f t="shared" si="28"/>
        <v>15394943.416898809</v>
      </c>
      <c r="W292" s="517">
        <v>1374124.0375638751</v>
      </c>
      <c r="X292" s="517">
        <v>252868.07862095299</v>
      </c>
      <c r="Y292" s="517">
        <v>-3826414.6748037944</v>
      </c>
      <c r="Z292" s="517">
        <v>2993930.6348801511</v>
      </c>
      <c r="AA292" s="517">
        <v>1153580.0859660001</v>
      </c>
      <c r="AB292" s="517">
        <v>4478005.6319724023</v>
      </c>
      <c r="AC292" s="519">
        <v>-3203849</v>
      </c>
      <c r="AD292" s="514">
        <v>18617188.211098395</v>
      </c>
      <c r="AE292" s="545"/>
      <c r="AF292" s="546">
        <v>15068251.641882852</v>
      </c>
      <c r="AG292" s="517">
        <v>1374124.0375638751</v>
      </c>
      <c r="AH292" s="517">
        <v>-162484.84358696107</v>
      </c>
      <c r="AI292" s="517">
        <v>-3826414.6748037944</v>
      </c>
      <c r="AJ292" s="517">
        <v>3058705.6599999974</v>
      </c>
      <c r="AK292" s="517">
        <v>1153580.0859660001</v>
      </c>
      <c r="AL292" s="520">
        <v>4675108.2802759334</v>
      </c>
      <c r="AM292" s="533">
        <v>-3203849</v>
      </c>
      <c r="AN292" s="514">
        <v>18137021.187297903</v>
      </c>
    </row>
    <row r="293" spans="1:40" ht="16.5">
      <c r="A293" s="515">
        <v>931</v>
      </c>
      <c r="B293" s="432" t="s">
        <v>297</v>
      </c>
      <c r="C293" s="518">
        <v>5951</v>
      </c>
      <c r="D293" s="516">
        <f t="shared" si="26"/>
        <v>3027983.1418315796</v>
      </c>
      <c r="E293" s="516">
        <v>2422506.1543391398</v>
      </c>
      <c r="F293" s="516">
        <v>1592718.5995857345</v>
      </c>
      <c r="G293" s="532">
        <v>-331904.53493997687</v>
      </c>
      <c r="H293" s="516">
        <v>1309714.2925791396</v>
      </c>
      <c r="I293" s="516">
        <v>145870</v>
      </c>
      <c r="J293" s="514">
        <v>8166887.6533956164</v>
      </c>
      <c r="K293" s="545"/>
      <c r="L293" s="546">
        <f t="shared" si="27"/>
        <v>3296878.363274036</v>
      </c>
      <c r="M293" s="517">
        <v>2422506.1542186849</v>
      </c>
      <c r="N293" s="517">
        <v>1488694.3125077351</v>
      </c>
      <c r="O293" s="533">
        <v>-784663.93800413166</v>
      </c>
      <c r="P293" s="518">
        <v>827819.68592304015</v>
      </c>
      <c r="Q293" s="518">
        <v>273624.55736000004</v>
      </c>
      <c r="R293" s="517">
        <v>1391822.6044419736</v>
      </c>
      <c r="S293" s="519">
        <v>145870</v>
      </c>
      <c r="T293" s="518">
        <v>9062551.7397213373</v>
      </c>
      <c r="U293" s="514"/>
      <c r="V293" s="546">
        <f t="shared" si="28"/>
        <v>3398923.530741334</v>
      </c>
      <c r="W293" s="517">
        <v>2422506.1542186849</v>
      </c>
      <c r="X293" s="517">
        <v>1386523.4464659959</v>
      </c>
      <c r="Y293" s="517">
        <v>-784663.93800413166</v>
      </c>
      <c r="Z293" s="517">
        <v>717911.98296151904</v>
      </c>
      <c r="AA293" s="517">
        <v>273624.55736000004</v>
      </c>
      <c r="AB293" s="517">
        <v>1440201.7047527712</v>
      </c>
      <c r="AC293" s="519">
        <v>145870</v>
      </c>
      <c r="AD293" s="514">
        <v>9000897.4384961743</v>
      </c>
      <c r="AE293" s="545"/>
      <c r="AF293" s="546">
        <v>3672473.1361320028</v>
      </c>
      <c r="AG293" s="517">
        <v>2422506.1542186849</v>
      </c>
      <c r="AH293" s="517">
        <v>1288554.2331609342</v>
      </c>
      <c r="AI293" s="517">
        <v>-784663.93800413166</v>
      </c>
      <c r="AJ293" s="517">
        <v>608004.27999999793</v>
      </c>
      <c r="AK293" s="517">
        <v>273624.55736000004</v>
      </c>
      <c r="AL293" s="520">
        <v>1497030.3179534615</v>
      </c>
      <c r="AM293" s="533">
        <v>145870</v>
      </c>
      <c r="AN293" s="514">
        <v>9123398.740820948</v>
      </c>
    </row>
    <row r="294" spans="1:40" ht="16.5">
      <c r="A294" s="515">
        <v>934</v>
      </c>
      <c r="B294" s="432" t="s">
        <v>608</v>
      </c>
      <c r="C294" s="518">
        <v>2671</v>
      </c>
      <c r="D294" s="516">
        <f t="shared" si="26"/>
        <v>1375644.0531318658</v>
      </c>
      <c r="E294" s="516">
        <v>387424.00475051533</v>
      </c>
      <c r="F294" s="516">
        <v>24590.387383175264</v>
      </c>
      <c r="G294" s="532">
        <v>-148969.4190597678</v>
      </c>
      <c r="H294" s="516">
        <v>561899.0903256645</v>
      </c>
      <c r="I294" s="516">
        <v>-787755</v>
      </c>
      <c r="J294" s="514">
        <v>1412833.1165314531</v>
      </c>
      <c r="K294" s="545"/>
      <c r="L294" s="546">
        <f t="shared" si="27"/>
        <v>1519595.8063374625</v>
      </c>
      <c r="M294" s="517">
        <v>387424.00469645142</v>
      </c>
      <c r="N294" s="517">
        <v>-5311.1478018463113</v>
      </c>
      <c r="O294" s="533">
        <v>-352413.71566773969</v>
      </c>
      <c r="P294" s="518">
        <v>247262.9871795483</v>
      </c>
      <c r="Q294" s="518">
        <v>59301.025784000005</v>
      </c>
      <c r="R294" s="517">
        <v>602088.02258985082</v>
      </c>
      <c r="S294" s="519">
        <v>-787755</v>
      </c>
      <c r="T294" s="518">
        <v>1670191.9831177271</v>
      </c>
      <c r="U294" s="514"/>
      <c r="V294" s="546">
        <f t="shared" si="28"/>
        <v>1546837.4100884029</v>
      </c>
      <c r="W294" s="517">
        <v>387424.00469645142</v>
      </c>
      <c r="X294" s="517">
        <v>-11103.715134644999</v>
      </c>
      <c r="Y294" s="517">
        <v>-352413.71566773969</v>
      </c>
      <c r="Z294" s="517">
        <v>234174.99358977395</v>
      </c>
      <c r="AA294" s="517">
        <v>59301.025784000005</v>
      </c>
      <c r="AB294" s="517">
        <v>623331.93200752779</v>
      </c>
      <c r="AC294" s="519">
        <v>-787755</v>
      </c>
      <c r="AD294" s="514">
        <v>1699796.9353637714</v>
      </c>
      <c r="AE294" s="545"/>
      <c r="AF294" s="546">
        <v>1702222.6986506074</v>
      </c>
      <c r="AG294" s="517">
        <v>387424.00469645142</v>
      </c>
      <c r="AH294" s="517">
        <v>-15010.445724095494</v>
      </c>
      <c r="AI294" s="517">
        <v>-352413.71566773969</v>
      </c>
      <c r="AJ294" s="517">
        <v>221086.99999999962</v>
      </c>
      <c r="AK294" s="517">
        <v>59301.025784000005</v>
      </c>
      <c r="AL294" s="520">
        <v>649136.95545556652</v>
      </c>
      <c r="AM294" s="533">
        <v>-787755</v>
      </c>
      <c r="AN294" s="514">
        <v>1863992.5231947899</v>
      </c>
    </row>
    <row r="295" spans="1:40" ht="16.5">
      <c r="A295" s="515">
        <v>935</v>
      </c>
      <c r="B295" s="432" t="s">
        <v>609</v>
      </c>
      <c r="C295" s="518">
        <v>2985</v>
      </c>
      <c r="D295" s="516">
        <f t="shared" si="26"/>
        <v>1209288.5234481595</v>
      </c>
      <c r="E295" s="516">
        <v>50698.728728709175</v>
      </c>
      <c r="F295" s="516">
        <v>118685.57183240456</v>
      </c>
      <c r="G295" s="532">
        <v>-166482.11003122682</v>
      </c>
      <c r="H295" s="516">
        <v>622487.32514186262</v>
      </c>
      <c r="I295" s="516">
        <v>216270</v>
      </c>
      <c r="J295" s="514">
        <v>2050948.0391199091</v>
      </c>
      <c r="K295" s="545"/>
      <c r="L295" s="546">
        <f t="shared" si="27"/>
        <v>1136934.553926643</v>
      </c>
      <c r="M295" s="517">
        <v>50698.728668289623</v>
      </c>
      <c r="N295" s="517">
        <v>66507.36700500935</v>
      </c>
      <c r="O295" s="533">
        <v>-394235.73691795068</v>
      </c>
      <c r="P295" s="518">
        <v>326846.30662306247</v>
      </c>
      <c r="Q295" s="518">
        <v>189612.68526199998</v>
      </c>
      <c r="R295" s="517">
        <v>670897.06829944043</v>
      </c>
      <c r="S295" s="519">
        <v>216270</v>
      </c>
      <c r="T295" s="518">
        <v>2263530.9728664942</v>
      </c>
      <c r="U295" s="514"/>
      <c r="V295" s="546">
        <f t="shared" si="28"/>
        <v>1181953.6229348271</v>
      </c>
      <c r="W295" s="517">
        <v>50698.728668289623</v>
      </c>
      <c r="X295" s="517">
        <v>15258.831442147479</v>
      </c>
      <c r="Y295" s="517">
        <v>-394235.73691795068</v>
      </c>
      <c r="Z295" s="517">
        <v>333408.00831153075</v>
      </c>
      <c r="AA295" s="517">
        <v>189612.68526199998</v>
      </c>
      <c r="AB295" s="517">
        <v>695847.4630909001</v>
      </c>
      <c r="AC295" s="519">
        <v>216270</v>
      </c>
      <c r="AD295" s="514">
        <v>2288813.6027917443</v>
      </c>
      <c r="AE295" s="545"/>
      <c r="AF295" s="546">
        <v>1314690.5530804633</v>
      </c>
      <c r="AG295" s="517">
        <v>50698.728668289623</v>
      </c>
      <c r="AH295" s="517">
        <v>-16775.058212813572</v>
      </c>
      <c r="AI295" s="517">
        <v>-394235.73691795068</v>
      </c>
      <c r="AJ295" s="517">
        <v>339969.70999999903</v>
      </c>
      <c r="AK295" s="517">
        <v>189612.68526199998</v>
      </c>
      <c r="AL295" s="520">
        <v>724230.53906124516</v>
      </c>
      <c r="AM295" s="533">
        <v>216270</v>
      </c>
      <c r="AN295" s="514">
        <v>2424461.4209412332</v>
      </c>
    </row>
    <row r="296" spans="1:40" ht="16.5">
      <c r="A296" s="515">
        <v>936</v>
      </c>
      <c r="B296" s="432" t="s">
        <v>610</v>
      </c>
      <c r="C296" s="518">
        <v>6395</v>
      </c>
      <c r="D296" s="516">
        <f t="shared" si="26"/>
        <v>2854901.0564562073</v>
      </c>
      <c r="E296" s="516">
        <v>1985608.0072656625</v>
      </c>
      <c r="F296" s="516">
        <v>882473.11242030957</v>
      </c>
      <c r="G296" s="532">
        <v>-356667.70306522469</v>
      </c>
      <c r="H296" s="516">
        <v>1416579.1150791266</v>
      </c>
      <c r="I296" s="516">
        <v>524546</v>
      </c>
      <c r="J296" s="514">
        <v>7307439.5881560808</v>
      </c>
      <c r="K296" s="545"/>
      <c r="L296" s="546">
        <f t="shared" si="27"/>
        <v>2950791.9156600712</v>
      </c>
      <c r="M296" s="517">
        <v>1985608.0071362252</v>
      </c>
      <c r="N296" s="517">
        <v>770687.64512677793</v>
      </c>
      <c r="O296" s="533">
        <v>-843382.23634128587</v>
      </c>
      <c r="P296" s="518">
        <v>629472.98080976889</v>
      </c>
      <c r="Q296" s="518">
        <v>266601.12325</v>
      </c>
      <c r="R296" s="517">
        <v>1511458.1384450675</v>
      </c>
      <c r="S296" s="519">
        <v>524546</v>
      </c>
      <c r="T296" s="518">
        <v>7795783.5740866251</v>
      </c>
      <c r="U296" s="514"/>
      <c r="V296" s="546">
        <f t="shared" si="28"/>
        <v>3109004.2176928287</v>
      </c>
      <c r="W296" s="517">
        <v>1985608.0071362252</v>
      </c>
      <c r="X296" s="517">
        <v>660893.88133297488</v>
      </c>
      <c r="Y296" s="517">
        <v>-843382.23634128587</v>
      </c>
      <c r="Z296" s="517">
        <v>603110.51540488261</v>
      </c>
      <c r="AA296" s="517">
        <v>266601.12325</v>
      </c>
      <c r="AB296" s="517">
        <v>1562947.9067233133</v>
      </c>
      <c r="AC296" s="519">
        <v>524546</v>
      </c>
      <c r="AD296" s="514">
        <v>7869329.4151989389</v>
      </c>
      <c r="AE296" s="545"/>
      <c r="AF296" s="546">
        <v>3197468.8853298528</v>
      </c>
      <c r="AG296" s="517">
        <v>1985608.0071362252</v>
      </c>
      <c r="AH296" s="517">
        <v>555615.2526847024</v>
      </c>
      <c r="AI296" s="517">
        <v>-843382.23634128587</v>
      </c>
      <c r="AJ296" s="517">
        <v>576748.04999999644</v>
      </c>
      <c r="AK296" s="517">
        <v>266601.12325</v>
      </c>
      <c r="AL296" s="520">
        <v>1625702.8225019847</v>
      </c>
      <c r="AM296" s="533">
        <v>524546</v>
      </c>
      <c r="AN296" s="514">
        <v>7888907.9045614759</v>
      </c>
    </row>
    <row r="297" spans="1:40" ht="16.5">
      <c r="A297" s="515">
        <v>946</v>
      </c>
      <c r="B297" s="432" t="s">
        <v>611</v>
      </c>
      <c r="C297" s="518">
        <v>6287</v>
      </c>
      <c r="D297" s="516">
        <f t="shared" si="26"/>
        <v>7215455.9934915295</v>
      </c>
      <c r="E297" s="516">
        <v>-144248.02957425232</v>
      </c>
      <c r="F297" s="516">
        <v>78003.004429259308</v>
      </c>
      <c r="G297" s="532">
        <v>-350644.22973746166</v>
      </c>
      <c r="H297" s="516">
        <v>1364035.1441720412</v>
      </c>
      <c r="I297" s="516">
        <v>704419</v>
      </c>
      <c r="J297" s="514">
        <v>8867020.8827811163</v>
      </c>
      <c r="K297" s="545"/>
      <c r="L297" s="546">
        <f t="shared" si="27"/>
        <v>7736988.1940092472</v>
      </c>
      <c r="M297" s="517">
        <v>-144248.0297015078</v>
      </c>
      <c r="N297" s="517">
        <v>-12501.380093675685</v>
      </c>
      <c r="O297" s="533">
        <v>-830331.42339278175</v>
      </c>
      <c r="P297" s="518">
        <v>447319.88033228158</v>
      </c>
      <c r="Q297" s="518">
        <v>277986.79647200002</v>
      </c>
      <c r="R297" s="517">
        <v>1447967.3331510825</v>
      </c>
      <c r="S297" s="519">
        <v>704419</v>
      </c>
      <c r="T297" s="518">
        <v>9627600.3707766458</v>
      </c>
      <c r="U297" s="514"/>
      <c r="V297" s="546">
        <f t="shared" si="28"/>
        <v>7914087.4443599526</v>
      </c>
      <c r="W297" s="517">
        <v>-144248.0297015078</v>
      </c>
      <c r="X297" s="517">
        <v>-26135.925515354964</v>
      </c>
      <c r="Y297" s="517">
        <v>-830331.42339278175</v>
      </c>
      <c r="Z297" s="517">
        <v>475460.91516613914</v>
      </c>
      <c r="AA297" s="517">
        <v>277986.79647200002</v>
      </c>
      <c r="AB297" s="517">
        <v>1495640.2121486573</v>
      </c>
      <c r="AC297" s="519">
        <v>704419</v>
      </c>
      <c r="AD297" s="514">
        <v>9866878.989537105</v>
      </c>
      <c r="AE297" s="545"/>
      <c r="AF297" s="546">
        <v>8152811.5163210649</v>
      </c>
      <c r="AG297" s="517">
        <v>-144248.0297015078</v>
      </c>
      <c r="AH297" s="517">
        <v>-35331.588269332977</v>
      </c>
      <c r="AI297" s="517">
        <v>-830331.42339278175</v>
      </c>
      <c r="AJ297" s="517">
        <v>503601.94999999681</v>
      </c>
      <c r="AK297" s="517">
        <v>277986.79647200002</v>
      </c>
      <c r="AL297" s="520">
        <v>1551100.4303511442</v>
      </c>
      <c r="AM297" s="533">
        <v>704419</v>
      </c>
      <c r="AN297" s="514">
        <v>10180008.651780583</v>
      </c>
    </row>
    <row r="298" spans="1:40" ht="16.5">
      <c r="A298" s="515">
        <v>976</v>
      </c>
      <c r="B298" s="432" t="s">
        <v>612</v>
      </c>
      <c r="C298" s="518">
        <v>3788</v>
      </c>
      <c r="D298" s="516">
        <f t="shared" si="26"/>
        <v>3741330.8253877778</v>
      </c>
      <c r="E298" s="516">
        <v>-128595.22302967391</v>
      </c>
      <c r="F298" s="516">
        <v>-135768.62984419087</v>
      </c>
      <c r="G298" s="532">
        <v>-211267.74968116824</v>
      </c>
      <c r="H298" s="516">
        <v>822771.08316311531</v>
      </c>
      <c r="I298" s="516">
        <v>-724413</v>
      </c>
      <c r="J298" s="514">
        <v>3364057.3059958601</v>
      </c>
      <c r="K298" s="545"/>
      <c r="L298" s="546">
        <f t="shared" si="27"/>
        <v>4042963.4983336511</v>
      </c>
      <c r="M298" s="517">
        <v>-128595.223106347</v>
      </c>
      <c r="N298" s="517">
        <v>-88343.383574902109</v>
      </c>
      <c r="O298" s="533">
        <v>-499278.67806462204</v>
      </c>
      <c r="P298" s="518">
        <v>562172.08873013058</v>
      </c>
      <c r="Q298" s="518">
        <v>179833.12208400003</v>
      </c>
      <c r="R298" s="517">
        <v>874741.45735874795</v>
      </c>
      <c r="S298" s="519">
        <v>-724413</v>
      </c>
      <c r="T298" s="518">
        <v>4219079.8817606587</v>
      </c>
      <c r="U298" s="514"/>
      <c r="V298" s="546">
        <f t="shared" si="28"/>
        <v>4247390.4260994485</v>
      </c>
      <c r="W298" s="517">
        <v>-128595.223106347</v>
      </c>
      <c r="X298" s="517">
        <v>-39738.376108275908</v>
      </c>
      <c r="Y298" s="517">
        <v>-499278.67806462204</v>
      </c>
      <c r="Z298" s="517">
        <v>489089.04936506512</v>
      </c>
      <c r="AA298" s="517">
        <v>179833.12208400003</v>
      </c>
      <c r="AB298" s="517">
        <v>902636.85919863265</v>
      </c>
      <c r="AC298" s="519">
        <v>-724413</v>
      </c>
      <c r="AD298" s="514">
        <v>4426924.1794679016</v>
      </c>
      <c r="AE298" s="545"/>
      <c r="AF298" s="546">
        <v>4459239.0946123023</v>
      </c>
      <c r="AG298" s="517">
        <v>-128595.223106347</v>
      </c>
      <c r="AH298" s="517">
        <v>-21287.745564535282</v>
      </c>
      <c r="AI298" s="517">
        <v>-499278.67806462204</v>
      </c>
      <c r="AJ298" s="517">
        <v>416006.00999999966</v>
      </c>
      <c r="AK298" s="517">
        <v>179833.12208400003</v>
      </c>
      <c r="AL298" s="520">
        <v>935032.87814646133</v>
      </c>
      <c r="AM298" s="533">
        <v>-724413</v>
      </c>
      <c r="AN298" s="514">
        <v>4616536.4581072591</v>
      </c>
    </row>
    <row r="299" spans="1:40" ht="16.5">
      <c r="A299" s="515">
        <v>977</v>
      </c>
      <c r="B299" s="432" t="s">
        <v>303</v>
      </c>
      <c r="C299" s="518">
        <v>15293</v>
      </c>
      <c r="D299" s="516">
        <f t="shared" si="26"/>
        <v>16457912.248970196</v>
      </c>
      <c r="E299" s="516">
        <v>-578591.02333659504</v>
      </c>
      <c r="F299" s="516">
        <v>-587395.94293237117</v>
      </c>
      <c r="G299" s="532">
        <v>-852934.97779147467</v>
      </c>
      <c r="H299" s="516">
        <v>2433413.28319035</v>
      </c>
      <c r="I299" s="516">
        <v>205625</v>
      </c>
      <c r="J299" s="514">
        <v>17078028.588100106</v>
      </c>
      <c r="K299" s="545"/>
      <c r="L299" s="546">
        <f t="shared" si="27"/>
        <v>16365178.357775858</v>
      </c>
      <c r="M299" s="517">
        <v>-578591.0236461414</v>
      </c>
      <c r="N299" s="517">
        <v>-395929.65697771619</v>
      </c>
      <c r="O299" s="533">
        <v>-2023413.5304857276</v>
      </c>
      <c r="P299" s="518">
        <v>1220258.1871305353</v>
      </c>
      <c r="Q299" s="518">
        <v>475124.73131200013</v>
      </c>
      <c r="R299" s="517">
        <v>2644258.6894685673</v>
      </c>
      <c r="S299" s="519">
        <v>205625</v>
      </c>
      <c r="T299" s="518">
        <v>17912510.754577376</v>
      </c>
      <c r="U299" s="514"/>
      <c r="V299" s="546">
        <f t="shared" si="28"/>
        <v>16617817.630523771</v>
      </c>
      <c r="W299" s="517">
        <v>-578591.0236461414</v>
      </c>
      <c r="X299" s="517">
        <v>-199700.41220815061</v>
      </c>
      <c r="Y299" s="517">
        <v>-2023413.5304857276</v>
      </c>
      <c r="Z299" s="517">
        <v>1333921.2885652678</v>
      </c>
      <c r="AA299" s="517">
        <v>475124.73131200013</v>
      </c>
      <c r="AB299" s="517">
        <v>2752782.8192700678</v>
      </c>
      <c r="AC299" s="519">
        <v>205625</v>
      </c>
      <c r="AD299" s="514">
        <v>18583566.503331088</v>
      </c>
      <c r="AE299" s="545"/>
      <c r="AF299" s="546">
        <v>17031134.926240791</v>
      </c>
      <c r="AG299" s="517">
        <v>-578591.0236461414</v>
      </c>
      <c r="AH299" s="517">
        <v>-85943.371942565485</v>
      </c>
      <c r="AI299" s="517">
        <v>-2023413.5304857276</v>
      </c>
      <c r="AJ299" s="517">
        <v>1447584.3900000004</v>
      </c>
      <c r="AK299" s="517">
        <v>475124.73131200013</v>
      </c>
      <c r="AL299" s="520">
        <v>2886642.3015620345</v>
      </c>
      <c r="AM299" s="533">
        <v>205625</v>
      </c>
      <c r="AN299" s="514">
        <v>19358163.42304039</v>
      </c>
    </row>
    <row r="300" spans="1:40" ht="16.5">
      <c r="A300" s="515">
        <v>980</v>
      </c>
      <c r="B300" s="432" t="s">
        <v>304</v>
      </c>
      <c r="C300" s="518">
        <v>33607</v>
      </c>
      <c r="D300" s="516">
        <f t="shared" si="26"/>
        <v>27422092.117052358</v>
      </c>
      <c r="E300" s="516">
        <v>329810.92405430385</v>
      </c>
      <c r="F300" s="516">
        <v>-319495.85829596844</v>
      </c>
      <c r="G300" s="532">
        <v>-1874359.8900567638</v>
      </c>
      <c r="H300" s="516">
        <v>4220969.3136749519</v>
      </c>
      <c r="I300" s="516">
        <v>-4044415</v>
      </c>
      <c r="J300" s="514">
        <v>25734601.60642888</v>
      </c>
      <c r="K300" s="545"/>
      <c r="L300" s="546">
        <f t="shared" si="27"/>
        <v>27008123.551943522</v>
      </c>
      <c r="M300" s="517">
        <v>329810.9233740627</v>
      </c>
      <c r="N300" s="517">
        <v>-66825.812121545852</v>
      </c>
      <c r="O300" s="533">
        <v>-4444607.046652155</v>
      </c>
      <c r="P300" s="518">
        <v>2930937.0975776594</v>
      </c>
      <c r="Q300" s="518">
        <v>1352014.2856219998</v>
      </c>
      <c r="R300" s="517">
        <v>4613696.480748524</v>
      </c>
      <c r="S300" s="519">
        <v>-4044415</v>
      </c>
      <c r="T300" s="518">
        <v>27678734.480492067</v>
      </c>
      <c r="U300" s="514"/>
      <c r="V300" s="546">
        <f t="shared" si="28"/>
        <v>27712316.860880055</v>
      </c>
      <c r="W300" s="517">
        <v>329810.9233740627</v>
      </c>
      <c r="X300" s="517">
        <v>-139708.93093598445</v>
      </c>
      <c r="Y300" s="517">
        <v>-4444607.046652155</v>
      </c>
      <c r="Z300" s="517">
        <v>3061950.7587888241</v>
      </c>
      <c r="AA300" s="517">
        <v>1352014.2856219998</v>
      </c>
      <c r="AB300" s="517">
        <v>4735596.1673076842</v>
      </c>
      <c r="AC300" s="519">
        <v>-4044415</v>
      </c>
      <c r="AD300" s="514">
        <v>28562958.018384486</v>
      </c>
      <c r="AE300" s="545"/>
      <c r="AF300" s="546">
        <v>27370070.969520375</v>
      </c>
      <c r="AG300" s="517">
        <v>329810.9233740627</v>
      </c>
      <c r="AH300" s="517">
        <v>-188864.11435779757</v>
      </c>
      <c r="AI300" s="517">
        <v>-4444607.046652155</v>
      </c>
      <c r="AJ300" s="517">
        <v>3192964.4199999887</v>
      </c>
      <c r="AK300" s="517">
        <v>1352014.2856219998</v>
      </c>
      <c r="AL300" s="520">
        <v>4960857.619408899</v>
      </c>
      <c r="AM300" s="533">
        <v>-4044415</v>
      </c>
      <c r="AN300" s="514">
        <v>28527832.056915373</v>
      </c>
    </row>
    <row r="301" spans="1:40" ht="16.5">
      <c r="A301" s="515">
        <v>981</v>
      </c>
      <c r="B301" s="432" t="s">
        <v>305</v>
      </c>
      <c r="C301" s="518">
        <v>2237</v>
      </c>
      <c r="D301" s="516">
        <f t="shared" si="26"/>
        <v>951162.57393733691</v>
      </c>
      <c r="E301" s="516">
        <v>660369.77079480351</v>
      </c>
      <c r="F301" s="516">
        <v>325402.91019971267</v>
      </c>
      <c r="G301" s="532">
        <v>-124763.97994634991</v>
      </c>
      <c r="H301" s="516">
        <v>506594.97488760692</v>
      </c>
      <c r="I301" s="516">
        <v>-578171</v>
      </c>
      <c r="J301" s="514">
        <v>1740595.2498731101</v>
      </c>
      <c r="K301" s="545"/>
      <c r="L301" s="546">
        <f t="shared" si="27"/>
        <v>982768.84814107837</v>
      </c>
      <c r="M301" s="517">
        <v>660369.77074952412</v>
      </c>
      <c r="N301" s="517">
        <v>286299.84681650228</v>
      </c>
      <c r="O301" s="533">
        <v>-295989.23491272598</v>
      </c>
      <c r="P301" s="518">
        <v>221152.80956364574</v>
      </c>
      <c r="Q301" s="518">
        <v>141689.72201999999</v>
      </c>
      <c r="R301" s="517">
        <v>536400.17782329803</v>
      </c>
      <c r="S301" s="519">
        <v>-578171</v>
      </c>
      <c r="T301" s="518">
        <v>1954520.9402013225</v>
      </c>
      <c r="U301" s="514"/>
      <c r="V301" s="546">
        <f t="shared" si="28"/>
        <v>878154.48185409838</v>
      </c>
      <c r="W301" s="517">
        <v>660369.77074952412</v>
      </c>
      <c r="X301" s="517">
        <v>247893.49034945972</v>
      </c>
      <c r="Y301" s="517">
        <v>-295989.23491272598</v>
      </c>
      <c r="Z301" s="517">
        <v>226942.67978182287</v>
      </c>
      <c r="AA301" s="517">
        <v>141689.72201999999</v>
      </c>
      <c r="AB301" s="517">
        <v>555647.11478543561</v>
      </c>
      <c r="AC301" s="519">
        <v>-578171</v>
      </c>
      <c r="AD301" s="514">
        <v>1836537.0246276148</v>
      </c>
      <c r="AE301" s="545"/>
      <c r="AF301" s="546">
        <v>1008303.5924607245</v>
      </c>
      <c r="AG301" s="517">
        <v>660369.77074952412</v>
      </c>
      <c r="AH301" s="517">
        <v>211066.54863152609</v>
      </c>
      <c r="AI301" s="517">
        <v>-295989.23491272598</v>
      </c>
      <c r="AJ301" s="517">
        <v>232732.55000000002</v>
      </c>
      <c r="AK301" s="517">
        <v>141689.72201999999</v>
      </c>
      <c r="AL301" s="520">
        <v>577942.40672205901</v>
      </c>
      <c r="AM301" s="533">
        <v>-578171</v>
      </c>
      <c r="AN301" s="514">
        <v>1957944.3556711078</v>
      </c>
    </row>
    <row r="302" spans="1:40" ht="16.5">
      <c r="A302" s="515">
        <v>989</v>
      </c>
      <c r="B302" s="432" t="s">
        <v>613</v>
      </c>
      <c r="C302" s="518">
        <v>5406</v>
      </c>
      <c r="D302" s="516">
        <f t="shared" si="26"/>
        <v>3179001.7587731057</v>
      </c>
      <c r="E302" s="516">
        <v>-956794.31203666155</v>
      </c>
      <c r="F302" s="516">
        <v>-522135.21424058086</v>
      </c>
      <c r="G302" s="532">
        <v>-301508.30379524699</v>
      </c>
      <c r="H302" s="516">
        <v>1150277.1356862797</v>
      </c>
      <c r="I302" s="516">
        <v>-407983</v>
      </c>
      <c r="J302" s="514">
        <v>2140858.0643868959</v>
      </c>
      <c r="K302" s="545"/>
      <c r="L302" s="546">
        <f t="shared" si="27"/>
        <v>2898438.6697007725</v>
      </c>
      <c r="M302" s="517">
        <v>-956794.3121460845</v>
      </c>
      <c r="N302" s="517">
        <v>-454452.82740537095</v>
      </c>
      <c r="O302" s="533">
        <v>-712836.77660614054</v>
      </c>
      <c r="P302" s="518">
        <v>493871.55392448686</v>
      </c>
      <c r="Q302" s="518">
        <v>202150.74910800008</v>
      </c>
      <c r="R302" s="517">
        <v>1236153.7599226988</v>
      </c>
      <c r="S302" s="519">
        <v>-407983</v>
      </c>
      <c r="T302" s="518">
        <v>2298547.8164983625</v>
      </c>
      <c r="U302" s="514"/>
      <c r="V302" s="546">
        <f t="shared" si="28"/>
        <v>2621435.8966665231</v>
      </c>
      <c r="W302" s="517">
        <v>-956794.3121460845</v>
      </c>
      <c r="X302" s="517">
        <v>-385086.75814333797</v>
      </c>
      <c r="Y302" s="517">
        <v>-712836.77660614054</v>
      </c>
      <c r="Z302" s="517">
        <v>478457.83196224266</v>
      </c>
      <c r="AA302" s="517">
        <v>202150.74910800008</v>
      </c>
      <c r="AB302" s="517">
        <v>1281733.7698451157</v>
      </c>
      <c r="AC302" s="519">
        <v>-407983</v>
      </c>
      <c r="AD302" s="514">
        <v>2121077.400686319</v>
      </c>
      <c r="AE302" s="545"/>
      <c r="AF302" s="546">
        <v>2782968.7099981871</v>
      </c>
      <c r="AG302" s="517">
        <v>-956794.3121460845</v>
      </c>
      <c r="AH302" s="517">
        <v>-311903.82874108013</v>
      </c>
      <c r="AI302" s="517">
        <v>-712836.77660614054</v>
      </c>
      <c r="AJ302" s="517">
        <v>463044.10999999847</v>
      </c>
      <c r="AK302" s="517">
        <v>202150.74910800008</v>
      </c>
      <c r="AL302" s="520">
        <v>1334700.3997875224</v>
      </c>
      <c r="AM302" s="533">
        <v>-407983</v>
      </c>
      <c r="AN302" s="514">
        <v>2393346.0514004026</v>
      </c>
    </row>
    <row r="303" spans="1:40" ht="16.5">
      <c r="A303" s="515">
        <v>992</v>
      </c>
      <c r="B303" s="432" t="s">
        <v>307</v>
      </c>
      <c r="C303" s="518">
        <v>18120</v>
      </c>
      <c r="D303" s="516">
        <f t="shared" si="26"/>
        <v>8566235.2170462962</v>
      </c>
      <c r="E303" s="516">
        <v>-220009.76574919853</v>
      </c>
      <c r="F303" s="516">
        <v>622229.59870614985</v>
      </c>
      <c r="G303" s="532">
        <v>-1010604.969435789</v>
      </c>
      <c r="H303" s="516">
        <v>2934301.2147387285</v>
      </c>
      <c r="I303" s="516">
        <v>-801830</v>
      </c>
      <c r="J303" s="514">
        <v>10090321.295306187</v>
      </c>
      <c r="K303" s="545"/>
      <c r="L303" s="546">
        <f t="shared" si="27"/>
        <v>7178325.7478317022</v>
      </c>
      <c r="M303" s="517">
        <v>-220009.7661159664</v>
      </c>
      <c r="N303" s="517">
        <v>305489.54126145935</v>
      </c>
      <c r="O303" s="533">
        <v>-2393603.7241189708</v>
      </c>
      <c r="P303" s="518">
        <v>2731806.0089147654</v>
      </c>
      <c r="Q303" s="518">
        <v>1475969.2884860002</v>
      </c>
      <c r="R303" s="517">
        <v>3207161.6351742619</v>
      </c>
      <c r="S303" s="519">
        <v>-801830</v>
      </c>
      <c r="T303" s="518">
        <v>11483308.731433252</v>
      </c>
      <c r="U303" s="514"/>
      <c r="V303" s="546">
        <f t="shared" si="28"/>
        <v>7132780.1298510786</v>
      </c>
      <c r="W303" s="517">
        <v>-220009.7661159664</v>
      </c>
      <c r="X303" s="517">
        <v>-5607.0967281745561</v>
      </c>
      <c r="Y303" s="517">
        <v>-2393603.7241189708</v>
      </c>
      <c r="Z303" s="517">
        <v>2471527.1794573814</v>
      </c>
      <c r="AA303" s="517">
        <v>1475969.2884860002</v>
      </c>
      <c r="AB303" s="517">
        <v>3328684.1858347249</v>
      </c>
      <c r="AC303" s="519">
        <v>-801830</v>
      </c>
      <c r="AD303" s="514">
        <v>10987910.196666073</v>
      </c>
      <c r="AE303" s="545"/>
      <c r="AF303" s="546">
        <v>7615922.2220449299</v>
      </c>
      <c r="AG303" s="517">
        <v>-220009.7661159664</v>
      </c>
      <c r="AH303" s="517">
        <v>-101830.5041260241</v>
      </c>
      <c r="AI303" s="517">
        <v>-2393603.7241189708</v>
      </c>
      <c r="AJ303" s="517">
        <v>2211248.3499999968</v>
      </c>
      <c r="AK303" s="517">
        <v>1475969.2884860002</v>
      </c>
      <c r="AL303" s="520">
        <v>3479780.0293146186</v>
      </c>
      <c r="AM303" s="533">
        <v>-801830</v>
      </c>
      <c r="AN303" s="514">
        <v>11265645.895484582</v>
      </c>
    </row>
    <row r="304" spans="1:40">
      <c r="C304" s="549"/>
      <c r="L304" s="708"/>
      <c r="O304" s="510"/>
    </row>
  </sheetData>
  <autoFilter ref="A10:AN10" xr:uid="{990BF7EB-4757-485E-A3B4-77A733450211}"/>
  <phoneticPr fontId="43" type="noConversion"/>
  <conditionalFormatting sqref="C11:C302">
    <cfRule type="cellIs" dxfId="15" priority="3" operator="lessThan">
      <formula>0</formula>
    </cfRule>
  </conditionalFormatting>
  <hyperlinks>
    <hyperlink ref="A5" r:id="rId1" display="Opetus- ja kulttuuritoimen valtionosuudet vuodelle 2023, OPH 20.12.2023" xr:uid="{A1E1B998-E517-4BC5-919E-5F11017D29B3}"/>
    <hyperlink ref="A3" r:id="rId2" display="VM:n valtionosuuslaskelma 19.9.2022" xr:uid="{E1FBB75A-C979-4E82-A721-451C3FD43B1C}"/>
    <hyperlink ref="A4" r:id="rId3" xr:uid="{D0C7D6C2-E11F-4759-B471-73B45F75ACB5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2"/>
  <sheetViews>
    <sheetView workbookViewId="0">
      <pane xSplit="2" ySplit="9" topLeftCell="C10" activePane="bottomRight" state="frozen"/>
      <selection pane="topRight" activeCell="C1" sqref="C1"/>
      <selection pane="bottomLeft" activeCell="A12" sqref="A12"/>
      <selection pane="bottomRight" activeCell="J1" sqref="J1"/>
    </sheetView>
  </sheetViews>
  <sheetFormatPr defaultRowHeight="12"/>
  <cols>
    <col min="1" max="1" width="6.42578125" customWidth="1"/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6.140625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6.28515625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5.42578125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5.28515625" customWidth="1"/>
    <col min="40" max="40" width="19" bestFit="1" customWidth="1"/>
  </cols>
  <sheetData>
    <row r="1" spans="1:40" ht="35.25">
      <c r="A1" s="627" t="s">
        <v>681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422" t="s">
        <v>498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505"/>
      <c r="Q2" s="505"/>
      <c r="R2" s="377"/>
      <c r="S2" s="382"/>
      <c r="T2" s="506"/>
      <c r="U2" s="506"/>
      <c r="V2" s="382"/>
      <c r="W2" s="382"/>
      <c r="X2" s="382"/>
      <c r="Y2" s="382"/>
      <c r="Z2" s="382"/>
      <c r="AA2" s="382"/>
      <c r="AB2" s="505"/>
      <c r="AC2" s="382"/>
      <c r="AD2" s="506"/>
      <c r="AE2" s="506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723" t="s">
        <v>496</v>
      </c>
      <c r="B3" s="382"/>
      <c r="C3" s="305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07"/>
      <c r="Q3" s="507"/>
      <c r="R3" s="307"/>
      <c r="S3" s="307"/>
      <c r="T3" s="307"/>
      <c r="U3" s="307"/>
      <c r="V3" s="382"/>
      <c r="W3" s="382"/>
      <c r="X3" s="382"/>
      <c r="Y3" s="382"/>
      <c r="Z3" s="382"/>
      <c r="AA3" s="382"/>
      <c r="AB3" s="307"/>
      <c r="AC3" s="307"/>
      <c r="AD3" s="307"/>
      <c r="AE3" s="307"/>
      <c r="AF3" s="382"/>
      <c r="AG3" s="382"/>
      <c r="AH3" s="382"/>
      <c r="AI3" s="382"/>
      <c r="AJ3" s="382"/>
      <c r="AK3" s="382"/>
      <c r="AL3" s="307"/>
      <c r="AM3" s="307"/>
      <c r="AN3" s="307"/>
    </row>
    <row r="4" spans="1:40" ht="15.75">
      <c r="A4" s="726" t="s">
        <v>497</v>
      </c>
      <c r="B4" s="382"/>
      <c r="C4" s="547"/>
      <c r="D4" s="509"/>
      <c r="E4" s="509"/>
      <c r="F4" s="509"/>
      <c r="H4" s="509"/>
      <c r="I4" s="382"/>
      <c r="J4" s="382"/>
      <c r="K4" s="382"/>
      <c r="L4" s="507"/>
      <c r="M4" s="507"/>
      <c r="N4" s="507"/>
      <c r="O4" s="507"/>
      <c r="P4" s="507"/>
      <c r="Q4" s="307"/>
      <c r="R4" s="307"/>
      <c r="S4" s="307"/>
      <c r="T4" s="307"/>
      <c r="U4" s="307"/>
      <c r="V4" s="382"/>
      <c r="W4" s="382"/>
      <c r="X4" s="382"/>
      <c r="Y4" s="382"/>
      <c r="Z4" s="382"/>
      <c r="AA4" s="307"/>
      <c r="AB4" s="307"/>
      <c r="AC4" s="307"/>
      <c r="AD4" s="307"/>
      <c r="AE4" s="307"/>
      <c r="AF4" s="382"/>
      <c r="AG4" s="382"/>
      <c r="AH4" s="382"/>
      <c r="AI4" s="382"/>
      <c r="AJ4" s="382"/>
      <c r="AK4" s="307"/>
      <c r="AL4" s="307"/>
      <c r="AM4" s="307"/>
      <c r="AN4" s="307"/>
    </row>
    <row r="5" spans="1:40" ht="15.75">
      <c r="A5" s="299" t="s">
        <v>784</v>
      </c>
      <c r="B5" s="382"/>
      <c r="C5" s="547"/>
      <c r="D5" s="382"/>
      <c r="E5" s="382"/>
      <c r="F5" s="382"/>
      <c r="H5" s="382"/>
      <c r="I5" s="382"/>
      <c r="J5" s="382"/>
      <c r="K5" s="382"/>
      <c r="L5" s="507"/>
      <c r="M5" s="507"/>
      <c r="N5" s="507"/>
      <c r="O5" s="507"/>
      <c r="P5" s="507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785</v>
      </c>
      <c r="B6" s="382"/>
      <c r="C6" s="547"/>
      <c r="D6" s="382"/>
      <c r="E6" s="382"/>
      <c r="F6" s="382"/>
      <c r="H6" s="382"/>
      <c r="I6" s="382"/>
      <c r="J6" s="382"/>
      <c r="K6" s="382"/>
      <c r="L6" s="507"/>
      <c r="M6" s="507"/>
      <c r="N6" s="507"/>
      <c r="O6" s="507"/>
      <c r="P6" s="507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s="175" customFormat="1" ht="15.75">
      <c r="A7" s="557"/>
      <c r="B7" s="553"/>
      <c r="C7" s="552"/>
      <c r="D7" s="558">
        <v>2024</v>
      </c>
      <c r="E7" s="558">
        <v>2024</v>
      </c>
      <c r="F7" s="558">
        <v>2024</v>
      </c>
      <c r="G7" s="558">
        <v>2024</v>
      </c>
      <c r="H7" s="558">
        <v>2024</v>
      </c>
      <c r="I7" s="558">
        <v>2024</v>
      </c>
      <c r="J7" s="558">
        <v>2024</v>
      </c>
      <c r="K7" s="553"/>
      <c r="L7" s="556">
        <v>2025</v>
      </c>
      <c r="M7" s="556">
        <v>2025</v>
      </c>
      <c r="N7" s="556">
        <v>2025</v>
      </c>
      <c r="O7" s="556">
        <v>2025</v>
      </c>
      <c r="P7" s="556">
        <v>2025</v>
      </c>
      <c r="Q7" s="556">
        <v>2025</v>
      </c>
      <c r="R7" s="556">
        <v>2025</v>
      </c>
      <c r="S7" s="556">
        <v>2025</v>
      </c>
      <c r="T7" s="556">
        <v>2025</v>
      </c>
      <c r="U7" s="559"/>
      <c r="V7" s="555">
        <v>2026</v>
      </c>
      <c r="W7" s="555">
        <v>2026</v>
      </c>
      <c r="X7" s="555">
        <v>2026</v>
      </c>
      <c r="Y7" s="555">
        <v>2026</v>
      </c>
      <c r="Z7" s="555">
        <v>2026</v>
      </c>
      <c r="AA7" s="555">
        <v>2026</v>
      </c>
      <c r="AB7" s="555">
        <v>2026</v>
      </c>
      <c r="AC7" s="555">
        <v>2026</v>
      </c>
      <c r="AD7" s="555">
        <v>2026</v>
      </c>
      <c r="AE7" s="559"/>
      <c r="AF7" s="554">
        <v>2027</v>
      </c>
      <c r="AG7" s="554">
        <v>2027</v>
      </c>
      <c r="AH7" s="554">
        <v>2027</v>
      </c>
      <c r="AI7" s="554">
        <v>2027</v>
      </c>
      <c r="AJ7" s="554">
        <v>2027</v>
      </c>
      <c r="AK7" s="554">
        <v>2027</v>
      </c>
      <c r="AL7" s="554">
        <v>2027</v>
      </c>
      <c r="AM7" s="554">
        <v>2027</v>
      </c>
      <c r="AN7" s="554">
        <v>2027</v>
      </c>
    </row>
    <row r="8" spans="1:40" ht="126">
      <c r="A8" s="560" t="s">
        <v>635</v>
      </c>
      <c r="B8" s="561" t="s">
        <v>637</v>
      </c>
      <c r="C8" s="550" t="s">
        <v>660</v>
      </c>
      <c r="D8" s="562" t="s">
        <v>776</v>
      </c>
      <c r="E8" s="562" t="s">
        <v>792</v>
      </c>
      <c r="F8" s="562" t="s">
        <v>741</v>
      </c>
      <c r="G8" s="562" t="s">
        <v>788</v>
      </c>
      <c r="H8" s="563" t="s">
        <v>720</v>
      </c>
      <c r="I8" s="563" t="s">
        <v>740</v>
      </c>
      <c r="J8" s="562" t="s">
        <v>781</v>
      </c>
      <c r="K8" s="562"/>
      <c r="L8" s="564" t="s">
        <v>779</v>
      </c>
      <c r="M8" s="564" t="s">
        <v>792</v>
      </c>
      <c r="N8" s="564" t="s">
        <v>742</v>
      </c>
      <c r="O8" s="564" t="s">
        <v>789</v>
      </c>
      <c r="P8" s="565" t="s">
        <v>790</v>
      </c>
      <c r="Q8" s="565" t="s">
        <v>791</v>
      </c>
      <c r="R8" s="565" t="s">
        <v>720</v>
      </c>
      <c r="S8" s="565" t="s">
        <v>740</v>
      </c>
      <c r="T8" s="564" t="s">
        <v>782</v>
      </c>
      <c r="U8" s="514"/>
      <c r="V8" s="566" t="s">
        <v>777</v>
      </c>
      <c r="W8" s="566" t="s">
        <v>792</v>
      </c>
      <c r="X8" s="566" t="s">
        <v>743</v>
      </c>
      <c r="Y8" s="566" t="s">
        <v>789</v>
      </c>
      <c r="Z8" s="566" t="s">
        <v>790</v>
      </c>
      <c r="AA8" s="567" t="s">
        <v>791</v>
      </c>
      <c r="AB8" s="567" t="s">
        <v>720</v>
      </c>
      <c r="AC8" s="567" t="s">
        <v>740</v>
      </c>
      <c r="AD8" s="566" t="s">
        <v>783</v>
      </c>
      <c r="AE8" s="566"/>
      <c r="AF8" s="568" t="s">
        <v>778</v>
      </c>
      <c r="AG8" s="568" t="s">
        <v>792</v>
      </c>
      <c r="AH8" s="568" t="s">
        <v>744</v>
      </c>
      <c r="AI8" s="568" t="s">
        <v>789</v>
      </c>
      <c r="AJ8" s="568" t="s">
        <v>790</v>
      </c>
      <c r="AK8" s="569" t="s">
        <v>791</v>
      </c>
      <c r="AL8" s="569" t="s">
        <v>720</v>
      </c>
      <c r="AM8" s="569" t="s">
        <v>740</v>
      </c>
      <c r="AN8" s="568" t="s">
        <v>780</v>
      </c>
    </row>
    <row r="9" spans="1:40" s="399" customFormat="1" ht="39.75" customHeight="1">
      <c r="A9" s="544">
        <v>0</v>
      </c>
      <c r="B9" s="475" t="s">
        <v>501</v>
      </c>
      <c r="C9" s="551">
        <v>5533611</v>
      </c>
      <c r="D9" s="571">
        <v>499.99830430144817</v>
      </c>
      <c r="E9" s="571">
        <v>5.0602703458207139E-8</v>
      </c>
      <c r="F9" s="571">
        <v>-2.755959383362593E-15</v>
      </c>
      <c r="G9" s="571">
        <v>-55.772901182990616</v>
      </c>
      <c r="H9" s="571">
        <v>153.24532208715087</v>
      </c>
      <c r="I9" s="571">
        <v>5.8018330164516447</v>
      </c>
      <c r="J9" s="571">
        <v>603.27255827266265</v>
      </c>
      <c r="K9" s="571"/>
      <c r="L9" s="571">
        <v>502.88132817530413</v>
      </c>
      <c r="M9" s="571">
        <v>3.0361637565099047E-8</v>
      </c>
      <c r="N9" s="571">
        <v>-2.5771375913123482E-15</v>
      </c>
      <c r="O9" s="571">
        <v>-132.19229167310084</v>
      </c>
      <c r="P9" s="571">
        <v>119.66509689061982</v>
      </c>
      <c r="Q9" s="571">
        <v>49.239438505512226</v>
      </c>
      <c r="R9" s="571">
        <v>164.90136368458158</v>
      </c>
      <c r="S9" s="571">
        <v>5.9537885839825027</v>
      </c>
      <c r="T9" s="571">
        <v>710.44872419726107</v>
      </c>
      <c r="U9" s="571"/>
      <c r="V9" s="571">
        <v>512.46224137274021</v>
      </c>
      <c r="W9" s="571">
        <v>3.0361637565099047E-8</v>
      </c>
      <c r="X9" s="571">
        <v>-1.2231542062848531E-15</v>
      </c>
      <c r="Y9" s="571">
        <v>-132.19229167310084</v>
      </c>
      <c r="Z9" s="571">
        <v>119.64486565915092</v>
      </c>
      <c r="AA9" s="571">
        <v>49.239438505512226</v>
      </c>
      <c r="AB9" s="571">
        <v>169.69027999980511</v>
      </c>
      <c r="AC9" s="571">
        <v>5.9537885839825027</v>
      </c>
      <c r="AD9" s="571">
        <v>724.79832247845115</v>
      </c>
      <c r="AE9" s="571"/>
      <c r="AF9" s="571">
        <v>521.72166643711716</v>
      </c>
      <c r="AG9" s="571">
        <v>3.0361637565099047E-8</v>
      </c>
      <c r="AH9" s="571">
        <v>-2.0538208763417796E-15</v>
      </c>
      <c r="AI9" s="571">
        <v>-132.19229167310084</v>
      </c>
      <c r="AJ9" s="571">
        <v>119.62463442768187</v>
      </c>
      <c r="AK9" s="571">
        <v>49.239438505512226</v>
      </c>
      <c r="AL9" s="571">
        <v>177.09954675166017</v>
      </c>
      <c r="AM9" s="571">
        <v>5.9537885839825027</v>
      </c>
      <c r="AN9" s="571">
        <v>741.44678306321441</v>
      </c>
    </row>
    <row r="10" spans="1:40" ht="16.5">
      <c r="A10" s="515">
        <v>5</v>
      </c>
      <c r="B10" s="432" t="s">
        <v>15</v>
      </c>
      <c r="C10" s="518">
        <v>9183</v>
      </c>
      <c r="D10" s="570">
        <v>1049.1126572853575</v>
      </c>
      <c r="E10" s="570">
        <v>120.63491636546412</v>
      </c>
      <c r="F10" s="570">
        <v>0.49168642481863489</v>
      </c>
      <c r="G10" s="570">
        <v>-55.772901182990566</v>
      </c>
      <c r="H10" s="570">
        <v>217.66707866207165</v>
      </c>
      <c r="I10" s="570">
        <v>143.43515191114014</v>
      </c>
      <c r="J10" s="570">
        <v>1475.5685894658614</v>
      </c>
      <c r="K10" s="570"/>
      <c r="L10" s="570">
        <v>1058.2376153691353</v>
      </c>
      <c r="M10" s="570">
        <v>120.63491634522308</v>
      </c>
      <c r="N10" s="570">
        <v>-1.988449195749274</v>
      </c>
      <c r="O10" s="570">
        <v>-132.04637536964509</v>
      </c>
      <c r="P10" s="570">
        <v>100.54476640166602</v>
      </c>
      <c r="Q10" s="570">
        <v>36.422384826091687</v>
      </c>
      <c r="R10" s="570">
        <v>231.77874621631122</v>
      </c>
      <c r="S10" s="570">
        <v>143.43515191114014</v>
      </c>
      <c r="T10" s="710">
        <v>1557.0187565041729</v>
      </c>
      <c r="U10" s="570"/>
      <c r="V10" s="711">
        <v>1057.0962726017817</v>
      </c>
      <c r="W10" s="711">
        <v>120.63491634522308</v>
      </c>
      <c r="X10" s="711">
        <v>-4.1571378265237735</v>
      </c>
      <c r="Y10" s="711">
        <v>-132.04637536964509</v>
      </c>
      <c r="Z10" s="711">
        <v>94.543816828188042</v>
      </c>
      <c r="AA10" s="711">
        <v>36.422384826091687</v>
      </c>
      <c r="AB10" s="711">
        <v>239.91901736863642</v>
      </c>
      <c r="AC10" s="711">
        <v>143.43515191114014</v>
      </c>
      <c r="AD10" s="571">
        <v>1555.8480466848923</v>
      </c>
      <c r="AE10" s="570"/>
      <c r="AF10" s="711">
        <v>1096.3932278687037</v>
      </c>
      <c r="AG10" s="711">
        <v>120.63491634522308</v>
      </c>
      <c r="AH10" s="711">
        <v>-5.6197849959174446</v>
      </c>
      <c r="AI10" s="711">
        <v>-132.04637536964509</v>
      </c>
      <c r="AJ10" s="711">
        <v>88.54286725471006</v>
      </c>
      <c r="AK10" s="711">
        <v>36.422384826091687</v>
      </c>
      <c r="AL10" s="711">
        <v>249.59487247071885</v>
      </c>
      <c r="AM10" s="711">
        <v>143.43515191114014</v>
      </c>
      <c r="AN10" s="571">
        <v>1597.3572603110247</v>
      </c>
    </row>
    <row r="11" spans="1:40" ht="16.5">
      <c r="A11" s="515">
        <v>9</v>
      </c>
      <c r="B11" s="432" t="s">
        <v>16</v>
      </c>
      <c r="C11" s="518">
        <v>2447</v>
      </c>
      <c r="D11" s="570">
        <v>1298.4752777485448</v>
      </c>
      <c r="E11" s="570">
        <v>207.38710075618931</v>
      </c>
      <c r="F11" s="570">
        <v>18.772017685695072</v>
      </c>
      <c r="G11" s="570">
        <v>-55.772901182990559</v>
      </c>
      <c r="H11" s="570">
        <v>214.43349966231162</v>
      </c>
      <c r="I11" s="570">
        <v>-193.61830813240704</v>
      </c>
      <c r="J11" s="570">
        <v>1489.6766865373431</v>
      </c>
      <c r="K11" s="570"/>
      <c r="L11" s="570">
        <v>1294.1678528038965</v>
      </c>
      <c r="M11" s="570">
        <v>207.38710073594822</v>
      </c>
      <c r="N11" s="570">
        <v>1.2918820651271632</v>
      </c>
      <c r="O11" s="570">
        <v>-132.1868476966788</v>
      </c>
      <c r="P11" s="570">
        <v>94.097377342156463</v>
      </c>
      <c r="Q11" s="570">
        <v>35.393959462198616</v>
      </c>
      <c r="R11" s="570">
        <v>227.43863421659015</v>
      </c>
      <c r="S11" s="570">
        <v>-193.61830813240704</v>
      </c>
      <c r="T11" s="710">
        <v>1533.9716507968312</v>
      </c>
      <c r="U11" s="570"/>
      <c r="V11" s="711">
        <v>1305.5836678658893</v>
      </c>
      <c r="W11" s="711">
        <v>207.38710073594822</v>
      </c>
      <c r="X11" s="711">
        <v>-4.1571378265237735</v>
      </c>
      <c r="Y11" s="711">
        <v>-132.1868476966788</v>
      </c>
      <c r="Z11" s="711">
        <v>91.548819443452288</v>
      </c>
      <c r="AA11" s="711">
        <v>35.393959462198616</v>
      </c>
      <c r="AB11" s="711">
        <v>235.76045802581905</v>
      </c>
      <c r="AC11" s="711">
        <v>-193.61830813240704</v>
      </c>
      <c r="AD11" s="571">
        <v>1545.7117118776978</v>
      </c>
      <c r="AE11" s="570"/>
      <c r="AF11" s="711">
        <v>1375.48012409679</v>
      </c>
      <c r="AG11" s="711">
        <v>207.38710073594822</v>
      </c>
      <c r="AH11" s="711">
        <v>-5.6197849959174446</v>
      </c>
      <c r="AI11" s="711">
        <v>-132.1868476966788</v>
      </c>
      <c r="AJ11" s="711">
        <v>89.000261544748113</v>
      </c>
      <c r="AK11" s="711">
        <v>35.393959462198616</v>
      </c>
      <c r="AL11" s="711">
        <v>245.1783092498784</v>
      </c>
      <c r="AM11" s="711">
        <v>-193.61830813240704</v>
      </c>
      <c r="AN11" s="571">
        <v>1621.0148142645596</v>
      </c>
    </row>
    <row r="12" spans="1:40" ht="16.5">
      <c r="A12" s="515">
        <v>10</v>
      </c>
      <c r="B12" s="432" t="s">
        <v>502</v>
      </c>
      <c r="C12" s="518">
        <v>11102</v>
      </c>
      <c r="D12" s="570">
        <v>946.39591144273402</v>
      </c>
      <c r="E12" s="570">
        <v>-30.668290885580074</v>
      </c>
      <c r="F12" s="570">
        <v>-90.996225224816911</v>
      </c>
      <c r="G12" s="570">
        <v>-55.772901182990573</v>
      </c>
      <c r="H12" s="570">
        <v>220.35409064103951</v>
      </c>
      <c r="I12" s="570">
        <v>-27.713475049540623</v>
      </c>
      <c r="J12" s="570">
        <v>961.59910974084528</v>
      </c>
      <c r="K12" s="570"/>
      <c r="L12" s="570">
        <v>977.84816109518238</v>
      </c>
      <c r="M12" s="570">
        <v>-30.668290905821127</v>
      </c>
      <c r="N12" s="570">
        <v>-78.476360845384818</v>
      </c>
      <c r="O12" s="570">
        <v>-132.0295635632784</v>
      </c>
      <c r="P12" s="570">
        <v>95.61552566053598</v>
      </c>
      <c r="Q12" s="570">
        <v>51.275458883984875</v>
      </c>
      <c r="R12" s="570">
        <v>234.06325698828849</v>
      </c>
      <c r="S12" s="570">
        <v>-27.713475049540623</v>
      </c>
      <c r="T12" s="710">
        <v>1089.9147122639667</v>
      </c>
      <c r="U12" s="570"/>
      <c r="V12" s="711">
        <v>974.56903679686752</v>
      </c>
      <c r="W12" s="711">
        <v>-30.668290905821127</v>
      </c>
      <c r="X12" s="711">
        <v>-65.645049476159329</v>
      </c>
      <c r="Y12" s="711">
        <v>-132.0295635632784</v>
      </c>
      <c r="Z12" s="711">
        <v>92.10059340133607</v>
      </c>
      <c r="AA12" s="711">
        <v>51.275458883984875</v>
      </c>
      <c r="AB12" s="711">
        <v>241.99206782657399</v>
      </c>
      <c r="AC12" s="711">
        <v>-27.713475049540623</v>
      </c>
      <c r="AD12" s="571">
        <v>1103.8807779139629</v>
      </c>
      <c r="AE12" s="570"/>
      <c r="AF12" s="711">
        <v>1039.0195506658165</v>
      </c>
      <c r="AG12" s="711">
        <v>-30.668290905821127</v>
      </c>
      <c r="AH12" s="711">
        <v>-52.107696645552991</v>
      </c>
      <c r="AI12" s="711">
        <v>-132.0295635632784</v>
      </c>
      <c r="AJ12" s="711">
        <v>88.585661142136175</v>
      </c>
      <c r="AK12" s="711">
        <v>51.275458883984875</v>
      </c>
      <c r="AL12" s="711">
        <v>251.64049299734762</v>
      </c>
      <c r="AM12" s="711">
        <v>-27.713475049540623</v>
      </c>
      <c r="AN12" s="571">
        <v>1188.0021375250919</v>
      </c>
    </row>
    <row r="13" spans="1:40" ht="16.5">
      <c r="A13" s="515">
        <v>16</v>
      </c>
      <c r="B13" s="432" t="s">
        <v>18</v>
      </c>
      <c r="C13" s="518">
        <v>8014</v>
      </c>
      <c r="D13" s="570">
        <v>394.77603112218532</v>
      </c>
      <c r="E13" s="570">
        <v>273.58444860300301</v>
      </c>
      <c r="F13" s="570">
        <v>249.44485254716818</v>
      </c>
      <c r="G13" s="570">
        <v>-55.772901182990566</v>
      </c>
      <c r="H13" s="570">
        <v>172.24628136559525</v>
      </c>
      <c r="I13" s="570">
        <v>-55.985774893935613</v>
      </c>
      <c r="J13" s="570">
        <v>978.29293756102572</v>
      </c>
      <c r="K13" s="570"/>
      <c r="L13" s="570">
        <v>342.76812495638927</v>
      </c>
      <c r="M13" s="570">
        <v>273.58444858276243</v>
      </c>
      <c r="N13" s="570">
        <v>231.96471692660029</v>
      </c>
      <c r="O13" s="570">
        <v>-132.07647801589877</v>
      </c>
      <c r="P13" s="570">
        <v>98.638528808473083</v>
      </c>
      <c r="Q13" s="570">
        <v>38.035626585974533</v>
      </c>
      <c r="R13" s="570">
        <v>184.84730683449828</v>
      </c>
      <c r="S13" s="570">
        <v>-55.985774893935613</v>
      </c>
      <c r="T13" s="710">
        <v>981.77649978486352</v>
      </c>
      <c r="U13" s="570"/>
      <c r="V13" s="711">
        <v>339.98499885353925</v>
      </c>
      <c r="W13" s="711">
        <v>273.58444858276243</v>
      </c>
      <c r="X13" s="711">
        <v>214.79602829582578</v>
      </c>
      <c r="Y13" s="711">
        <v>-132.07647801589877</v>
      </c>
      <c r="Z13" s="711">
        <v>94.933983645564197</v>
      </c>
      <c r="AA13" s="711">
        <v>38.035626585974533</v>
      </c>
      <c r="AB13" s="711">
        <v>190.62518647841759</v>
      </c>
      <c r="AC13" s="711">
        <v>-55.985774893935613</v>
      </c>
      <c r="AD13" s="571">
        <v>963.89801953224935</v>
      </c>
      <c r="AE13" s="570"/>
      <c r="AF13" s="711">
        <v>322.75070309881374</v>
      </c>
      <c r="AG13" s="711">
        <v>273.58444858276243</v>
      </c>
      <c r="AH13" s="711">
        <v>198.3333811264321</v>
      </c>
      <c r="AI13" s="711">
        <v>-132.07647801589877</v>
      </c>
      <c r="AJ13" s="711">
        <v>91.229438482655326</v>
      </c>
      <c r="AK13" s="711">
        <v>38.035626585974533</v>
      </c>
      <c r="AL13" s="711">
        <v>198.82707738142173</v>
      </c>
      <c r="AM13" s="711">
        <v>-55.985774893935613</v>
      </c>
      <c r="AN13" s="571">
        <v>934.69842234822545</v>
      </c>
    </row>
    <row r="14" spans="1:40" ht="16.5">
      <c r="A14" s="515">
        <v>18</v>
      </c>
      <c r="B14" s="432" t="s">
        <v>19</v>
      </c>
      <c r="C14" s="518">
        <v>4763</v>
      </c>
      <c r="D14" s="570">
        <v>741.71422471026551</v>
      </c>
      <c r="E14" s="570">
        <v>-95.789372995495128</v>
      </c>
      <c r="F14" s="570">
        <v>-58.263835595680398</v>
      </c>
      <c r="G14" s="570">
        <v>-55.772901182990566</v>
      </c>
      <c r="H14" s="570">
        <v>170.17529901977144</v>
      </c>
      <c r="I14" s="570">
        <v>-26.759815242494227</v>
      </c>
      <c r="J14" s="570">
        <v>675.30359871337669</v>
      </c>
      <c r="K14" s="570"/>
      <c r="L14" s="570">
        <v>750.65340907600671</v>
      </c>
      <c r="M14" s="570">
        <v>-95.789373015736146</v>
      </c>
      <c r="N14" s="570">
        <v>-45.743971216248305</v>
      </c>
      <c r="O14" s="570">
        <v>-132.19630392629793</v>
      </c>
      <c r="P14" s="570">
        <v>86.434009638387167</v>
      </c>
      <c r="Q14" s="570">
        <v>34.132700420323332</v>
      </c>
      <c r="R14" s="570">
        <v>183.59844494845893</v>
      </c>
      <c r="S14" s="570">
        <v>-26.759815242494227</v>
      </c>
      <c r="T14" s="710">
        <v>754.3291006823996</v>
      </c>
      <c r="U14" s="570"/>
      <c r="V14" s="711">
        <v>766.24660358889798</v>
      </c>
      <c r="W14" s="711">
        <v>-95.789373015736146</v>
      </c>
      <c r="X14" s="711">
        <v>-32.912659847022802</v>
      </c>
      <c r="Y14" s="711">
        <v>-132.19630392629793</v>
      </c>
      <c r="Z14" s="711">
        <v>92.647239965109804</v>
      </c>
      <c r="AA14" s="711">
        <v>34.132700420323332</v>
      </c>
      <c r="AB14" s="711">
        <v>188.48431998514056</v>
      </c>
      <c r="AC14" s="711">
        <v>-26.759815242494227</v>
      </c>
      <c r="AD14" s="571">
        <v>793.85271192792061</v>
      </c>
      <c r="AE14" s="570"/>
      <c r="AF14" s="711">
        <v>740.80044627993618</v>
      </c>
      <c r="AG14" s="711">
        <v>-95.789373015736146</v>
      </c>
      <c r="AH14" s="711">
        <v>-19.375307016416475</v>
      </c>
      <c r="AI14" s="711">
        <v>-132.19630392629793</v>
      </c>
      <c r="AJ14" s="711">
        <v>98.860470291832442</v>
      </c>
      <c r="AK14" s="711">
        <v>34.132700420323332</v>
      </c>
      <c r="AL14" s="711">
        <v>196.29763331412494</v>
      </c>
      <c r="AM14" s="711">
        <v>-26.759815242494227</v>
      </c>
      <c r="AN14" s="571">
        <v>795.97045110527199</v>
      </c>
    </row>
    <row r="15" spans="1:40" ht="16.5">
      <c r="A15" s="515">
        <v>19</v>
      </c>
      <c r="B15" s="432" t="s">
        <v>20</v>
      </c>
      <c r="C15" s="518">
        <v>3965</v>
      </c>
      <c r="D15" s="570">
        <v>877.82748144098139</v>
      </c>
      <c r="E15" s="570">
        <v>-91.721143914361065</v>
      </c>
      <c r="F15" s="570">
        <v>-127.13500205994295</v>
      </c>
      <c r="G15" s="570">
        <v>-55.772901182990566</v>
      </c>
      <c r="H15" s="570">
        <v>160.23959954880789</v>
      </c>
      <c r="I15" s="570">
        <v>-245.42774274905423</v>
      </c>
      <c r="J15" s="570">
        <v>518.01029108344051</v>
      </c>
      <c r="K15" s="570"/>
      <c r="L15" s="570">
        <v>827.97066755184426</v>
      </c>
      <c r="M15" s="570">
        <v>-91.721143934602395</v>
      </c>
      <c r="N15" s="570">
        <v>-114.61513768051086</v>
      </c>
      <c r="O15" s="570">
        <v>-132.17879618818088</v>
      </c>
      <c r="P15" s="570">
        <v>83.909918986310117</v>
      </c>
      <c r="Q15" s="570">
        <v>31.275786709205544</v>
      </c>
      <c r="R15" s="570">
        <v>175.79315475589564</v>
      </c>
      <c r="S15" s="570">
        <v>-245.42774274905423</v>
      </c>
      <c r="T15" s="710">
        <v>535.00670745090724</v>
      </c>
      <c r="U15" s="570"/>
      <c r="V15" s="711">
        <v>859.41275566600825</v>
      </c>
      <c r="W15" s="711">
        <v>-91.721143934602395</v>
      </c>
      <c r="X15" s="711">
        <v>-101.78382631128537</v>
      </c>
      <c r="Y15" s="711">
        <v>-132.17879618818088</v>
      </c>
      <c r="Z15" s="711">
        <v>86.507732507026319</v>
      </c>
      <c r="AA15" s="711">
        <v>31.275786709205544</v>
      </c>
      <c r="AB15" s="711">
        <v>181.03937924181383</v>
      </c>
      <c r="AC15" s="711">
        <v>-245.42774274905423</v>
      </c>
      <c r="AD15" s="571">
        <v>587.12414494093116</v>
      </c>
      <c r="AE15" s="570"/>
      <c r="AF15" s="711">
        <v>913.83880668215625</v>
      </c>
      <c r="AG15" s="711">
        <v>-91.721143934602395</v>
      </c>
      <c r="AH15" s="711">
        <v>-88.246473480679029</v>
      </c>
      <c r="AI15" s="711">
        <v>-132.17879618818088</v>
      </c>
      <c r="AJ15" s="711">
        <v>89.10554602774252</v>
      </c>
      <c r="AK15" s="711">
        <v>31.275786709205544</v>
      </c>
      <c r="AL15" s="711">
        <v>188.78012314274542</v>
      </c>
      <c r="AM15" s="711">
        <v>-245.42774274905423</v>
      </c>
      <c r="AN15" s="571">
        <v>665.42610620933317</v>
      </c>
    </row>
    <row r="16" spans="1:40" ht="16.5">
      <c r="A16" s="515">
        <v>20</v>
      </c>
      <c r="B16" s="432" t="s">
        <v>503</v>
      </c>
      <c r="C16" s="518">
        <v>16473</v>
      </c>
      <c r="D16" s="570">
        <v>696.2943117078546</v>
      </c>
      <c r="E16" s="570">
        <v>-169.20766050831398</v>
      </c>
      <c r="F16" s="570">
        <v>-142.43250582543345</v>
      </c>
      <c r="G16" s="570">
        <v>-55.772901182990559</v>
      </c>
      <c r="H16" s="570">
        <v>163.16382815927625</v>
      </c>
      <c r="I16" s="570">
        <v>-148.19091847265221</v>
      </c>
      <c r="J16" s="570">
        <v>343.8541538777406</v>
      </c>
      <c r="K16" s="570"/>
      <c r="L16" s="570">
        <v>672.98618983262133</v>
      </c>
      <c r="M16" s="570">
        <v>-169.20766052855498</v>
      </c>
      <c r="N16" s="570">
        <v>-129.91264144600135</v>
      </c>
      <c r="O16" s="570">
        <v>-131.8802495571752</v>
      </c>
      <c r="P16" s="570">
        <v>106.84827474641787</v>
      </c>
      <c r="Q16" s="570">
        <v>78.194712321131533</v>
      </c>
      <c r="R16" s="570">
        <v>178.46631083424421</v>
      </c>
      <c r="S16" s="570">
        <v>-148.19091847265221</v>
      </c>
      <c r="T16" s="710">
        <v>457.30401773003121</v>
      </c>
      <c r="U16" s="570"/>
      <c r="V16" s="711">
        <v>673.52890228471006</v>
      </c>
      <c r="W16" s="711">
        <v>-169.20766052855498</v>
      </c>
      <c r="X16" s="711">
        <v>-117.08133007677586</v>
      </c>
      <c r="Y16" s="711">
        <v>-131.8802495571752</v>
      </c>
      <c r="Z16" s="711">
        <v>106.5740441904249</v>
      </c>
      <c r="AA16" s="711">
        <v>78.194712321131533</v>
      </c>
      <c r="AB16" s="711">
        <v>184.21579463689147</v>
      </c>
      <c r="AC16" s="711">
        <v>-148.19091847265221</v>
      </c>
      <c r="AD16" s="571">
        <v>476.15329479799988</v>
      </c>
      <c r="AE16" s="570"/>
      <c r="AF16" s="711">
        <v>694.21360155369382</v>
      </c>
      <c r="AG16" s="711">
        <v>-169.20766052855498</v>
      </c>
      <c r="AH16" s="711">
        <v>-103.54397724616952</v>
      </c>
      <c r="AI16" s="711">
        <v>-131.8802495571752</v>
      </c>
      <c r="AJ16" s="711">
        <v>106.29981363443191</v>
      </c>
      <c r="AK16" s="711">
        <v>78.194712321131533</v>
      </c>
      <c r="AL16" s="711">
        <v>192.49151174629969</v>
      </c>
      <c r="AM16" s="711">
        <v>-148.19091847265221</v>
      </c>
      <c r="AN16" s="571">
        <v>518.37683345100504</v>
      </c>
    </row>
    <row r="17" spans="1:40" ht="16.5">
      <c r="A17" s="515">
        <v>46</v>
      </c>
      <c r="B17" s="432" t="s">
        <v>22</v>
      </c>
      <c r="C17" s="518">
        <v>1341</v>
      </c>
      <c r="D17" s="570">
        <v>1031.5211087522785</v>
      </c>
      <c r="E17" s="570">
        <v>288.05410069581154</v>
      </c>
      <c r="F17" s="570">
        <v>217.0269481864394</v>
      </c>
      <c r="G17" s="570">
        <v>-55.772901182990566</v>
      </c>
      <c r="H17" s="570">
        <v>222.37043855890485</v>
      </c>
      <c r="I17" s="570">
        <v>-282.16927665920957</v>
      </c>
      <c r="J17" s="570">
        <v>1421.0304183512339</v>
      </c>
      <c r="K17" s="570"/>
      <c r="L17" s="570">
        <v>1066.4602128886045</v>
      </c>
      <c r="M17" s="570">
        <v>288.0541006755704</v>
      </c>
      <c r="N17" s="570">
        <v>199.54681256587151</v>
      </c>
      <c r="O17" s="570">
        <v>-132.07551663536114</v>
      </c>
      <c r="P17" s="570">
        <v>129.94432404028635</v>
      </c>
      <c r="Q17" s="570">
        <v>26.081134411633116</v>
      </c>
      <c r="R17" s="570">
        <v>236.71179448653493</v>
      </c>
      <c r="S17" s="570">
        <v>-282.16927665920957</v>
      </c>
      <c r="T17" s="710">
        <v>1532.5535857739301</v>
      </c>
      <c r="U17" s="570"/>
      <c r="V17" s="711">
        <v>1100.6402298965852</v>
      </c>
      <c r="W17" s="711">
        <v>288.0541006755704</v>
      </c>
      <c r="X17" s="711">
        <v>182.37812393509699</v>
      </c>
      <c r="Y17" s="711">
        <v>-132.07551663536114</v>
      </c>
      <c r="Z17" s="711">
        <v>113.05212846309627</v>
      </c>
      <c r="AA17" s="711">
        <v>26.081134411633116</v>
      </c>
      <c r="AB17" s="711">
        <v>245.13208982270226</v>
      </c>
      <c r="AC17" s="711">
        <v>-282.16927665920957</v>
      </c>
      <c r="AD17" s="571">
        <v>1541.0930139101135</v>
      </c>
      <c r="AE17" s="570"/>
      <c r="AF17" s="711">
        <v>1178.6861410236943</v>
      </c>
      <c r="AG17" s="711">
        <v>288.0541006755704</v>
      </c>
      <c r="AH17" s="711">
        <v>165.91547676570332</v>
      </c>
      <c r="AI17" s="711">
        <v>-132.07551663536114</v>
      </c>
      <c r="AJ17" s="711">
        <v>96.15993288590623</v>
      </c>
      <c r="AK17" s="711">
        <v>26.081134411633116</v>
      </c>
      <c r="AL17" s="711">
        <v>255.07960418310108</v>
      </c>
      <c r="AM17" s="711">
        <v>-282.16927665920957</v>
      </c>
      <c r="AN17" s="571">
        <v>1595.731596651038</v>
      </c>
    </row>
    <row r="18" spans="1:40" ht="16.5">
      <c r="A18" s="515">
        <v>47</v>
      </c>
      <c r="B18" s="432" t="s">
        <v>504</v>
      </c>
      <c r="C18" s="518">
        <v>1811</v>
      </c>
      <c r="D18" s="570">
        <v>1508.4216788908159</v>
      </c>
      <c r="E18" s="570">
        <v>-70.762063846833996</v>
      </c>
      <c r="F18" s="570">
        <v>317.94425805850454</v>
      </c>
      <c r="G18" s="570">
        <v>-55.772901182990559</v>
      </c>
      <c r="H18" s="570">
        <v>214.70375735950182</v>
      </c>
      <c r="I18" s="570">
        <v>-9.9469906129210379</v>
      </c>
      <c r="J18" s="570">
        <v>1904.5877386660766</v>
      </c>
      <c r="K18" s="570"/>
      <c r="L18" s="570">
        <v>1639.9363736285982</v>
      </c>
      <c r="M18" s="570">
        <v>-70.762063867075028</v>
      </c>
      <c r="N18" s="570">
        <v>300.46412243793662</v>
      </c>
      <c r="O18" s="570">
        <v>-132.00464688147704</v>
      </c>
      <c r="P18" s="570">
        <v>143.38531899656394</v>
      </c>
      <c r="Q18" s="570">
        <v>32.360507000552161</v>
      </c>
      <c r="R18" s="570">
        <v>230.25991006528659</v>
      </c>
      <c r="S18" s="570">
        <v>-9.9469906129210379</v>
      </c>
      <c r="T18" s="710">
        <v>2133.6925307674646</v>
      </c>
      <c r="U18" s="570"/>
      <c r="V18" s="711">
        <v>1696.3564155185268</v>
      </c>
      <c r="W18" s="711">
        <v>-70.762063867075028</v>
      </c>
      <c r="X18" s="711">
        <v>283.29543380716217</v>
      </c>
      <c r="Y18" s="711">
        <v>-132.00464688147704</v>
      </c>
      <c r="Z18" s="711">
        <v>132.93922217083849</v>
      </c>
      <c r="AA18" s="711">
        <v>32.360507000552161</v>
      </c>
      <c r="AB18" s="711">
        <v>238.09987110546265</v>
      </c>
      <c r="AC18" s="711">
        <v>-9.9469906129210379</v>
      </c>
      <c r="AD18" s="571">
        <v>2170.3377482410692</v>
      </c>
      <c r="AE18" s="570"/>
      <c r="AF18" s="711">
        <v>1736.4280498642138</v>
      </c>
      <c r="AG18" s="711">
        <v>-70.762063867075028</v>
      </c>
      <c r="AH18" s="711">
        <v>266.83278663776849</v>
      </c>
      <c r="AI18" s="711">
        <v>-132.00464688147704</v>
      </c>
      <c r="AJ18" s="711">
        <v>122.49312534511307</v>
      </c>
      <c r="AK18" s="711">
        <v>32.360507000552161</v>
      </c>
      <c r="AL18" s="711">
        <v>247.51599394520318</v>
      </c>
      <c r="AM18" s="711">
        <v>-9.9469906129210379</v>
      </c>
      <c r="AN18" s="571">
        <v>2192.9167614313778</v>
      </c>
    </row>
    <row r="19" spans="1:40" ht="16.5">
      <c r="A19" s="515">
        <v>49</v>
      </c>
      <c r="B19" s="432" t="s">
        <v>505</v>
      </c>
      <c r="C19" s="518">
        <v>305274</v>
      </c>
      <c r="D19" s="570">
        <v>728.30813478290486</v>
      </c>
      <c r="E19" s="570">
        <v>381.15484263698011</v>
      </c>
      <c r="F19" s="570">
        <v>148.50231932202308</v>
      </c>
      <c r="G19" s="570">
        <v>-55.772901182990573</v>
      </c>
      <c r="H19" s="570">
        <v>101.05643216513148</v>
      </c>
      <c r="I19" s="570">
        <v>-18.38109698172789</v>
      </c>
      <c r="J19" s="570">
        <v>1284.8677307423209</v>
      </c>
      <c r="K19" s="570"/>
      <c r="L19" s="570">
        <v>758.75909594458381</v>
      </c>
      <c r="M19" s="570">
        <v>381.15484261673919</v>
      </c>
      <c r="N19" s="570">
        <v>131.02218370145519</v>
      </c>
      <c r="O19" s="570">
        <v>-132.25167492817792</v>
      </c>
      <c r="P19" s="570">
        <v>110.32645977404444</v>
      </c>
      <c r="Q19" s="570">
        <v>42.801139861219767</v>
      </c>
      <c r="R19" s="570">
        <v>108.54034526168526</v>
      </c>
      <c r="S19" s="570">
        <v>-18.38109698172789</v>
      </c>
      <c r="T19" s="710">
        <v>1381.9712952498219</v>
      </c>
      <c r="U19" s="570"/>
      <c r="V19" s="711">
        <v>774.78697386418594</v>
      </c>
      <c r="W19" s="711">
        <v>381.15484261673919</v>
      </c>
      <c r="X19" s="711">
        <v>113.85349507068068</v>
      </c>
      <c r="Y19" s="711">
        <v>-132.25167492817792</v>
      </c>
      <c r="Z19" s="711">
        <v>120.09041033802663</v>
      </c>
      <c r="AA19" s="711">
        <v>42.801139861219767</v>
      </c>
      <c r="AB19" s="711">
        <v>108.86674189386954</v>
      </c>
      <c r="AC19" s="711">
        <v>-18.38109698172789</v>
      </c>
      <c r="AD19" s="571">
        <v>1390.9208317348159</v>
      </c>
      <c r="AE19" s="570"/>
      <c r="AF19" s="711">
        <v>791.38505434361434</v>
      </c>
      <c r="AG19" s="711">
        <v>381.15484261673919</v>
      </c>
      <c r="AH19" s="711">
        <v>97.390847901287017</v>
      </c>
      <c r="AI19" s="711">
        <v>-132.25167492817792</v>
      </c>
      <c r="AJ19" s="711">
        <v>129.85436090200881</v>
      </c>
      <c r="AK19" s="711">
        <v>42.801139861219767</v>
      </c>
      <c r="AL19" s="711">
        <v>113.90955445596408</v>
      </c>
      <c r="AM19" s="711">
        <v>-18.38109698172789</v>
      </c>
      <c r="AN19" s="571">
        <v>1405.8630281709272</v>
      </c>
    </row>
    <row r="20" spans="1:40" ht="16.5">
      <c r="A20" s="515">
        <v>50</v>
      </c>
      <c r="B20" s="432" t="s">
        <v>25</v>
      </c>
      <c r="C20" s="518">
        <v>11276</v>
      </c>
      <c r="D20" s="570">
        <v>523.64953967206736</v>
      </c>
      <c r="E20" s="570">
        <v>-80.114142251883322</v>
      </c>
      <c r="F20" s="570">
        <v>-42.689755615758109</v>
      </c>
      <c r="G20" s="570">
        <v>-55.772901182990573</v>
      </c>
      <c r="H20" s="570">
        <v>181.69875270264771</v>
      </c>
      <c r="I20" s="570">
        <v>-78.956722241929768</v>
      </c>
      <c r="J20" s="570">
        <v>447.8147710821533</v>
      </c>
      <c r="K20" s="570"/>
      <c r="L20" s="570">
        <v>532.56634024403866</v>
      </c>
      <c r="M20" s="570">
        <v>-80.114142272124354</v>
      </c>
      <c r="N20" s="570">
        <v>-30.169891236326013</v>
      </c>
      <c r="O20" s="570">
        <v>-132.01777188768591</v>
      </c>
      <c r="P20" s="570">
        <v>78.26092166944801</v>
      </c>
      <c r="Q20" s="570">
        <v>38.304565491486336</v>
      </c>
      <c r="R20" s="570">
        <v>194.57728766872529</v>
      </c>
      <c r="S20" s="570">
        <v>-78.956722241929768</v>
      </c>
      <c r="T20" s="710">
        <v>522.45058743563231</v>
      </c>
      <c r="U20" s="570"/>
      <c r="V20" s="711">
        <v>535.67490712242409</v>
      </c>
      <c r="W20" s="711">
        <v>-80.114142272124354</v>
      </c>
      <c r="X20" s="711">
        <v>-17.338579867100513</v>
      </c>
      <c r="Y20" s="711">
        <v>-132.01777188768591</v>
      </c>
      <c r="Z20" s="711">
        <v>84.109173587473293</v>
      </c>
      <c r="AA20" s="711">
        <v>38.304565491486336</v>
      </c>
      <c r="AB20" s="711">
        <v>200.70525565077799</v>
      </c>
      <c r="AC20" s="711">
        <v>-78.956722241929768</v>
      </c>
      <c r="AD20" s="571">
        <v>550.3666855833211</v>
      </c>
      <c r="AE20" s="570"/>
      <c r="AF20" s="711">
        <v>546.20610682088136</v>
      </c>
      <c r="AG20" s="711">
        <v>-80.114142272124354</v>
      </c>
      <c r="AH20" s="711">
        <v>-5.6197849959174446</v>
      </c>
      <c r="AI20" s="711">
        <v>-132.01777188768591</v>
      </c>
      <c r="AJ20" s="711">
        <v>89.957425505498577</v>
      </c>
      <c r="AK20" s="711">
        <v>38.304565491486336</v>
      </c>
      <c r="AL20" s="711">
        <v>208.76318402850509</v>
      </c>
      <c r="AM20" s="711">
        <v>-78.956722241929768</v>
      </c>
      <c r="AN20" s="571">
        <v>586.52286044871403</v>
      </c>
    </row>
    <row r="21" spans="1:40" ht="16.5">
      <c r="A21" s="515">
        <v>51</v>
      </c>
      <c r="B21" s="432" t="s">
        <v>506</v>
      </c>
      <c r="C21" s="518">
        <v>9211</v>
      </c>
      <c r="D21" s="570">
        <v>359.09875852881447</v>
      </c>
      <c r="E21" s="570">
        <v>-444.63078820169591</v>
      </c>
      <c r="F21" s="570">
        <v>-484.15941798091973</v>
      </c>
      <c r="G21" s="570">
        <v>-55.772901182990566</v>
      </c>
      <c r="H21" s="570">
        <v>193.61329758873302</v>
      </c>
      <c r="I21" s="570">
        <v>-81.875257843882309</v>
      </c>
      <c r="J21" s="570">
        <v>-513.72630909194106</v>
      </c>
      <c r="K21" s="570"/>
      <c r="L21" s="570">
        <v>334.54918339901985</v>
      </c>
      <c r="M21" s="570">
        <v>-444.63078822193688</v>
      </c>
      <c r="N21" s="570">
        <v>-471.63955360148765</v>
      </c>
      <c r="O21" s="570">
        <v>-132.61583261782246</v>
      </c>
      <c r="P21" s="570">
        <v>82.419131744902273</v>
      </c>
      <c r="Q21" s="570">
        <v>38.956587746824454</v>
      </c>
      <c r="R21" s="570">
        <v>203.31844980560365</v>
      </c>
      <c r="S21" s="570">
        <v>-81.875257843882309</v>
      </c>
      <c r="T21" s="710">
        <v>-471.51807958877902</v>
      </c>
      <c r="U21" s="570"/>
      <c r="V21" s="711">
        <v>329.62248489485188</v>
      </c>
      <c r="W21" s="711">
        <v>-444.63078822193688</v>
      </c>
      <c r="X21" s="711">
        <v>-458.8082422322621</v>
      </c>
      <c r="Y21" s="711">
        <v>-132.61583261782246</v>
      </c>
      <c r="Z21" s="711">
        <v>87.68957890035243</v>
      </c>
      <c r="AA21" s="711">
        <v>38.956587746824454</v>
      </c>
      <c r="AB21" s="711">
        <v>207.9356892586994</v>
      </c>
      <c r="AC21" s="711">
        <v>-81.875257843882309</v>
      </c>
      <c r="AD21" s="571">
        <v>-453.7257801151755</v>
      </c>
      <c r="AE21" s="570"/>
      <c r="AF21" s="711">
        <v>272.66195993160341</v>
      </c>
      <c r="AG21" s="711">
        <v>-444.63078822193688</v>
      </c>
      <c r="AH21" s="711">
        <v>-445.27088940165578</v>
      </c>
      <c r="AI21" s="711">
        <v>-132.61583261782246</v>
      </c>
      <c r="AJ21" s="711">
        <v>92.960026055802615</v>
      </c>
      <c r="AK21" s="711">
        <v>38.956587746824454</v>
      </c>
      <c r="AL21" s="711">
        <v>214.29114743824678</v>
      </c>
      <c r="AM21" s="711">
        <v>-81.875257843882309</v>
      </c>
      <c r="AN21" s="571">
        <v>-485.52304691282018</v>
      </c>
    </row>
    <row r="22" spans="1:40" ht="16.5">
      <c r="A22" s="515">
        <v>52</v>
      </c>
      <c r="B22" s="432" t="s">
        <v>27</v>
      </c>
      <c r="C22" s="518">
        <v>2346</v>
      </c>
      <c r="D22" s="570">
        <v>974.65897234871022</v>
      </c>
      <c r="E22" s="570">
        <v>185.67520020062648</v>
      </c>
      <c r="F22" s="570">
        <v>62.891469860169707</v>
      </c>
      <c r="G22" s="570">
        <v>-55.772901182990559</v>
      </c>
      <c r="H22" s="570">
        <v>232.77020214515554</v>
      </c>
      <c r="I22" s="570">
        <v>106.34228473998294</v>
      </c>
      <c r="J22" s="570">
        <v>1506.5652281116545</v>
      </c>
      <c r="K22" s="570"/>
      <c r="L22" s="570">
        <v>955.91203543546123</v>
      </c>
      <c r="M22" s="570">
        <v>185.67520018038491</v>
      </c>
      <c r="N22" s="570">
        <v>45.411334239601807</v>
      </c>
      <c r="O22" s="570">
        <v>-132.07301218568605</v>
      </c>
      <c r="P22" s="570">
        <v>69.330502777808178</v>
      </c>
      <c r="Q22" s="570">
        <v>39.318232196078434</v>
      </c>
      <c r="R22" s="570">
        <v>247.62931904542208</v>
      </c>
      <c r="S22" s="570">
        <v>106.34228473998294</v>
      </c>
      <c r="T22" s="710">
        <v>1517.5458964290535</v>
      </c>
      <c r="U22" s="570"/>
      <c r="V22" s="711">
        <v>1001.0561175801815</v>
      </c>
      <c r="W22" s="711">
        <v>185.67520018038491</v>
      </c>
      <c r="X22" s="711">
        <v>28.242645608827306</v>
      </c>
      <c r="Y22" s="711">
        <v>-132.07301218568605</v>
      </c>
      <c r="Z22" s="711">
        <v>74.628729649773561</v>
      </c>
      <c r="AA22" s="711">
        <v>39.318232196078434</v>
      </c>
      <c r="AB22" s="711">
        <v>256.39936292965353</v>
      </c>
      <c r="AC22" s="711">
        <v>106.34228473998294</v>
      </c>
      <c r="AD22" s="571">
        <v>1559.5895606991962</v>
      </c>
      <c r="AE22" s="570"/>
      <c r="AF22" s="711">
        <v>1035.9630269902134</v>
      </c>
      <c r="AG22" s="711">
        <v>185.67520018038491</v>
      </c>
      <c r="AH22" s="711">
        <v>11.779998439433637</v>
      </c>
      <c r="AI22" s="711">
        <v>-132.07301218568605</v>
      </c>
      <c r="AJ22" s="711">
        <v>79.926956521738944</v>
      </c>
      <c r="AK22" s="711">
        <v>39.318232196078434</v>
      </c>
      <c r="AL22" s="711">
        <v>266.65698439301161</v>
      </c>
      <c r="AM22" s="711">
        <v>106.34228473998294</v>
      </c>
      <c r="AN22" s="571">
        <v>1593.5896712751576</v>
      </c>
    </row>
    <row r="23" spans="1:40" ht="16.5">
      <c r="A23" s="515">
        <v>61</v>
      </c>
      <c r="B23" s="432" t="s">
        <v>28</v>
      </c>
      <c r="C23" s="518">
        <v>16459</v>
      </c>
      <c r="D23" s="570">
        <v>275.95956486323718</v>
      </c>
      <c r="E23" s="570">
        <v>41.18324441384356</v>
      </c>
      <c r="F23" s="570">
        <v>75.245784965948815</v>
      </c>
      <c r="G23" s="570">
        <v>-55.772901182990573</v>
      </c>
      <c r="H23" s="570">
        <v>183.94973076451484</v>
      </c>
      <c r="I23" s="570">
        <v>77.574396986451177</v>
      </c>
      <c r="J23" s="570">
        <v>598.13982081100505</v>
      </c>
      <c r="K23" s="570"/>
      <c r="L23" s="570">
        <v>257.08982297411302</v>
      </c>
      <c r="M23" s="570">
        <v>41.1832443936025</v>
      </c>
      <c r="N23" s="570">
        <v>57.765649345380901</v>
      </c>
      <c r="O23" s="570">
        <v>-132.16185984403216</v>
      </c>
      <c r="P23" s="570">
        <v>128.41423290258425</v>
      </c>
      <c r="Q23" s="570">
        <v>92.675883079652479</v>
      </c>
      <c r="R23" s="570">
        <v>196.26182853139426</v>
      </c>
      <c r="S23" s="570">
        <v>77.574396986451177</v>
      </c>
      <c r="T23" s="710">
        <v>718.80319836914646</v>
      </c>
      <c r="U23" s="570"/>
      <c r="V23" s="711">
        <v>252.2550686869169</v>
      </c>
      <c r="W23" s="711">
        <v>41.1832443936025</v>
      </c>
      <c r="X23" s="711">
        <v>40.596960714606404</v>
      </c>
      <c r="Y23" s="711">
        <v>-132.16185984403216</v>
      </c>
      <c r="Z23" s="711">
        <v>123.1762685869016</v>
      </c>
      <c r="AA23" s="711">
        <v>92.675883079652479</v>
      </c>
      <c r="AB23" s="711">
        <v>202.94481757465579</v>
      </c>
      <c r="AC23" s="711">
        <v>77.574396986451177</v>
      </c>
      <c r="AD23" s="571">
        <v>698.24478017875458</v>
      </c>
      <c r="AE23" s="570"/>
      <c r="AF23" s="711">
        <v>257.81777889709133</v>
      </c>
      <c r="AG23" s="711">
        <v>41.1832443936025</v>
      </c>
      <c r="AH23" s="711">
        <v>24.134313545212731</v>
      </c>
      <c r="AI23" s="711">
        <v>-132.16185984403216</v>
      </c>
      <c r="AJ23" s="711">
        <v>117.93830427121895</v>
      </c>
      <c r="AK23" s="711">
        <v>92.675883079652479</v>
      </c>
      <c r="AL23" s="711">
        <v>211.30820696720903</v>
      </c>
      <c r="AM23" s="711">
        <v>77.574396986451177</v>
      </c>
      <c r="AN23" s="571">
        <v>690.47026829640606</v>
      </c>
    </row>
    <row r="24" spans="1:40" ht="16.5">
      <c r="A24" s="515">
        <v>69</v>
      </c>
      <c r="B24" s="432" t="s">
        <v>29</v>
      </c>
      <c r="C24" s="518">
        <v>6687</v>
      </c>
      <c r="D24" s="570">
        <v>1089.9313788681573</v>
      </c>
      <c r="E24" s="570">
        <v>-272.22679387743</v>
      </c>
      <c r="F24" s="570">
        <v>-278.55007589132543</v>
      </c>
      <c r="G24" s="570">
        <v>-55.772901182990559</v>
      </c>
      <c r="H24" s="570">
        <v>203.48587674054929</v>
      </c>
      <c r="I24" s="570">
        <v>74.713623448482124</v>
      </c>
      <c r="J24" s="570">
        <v>761.58110810544269</v>
      </c>
      <c r="K24" s="570"/>
      <c r="L24" s="570">
        <v>1045.8877704445313</v>
      </c>
      <c r="M24" s="570">
        <v>-272.22679389767097</v>
      </c>
      <c r="N24" s="570">
        <v>-266.03021151189336</v>
      </c>
      <c r="O24" s="570">
        <v>-131.99041280385987</v>
      </c>
      <c r="P24" s="570">
        <v>82.483134364211651</v>
      </c>
      <c r="Q24" s="570">
        <v>51.594751085389561</v>
      </c>
      <c r="R24" s="570">
        <v>217.64464610239207</v>
      </c>
      <c r="S24" s="570">
        <v>74.713623448482124</v>
      </c>
      <c r="T24" s="710">
        <v>802.07650723158247</v>
      </c>
      <c r="U24" s="570"/>
      <c r="V24" s="711">
        <v>1110.052966788094</v>
      </c>
      <c r="W24" s="711">
        <v>-272.22679389767097</v>
      </c>
      <c r="X24" s="711">
        <v>-253.19890014266784</v>
      </c>
      <c r="Y24" s="711">
        <v>-131.99041280385987</v>
      </c>
      <c r="Z24" s="711">
        <v>86.961784020747814</v>
      </c>
      <c r="AA24" s="711">
        <v>51.594751085389561</v>
      </c>
      <c r="AB24" s="711">
        <v>225.99178674457005</v>
      </c>
      <c r="AC24" s="711">
        <v>74.713623448482124</v>
      </c>
      <c r="AD24" s="571">
        <v>891.89880524308489</v>
      </c>
      <c r="AE24" s="570"/>
      <c r="AF24" s="711">
        <v>1118.2568095175423</v>
      </c>
      <c r="AG24" s="711">
        <v>-272.22679389767097</v>
      </c>
      <c r="AH24" s="711">
        <v>-239.66154731206151</v>
      </c>
      <c r="AI24" s="711">
        <v>-131.99041280385987</v>
      </c>
      <c r="AJ24" s="711">
        <v>91.440433677283963</v>
      </c>
      <c r="AK24" s="711">
        <v>51.594751085389561</v>
      </c>
      <c r="AL24" s="711">
        <v>235.66965157661565</v>
      </c>
      <c r="AM24" s="711">
        <v>74.713623448482124</v>
      </c>
      <c r="AN24" s="571">
        <v>927.79651529172088</v>
      </c>
    </row>
    <row r="25" spans="1:40" ht="16.5">
      <c r="A25" s="515">
        <v>71</v>
      </c>
      <c r="B25" s="432" t="s">
        <v>30</v>
      </c>
      <c r="C25" s="518">
        <v>6591</v>
      </c>
      <c r="D25" s="570">
        <v>1323.0622049338394</v>
      </c>
      <c r="E25" s="570">
        <v>-46.672843817431186</v>
      </c>
      <c r="F25" s="570">
        <v>-118.59078321731995</v>
      </c>
      <c r="G25" s="570">
        <v>-55.772901182990552</v>
      </c>
      <c r="H25" s="570">
        <v>209.81239546349076</v>
      </c>
      <c r="I25" s="570">
        <v>85.532999544833871</v>
      </c>
      <c r="J25" s="570">
        <v>1397.3710717244221</v>
      </c>
      <c r="K25" s="570"/>
      <c r="L25" s="570">
        <v>1342.7431695416792</v>
      </c>
      <c r="M25" s="570">
        <v>-46.672843837672239</v>
      </c>
      <c r="N25" s="570">
        <v>-106.07091883788785</v>
      </c>
      <c r="O25" s="570">
        <v>-131.83118528522434</v>
      </c>
      <c r="P25" s="570">
        <v>83.008353930138753</v>
      </c>
      <c r="Q25" s="570">
        <v>36.863968230920953</v>
      </c>
      <c r="R25" s="570">
        <v>223.95541468520926</v>
      </c>
      <c r="S25" s="570">
        <v>85.532999544833871</v>
      </c>
      <c r="T25" s="710">
        <v>1487.5289579719974</v>
      </c>
      <c r="U25" s="570"/>
      <c r="V25" s="711">
        <v>1371.8614926132675</v>
      </c>
      <c r="W25" s="711">
        <v>-46.672843837672239</v>
      </c>
      <c r="X25" s="711">
        <v>-93.239607468662371</v>
      </c>
      <c r="Y25" s="711">
        <v>-131.83118528522434</v>
      </c>
      <c r="Z25" s="711">
        <v>85.423325804395589</v>
      </c>
      <c r="AA25" s="711">
        <v>36.863968230920953</v>
      </c>
      <c r="AB25" s="711">
        <v>231.8629079400784</v>
      </c>
      <c r="AC25" s="711">
        <v>85.532999544833871</v>
      </c>
      <c r="AD25" s="571">
        <v>1539.8010575419373</v>
      </c>
      <c r="AE25" s="570"/>
      <c r="AF25" s="711">
        <v>1441.2791366361832</v>
      </c>
      <c r="AG25" s="711">
        <v>-46.672843837672239</v>
      </c>
      <c r="AH25" s="711">
        <v>-79.702254638056033</v>
      </c>
      <c r="AI25" s="711">
        <v>-131.83118528522434</v>
      </c>
      <c r="AJ25" s="711">
        <v>87.838297678652424</v>
      </c>
      <c r="AK25" s="711">
        <v>36.863968230920953</v>
      </c>
      <c r="AL25" s="711">
        <v>241.07773886761473</v>
      </c>
      <c r="AM25" s="711">
        <v>85.532999544833871</v>
      </c>
      <c r="AN25" s="571">
        <v>1634.3858571972528</v>
      </c>
    </row>
    <row r="26" spans="1:40" ht="16.5">
      <c r="A26" s="515">
        <v>72</v>
      </c>
      <c r="B26" s="432" t="s">
        <v>507</v>
      </c>
      <c r="C26" s="518">
        <v>960</v>
      </c>
      <c r="D26" s="570">
        <v>1657.8247215328006</v>
      </c>
      <c r="E26" s="570">
        <v>-178.93063862323652</v>
      </c>
      <c r="F26" s="570">
        <v>-74.475803323543644</v>
      </c>
      <c r="G26" s="570">
        <v>-55.772901182990573</v>
      </c>
      <c r="H26" s="570">
        <v>177.74772588338959</v>
      </c>
      <c r="I26" s="570">
        <v>-263.85729166666664</v>
      </c>
      <c r="J26" s="570">
        <v>1262.5358126197527</v>
      </c>
      <c r="K26" s="570"/>
      <c r="L26" s="570">
        <v>1645.1978278314098</v>
      </c>
      <c r="M26" s="570">
        <v>-178.93063864347752</v>
      </c>
      <c r="N26" s="570">
        <v>-61.955938944111558</v>
      </c>
      <c r="O26" s="570">
        <v>-131.85885443224319</v>
      </c>
      <c r="P26" s="570">
        <v>92.877154111357541</v>
      </c>
      <c r="Q26" s="570">
        <v>47.034673904166667</v>
      </c>
      <c r="R26" s="570">
        <v>187.97180293503035</v>
      </c>
      <c r="S26" s="570">
        <v>-263.85729166666664</v>
      </c>
      <c r="T26" s="710">
        <v>1336.4787350954655</v>
      </c>
      <c r="U26" s="570"/>
      <c r="V26" s="711">
        <v>1667.4905983582871</v>
      </c>
      <c r="W26" s="711">
        <v>-178.93063864347752</v>
      </c>
      <c r="X26" s="711">
        <v>-49.124627574886055</v>
      </c>
      <c r="Y26" s="711">
        <v>-131.85885443224319</v>
      </c>
      <c r="Z26" s="711">
        <v>87.546228097345377</v>
      </c>
      <c r="AA26" s="711">
        <v>47.034673904166667</v>
      </c>
      <c r="AB26" s="711">
        <v>193.58967670407711</v>
      </c>
      <c r="AC26" s="711">
        <v>-263.85729166666664</v>
      </c>
      <c r="AD26" s="571">
        <v>1371.8897647466029</v>
      </c>
      <c r="AE26" s="570"/>
      <c r="AF26" s="711">
        <v>1698.3330978756082</v>
      </c>
      <c r="AG26" s="711">
        <v>-178.93063864347752</v>
      </c>
      <c r="AH26" s="711">
        <v>-35.587274744279725</v>
      </c>
      <c r="AI26" s="711">
        <v>-131.85885443224319</v>
      </c>
      <c r="AJ26" s="711">
        <v>82.215302083333228</v>
      </c>
      <c r="AK26" s="711">
        <v>47.034673904166667</v>
      </c>
      <c r="AL26" s="711">
        <v>201.26645043456153</v>
      </c>
      <c r="AM26" s="711">
        <v>-263.85729166666664</v>
      </c>
      <c r="AN26" s="571">
        <v>1418.6154648110023</v>
      </c>
    </row>
    <row r="27" spans="1:40" ht="16.5">
      <c r="A27" s="515">
        <v>74</v>
      </c>
      <c r="B27" s="432" t="s">
        <v>508</v>
      </c>
      <c r="C27" s="518">
        <v>1052</v>
      </c>
      <c r="D27" s="570">
        <v>984.64409505921515</v>
      </c>
      <c r="E27" s="570">
        <v>192.13460506891511</v>
      </c>
      <c r="F27" s="570">
        <v>56.473138180837232</v>
      </c>
      <c r="G27" s="570">
        <v>-55.772901182990559</v>
      </c>
      <c r="H27" s="570">
        <v>273.59337415088521</v>
      </c>
      <c r="I27" s="570">
        <v>-285.93155893536124</v>
      </c>
      <c r="J27" s="570">
        <v>1165.140752341501</v>
      </c>
      <c r="K27" s="570"/>
      <c r="L27" s="570">
        <v>995.56628966216113</v>
      </c>
      <c r="M27" s="570">
        <v>192.13460504867399</v>
      </c>
      <c r="N27" s="570">
        <v>38.993002560269325</v>
      </c>
      <c r="O27" s="570">
        <v>-131.87736741372041</v>
      </c>
      <c r="P27" s="570">
        <v>74.789255970603961</v>
      </c>
      <c r="Q27" s="570">
        <v>17.241667262357417</v>
      </c>
      <c r="R27" s="570">
        <v>288.27764561174104</v>
      </c>
      <c r="S27" s="570">
        <v>-285.93155893536124</v>
      </c>
      <c r="T27" s="710">
        <v>1189.1935397667253</v>
      </c>
      <c r="U27" s="570"/>
      <c r="V27" s="711">
        <v>1014.5472445576346</v>
      </c>
      <c r="W27" s="711">
        <v>192.13460504867399</v>
      </c>
      <c r="X27" s="711">
        <v>21.824313929494828</v>
      </c>
      <c r="Y27" s="711">
        <v>-131.87736741372041</v>
      </c>
      <c r="Z27" s="711">
        <v>79.867023422564159</v>
      </c>
      <c r="AA27" s="711">
        <v>17.241667262357417</v>
      </c>
      <c r="AB27" s="711">
        <v>299.33673553471186</v>
      </c>
      <c r="AC27" s="711">
        <v>-285.93155893536124</v>
      </c>
      <c r="AD27" s="571">
        <v>1207.142663406355</v>
      </c>
      <c r="AE27" s="570"/>
      <c r="AF27" s="711">
        <v>1087.6703903375042</v>
      </c>
      <c r="AG27" s="711">
        <v>192.13460504867399</v>
      </c>
      <c r="AH27" s="711">
        <v>5.3616667601011558</v>
      </c>
      <c r="AI27" s="711">
        <v>-131.87736741372041</v>
      </c>
      <c r="AJ27" s="711">
        <v>84.944790874524358</v>
      </c>
      <c r="AK27" s="711">
        <v>17.241667262357417</v>
      </c>
      <c r="AL27" s="711">
        <v>311.55918170498853</v>
      </c>
      <c r="AM27" s="711">
        <v>-285.93155893536124</v>
      </c>
      <c r="AN27" s="571">
        <v>1281.103375639068</v>
      </c>
    </row>
    <row r="28" spans="1:40" ht="16.5">
      <c r="A28" s="515">
        <v>75</v>
      </c>
      <c r="B28" s="432" t="s">
        <v>509</v>
      </c>
      <c r="C28" s="518">
        <v>19549</v>
      </c>
      <c r="D28" s="570">
        <v>64.150498247535751</v>
      </c>
      <c r="E28" s="570">
        <v>-206.55935927271284</v>
      </c>
      <c r="F28" s="570">
        <v>-41.81533470912796</v>
      </c>
      <c r="G28" s="570">
        <v>-55.772901182990552</v>
      </c>
      <c r="H28" s="570">
        <v>162.40606627821825</v>
      </c>
      <c r="I28" s="570">
        <v>-96.173256944089218</v>
      </c>
      <c r="J28" s="570">
        <v>-173.76428758316661</v>
      </c>
      <c r="K28" s="570"/>
      <c r="L28" s="570">
        <v>23.885721337801797</v>
      </c>
      <c r="M28" s="570">
        <v>-206.55935929295387</v>
      </c>
      <c r="N28" s="570">
        <v>-29.295470329695871</v>
      </c>
      <c r="O28" s="570">
        <v>-132.04065247123825</v>
      </c>
      <c r="P28" s="570">
        <v>138.5751415542581</v>
      </c>
      <c r="Q28" s="570">
        <v>54.535406528722703</v>
      </c>
      <c r="R28" s="570">
        <v>176.61172751459102</v>
      </c>
      <c r="S28" s="570">
        <v>-96.173256944089218</v>
      </c>
      <c r="T28" s="710">
        <v>-70.460742102603547</v>
      </c>
      <c r="U28" s="570"/>
      <c r="V28" s="711">
        <v>27.403773793876262</v>
      </c>
      <c r="W28" s="711">
        <v>-206.55935929295387</v>
      </c>
      <c r="X28" s="711">
        <v>-16.464158960470364</v>
      </c>
      <c r="Y28" s="711">
        <v>-132.04065247123825</v>
      </c>
      <c r="Z28" s="711">
        <v>127.23865420850642</v>
      </c>
      <c r="AA28" s="711">
        <v>54.535406528722703</v>
      </c>
      <c r="AB28" s="711">
        <v>182.59126370615567</v>
      </c>
      <c r="AC28" s="711">
        <v>-96.173256944089218</v>
      </c>
      <c r="AD28" s="571">
        <v>-59.468329431490588</v>
      </c>
      <c r="AE28" s="570"/>
      <c r="AF28" s="711">
        <v>-8.8601280432687197</v>
      </c>
      <c r="AG28" s="711">
        <v>-206.55935929295387</v>
      </c>
      <c r="AH28" s="711">
        <v>-5.6197849959174446</v>
      </c>
      <c r="AI28" s="711">
        <v>-132.04065247123825</v>
      </c>
      <c r="AJ28" s="711">
        <v>115.90216686275477</v>
      </c>
      <c r="AK28" s="711">
        <v>54.535406528722703</v>
      </c>
      <c r="AL28" s="711">
        <v>190.49764224555213</v>
      </c>
      <c r="AM28" s="711">
        <v>-96.173256944089218</v>
      </c>
      <c r="AN28" s="571">
        <v>-88.317966110437908</v>
      </c>
    </row>
    <row r="29" spans="1:40" ht="16.5">
      <c r="A29" s="515">
        <v>77</v>
      </c>
      <c r="B29" s="432" t="s">
        <v>34</v>
      </c>
      <c r="C29" s="518">
        <v>4601</v>
      </c>
      <c r="D29" s="570">
        <v>773.20135682415241</v>
      </c>
      <c r="E29" s="570">
        <v>-89.657054998370725</v>
      </c>
      <c r="F29" s="570">
        <v>-48.453193832628841</v>
      </c>
      <c r="G29" s="570">
        <v>-55.772901182990559</v>
      </c>
      <c r="H29" s="570">
        <v>227.58220738989627</v>
      </c>
      <c r="I29" s="570">
        <v>24.88785046728972</v>
      </c>
      <c r="J29" s="570">
        <v>831.78826466734836</v>
      </c>
      <c r="K29" s="570"/>
      <c r="L29" s="570">
        <v>852.77678366266377</v>
      </c>
      <c r="M29" s="570">
        <v>-89.657055018611757</v>
      </c>
      <c r="N29" s="570">
        <v>-35.933329453196748</v>
      </c>
      <c r="O29" s="570">
        <v>-132.04291303012749</v>
      </c>
      <c r="P29" s="570">
        <v>117.30737498221893</v>
      </c>
      <c r="Q29" s="570">
        <v>62.423856119539231</v>
      </c>
      <c r="R29" s="570">
        <v>243.24746589169789</v>
      </c>
      <c r="S29" s="570">
        <v>24.88785046728972</v>
      </c>
      <c r="T29" s="710">
        <v>1043.0100336214737</v>
      </c>
      <c r="U29" s="570"/>
      <c r="V29" s="711">
        <v>849.94612508522141</v>
      </c>
      <c r="W29" s="711">
        <v>-89.657055018611757</v>
      </c>
      <c r="X29" s="711">
        <v>-23.102018083971245</v>
      </c>
      <c r="Y29" s="711">
        <v>-132.04291303012749</v>
      </c>
      <c r="Z29" s="711">
        <v>110.59672270084631</v>
      </c>
      <c r="AA29" s="711">
        <v>62.423856119539231</v>
      </c>
      <c r="AB29" s="711">
        <v>251.90961238029365</v>
      </c>
      <c r="AC29" s="711">
        <v>24.88785046728972</v>
      </c>
      <c r="AD29" s="571">
        <v>1054.9621806204798</v>
      </c>
      <c r="AE29" s="570"/>
      <c r="AF29" s="711">
        <v>867.65984757495369</v>
      </c>
      <c r="AG29" s="711">
        <v>-89.657055018611757</v>
      </c>
      <c r="AH29" s="711">
        <v>-9.5646652533649181</v>
      </c>
      <c r="AI29" s="711">
        <v>-132.04291303012749</v>
      </c>
      <c r="AJ29" s="711">
        <v>103.8860704194737</v>
      </c>
      <c r="AK29" s="711">
        <v>62.423856119539231</v>
      </c>
      <c r="AL29" s="711">
        <v>262.01940700653194</v>
      </c>
      <c r="AM29" s="711">
        <v>24.88785046728972</v>
      </c>
      <c r="AN29" s="571">
        <v>1089.6123982856841</v>
      </c>
    </row>
    <row r="30" spans="1:40" ht="16.5">
      <c r="A30" s="515">
        <v>78</v>
      </c>
      <c r="B30" s="432" t="s">
        <v>510</v>
      </c>
      <c r="C30" s="518">
        <v>7832</v>
      </c>
      <c r="D30" s="570">
        <v>135.14644510750966</v>
      </c>
      <c r="E30" s="570">
        <v>-289.96314367561388</v>
      </c>
      <c r="F30" s="570">
        <v>-95.522525901677128</v>
      </c>
      <c r="G30" s="570">
        <v>-55.772901182990559</v>
      </c>
      <c r="H30" s="570">
        <v>158.68428160666969</v>
      </c>
      <c r="I30" s="570">
        <v>-68.974336057201228</v>
      </c>
      <c r="J30" s="570">
        <v>-216.40218010330341</v>
      </c>
      <c r="K30" s="570"/>
      <c r="L30" s="570">
        <v>112.97097905836911</v>
      </c>
      <c r="M30" s="570">
        <v>-289.96314369585485</v>
      </c>
      <c r="N30" s="570">
        <v>-83.002661522245035</v>
      </c>
      <c r="O30" s="570">
        <v>-131.84767669473402</v>
      </c>
      <c r="P30" s="570">
        <v>102.57746545490532</v>
      </c>
      <c r="Q30" s="570">
        <v>53.802013901685385</v>
      </c>
      <c r="R30" s="570">
        <v>170.45345782998413</v>
      </c>
      <c r="S30" s="570">
        <v>-68.974336057201228</v>
      </c>
      <c r="T30" s="710">
        <v>-133.98390172509116</v>
      </c>
      <c r="U30" s="570"/>
      <c r="V30" s="711">
        <v>110.26408722293743</v>
      </c>
      <c r="W30" s="711">
        <v>-289.96314369585485</v>
      </c>
      <c r="X30" s="711">
        <v>-70.171350153019546</v>
      </c>
      <c r="Y30" s="711">
        <v>-131.84767669473402</v>
      </c>
      <c r="Z30" s="711">
        <v>103.77987483674777</v>
      </c>
      <c r="AA30" s="711">
        <v>53.802013901685385</v>
      </c>
      <c r="AB30" s="711">
        <v>176.31037914233139</v>
      </c>
      <c r="AC30" s="711">
        <v>-68.974336057201228</v>
      </c>
      <c r="AD30" s="571">
        <v>-116.80015149710771</v>
      </c>
      <c r="AE30" s="570"/>
      <c r="AF30" s="711">
        <v>72.364141395372073</v>
      </c>
      <c r="AG30" s="711">
        <v>-289.96314369585485</v>
      </c>
      <c r="AH30" s="711">
        <v>-56.633997322413208</v>
      </c>
      <c r="AI30" s="711">
        <v>-131.84767669473402</v>
      </c>
      <c r="AJ30" s="711">
        <v>104.98228421859018</v>
      </c>
      <c r="AK30" s="711">
        <v>53.802013901685385</v>
      </c>
      <c r="AL30" s="711">
        <v>184.08171840515567</v>
      </c>
      <c r="AM30" s="711">
        <v>-68.974336057201228</v>
      </c>
      <c r="AN30" s="571">
        <v>-132.18899584940004</v>
      </c>
    </row>
    <row r="31" spans="1:40" ht="16.5">
      <c r="A31" s="515">
        <v>79</v>
      </c>
      <c r="B31" s="432" t="s">
        <v>36</v>
      </c>
      <c r="C31" s="518">
        <v>6753</v>
      </c>
      <c r="D31" s="570">
        <v>-9.5551058803323325</v>
      </c>
      <c r="E31" s="570">
        <v>-156.17233145319744</v>
      </c>
      <c r="F31" s="570">
        <v>-130.77849896327427</v>
      </c>
      <c r="G31" s="570">
        <v>-55.772901182990566</v>
      </c>
      <c r="H31" s="570">
        <v>157.59371444161516</v>
      </c>
      <c r="I31" s="570">
        <v>-47.16777728417</v>
      </c>
      <c r="J31" s="570">
        <v>-241.85290032234946</v>
      </c>
      <c r="K31" s="570"/>
      <c r="L31" s="570">
        <v>-20.922839502949859</v>
      </c>
      <c r="M31" s="570">
        <v>-156.17233147343816</v>
      </c>
      <c r="N31" s="570">
        <v>-118.25863458384217</v>
      </c>
      <c r="O31" s="570">
        <v>-131.98214546081928</v>
      </c>
      <c r="P31" s="570">
        <v>105.66276414183849</v>
      </c>
      <c r="Q31" s="570">
        <v>65.092765130460535</v>
      </c>
      <c r="R31" s="570">
        <v>171.49882774197451</v>
      </c>
      <c r="S31" s="570">
        <v>-47.16777728417</v>
      </c>
      <c r="T31" s="710">
        <v>-132.2493712909459</v>
      </c>
      <c r="U31" s="570"/>
      <c r="V31" s="711">
        <v>5.7731114471100646</v>
      </c>
      <c r="W31" s="711">
        <v>-156.17233147343816</v>
      </c>
      <c r="X31" s="711">
        <v>-105.42732321461669</v>
      </c>
      <c r="Y31" s="711">
        <v>-131.98214546081928</v>
      </c>
      <c r="Z31" s="711">
        <v>106.25198328519443</v>
      </c>
      <c r="AA31" s="711">
        <v>65.092765130460535</v>
      </c>
      <c r="AB31" s="711">
        <v>178.08627584851516</v>
      </c>
      <c r="AC31" s="711">
        <v>-47.16777728417</v>
      </c>
      <c r="AD31" s="571">
        <v>-85.545441721763922</v>
      </c>
      <c r="AE31" s="570"/>
      <c r="AF31" s="711">
        <v>-0.70110698458073539</v>
      </c>
      <c r="AG31" s="711">
        <v>-156.17233147343816</v>
      </c>
      <c r="AH31" s="711">
        <v>-91.889970384010354</v>
      </c>
      <c r="AI31" s="711">
        <v>-131.98214546081928</v>
      </c>
      <c r="AJ31" s="711">
        <v>106.84120242855036</v>
      </c>
      <c r="AK31" s="711">
        <v>65.092765130460535</v>
      </c>
      <c r="AL31" s="711">
        <v>186.21697992998253</v>
      </c>
      <c r="AM31" s="711">
        <v>-47.16777728417</v>
      </c>
      <c r="AN31" s="571">
        <v>-69.762384098025109</v>
      </c>
    </row>
    <row r="32" spans="1:40" ht="16.5">
      <c r="A32" s="515">
        <v>81</v>
      </c>
      <c r="B32" s="432" t="s">
        <v>511</v>
      </c>
      <c r="C32" s="518">
        <v>2574</v>
      </c>
      <c r="D32" s="570">
        <v>109.13214852168838</v>
      </c>
      <c r="E32" s="570">
        <v>-54.823385168721096</v>
      </c>
      <c r="F32" s="570">
        <v>29.435412192506259</v>
      </c>
      <c r="G32" s="570">
        <v>-55.772901182990559</v>
      </c>
      <c r="H32" s="570">
        <v>240.9105033484401</v>
      </c>
      <c r="I32" s="570">
        <v>-292.57381507381507</v>
      </c>
      <c r="J32" s="570">
        <v>-23.692037362891984</v>
      </c>
      <c r="K32" s="570"/>
      <c r="L32" s="570">
        <v>151.18353022808495</v>
      </c>
      <c r="M32" s="570">
        <v>-54.823385188962149</v>
      </c>
      <c r="N32" s="570">
        <v>11.95527657193835</v>
      </c>
      <c r="O32" s="570">
        <v>-131.74682075073386</v>
      </c>
      <c r="P32" s="570">
        <v>131.11136021178146</v>
      </c>
      <c r="Q32" s="570">
        <v>52.767707581196596</v>
      </c>
      <c r="R32" s="570">
        <v>257.42337773923538</v>
      </c>
      <c r="S32" s="570">
        <v>-292.57381507381507</v>
      </c>
      <c r="T32" s="710">
        <v>125.29723131872562</v>
      </c>
      <c r="U32" s="570"/>
      <c r="V32" s="711">
        <v>177.36969343780848</v>
      </c>
      <c r="W32" s="711">
        <v>-54.823385188962149</v>
      </c>
      <c r="X32" s="711">
        <v>-4.1571378265237735</v>
      </c>
      <c r="Y32" s="711">
        <v>-131.74682075073386</v>
      </c>
      <c r="Z32" s="711">
        <v>116.95629005150064</v>
      </c>
      <c r="AA32" s="711">
        <v>52.767707581196596</v>
      </c>
      <c r="AB32" s="711">
        <v>266.6952796503241</v>
      </c>
      <c r="AC32" s="711">
        <v>-292.57381507381507</v>
      </c>
      <c r="AD32" s="571">
        <v>130.48781188079496</v>
      </c>
      <c r="AE32" s="570"/>
      <c r="AF32" s="711">
        <v>237.75907214522607</v>
      </c>
      <c r="AG32" s="711">
        <v>-54.823385188962149</v>
      </c>
      <c r="AH32" s="711">
        <v>-5.6197849959174446</v>
      </c>
      <c r="AI32" s="711">
        <v>-131.74682075073386</v>
      </c>
      <c r="AJ32" s="711">
        <v>102.80121989121983</v>
      </c>
      <c r="AK32" s="711">
        <v>52.767707581196596</v>
      </c>
      <c r="AL32" s="711">
        <v>277.26235585294904</v>
      </c>
      <c r="AM32" s="711">
        <v>-292.57381507381507</v>
      </c>
      <c r="AN32" s="571">
        <v>185.82654946116307</v>
      </c>
    </row>
    <row r="33" spans="1:40" ht="16.5">
      <c r="A33" s="515">
        <v>82</v>
      </c>
      <c r="B33" s="432" t="s">
        <v>38</v>
      </c>
      <c r="C33" s="518">
        <v>9359</v>
      </c>
      <c r="D33" s="570">
        <v>529.38194089987928</v>
      </c>
      <c r="E33" s="570">
        <v>74.554685312273463</v>
      </c>
      <c r="F33" s="570">
        <v>16.220793333897301</v>
      </c>
      <c r="G33" s="570">
        <v>-55.772901182990573</v>
      </c>
      <c r="H33" s="570">
        <v>148.45104603604929</v>
      </c>
      <c r="I33" s="570">
        <v>-224.79645261245861</v>
      </c>
      <c r="J33" s="570">
        <v>488.03911178665027</v>
      </c>
      <c r="K33" s="570"/>
      <c r="L33" s="570">
        <v>391.48363564628045</v>
      </c>
      <c r="M33" s="570">
        <v>74.554685292032403</v>
      </c>
      <c r="N33" s="570">
        <v>-1.2593422866706077</v>
      </c>
      <c r="O33" s="570">
        <v>-132.04177757547225</v>
      </c>
      <c r="P33" s="570">
        <v>81.651156386375035</v>
      </c>
      <c r="Q33" s="570">
        <v>29.896129424083767</v>
      </c>
      <c r="R33" s="570">
        <v>160.006747802956</v>
      </c>
      <c r="S33" s="570">
        <v>-224.79645261245861</v>
      </c>
      <c r="T33" s="710">
        <v>379.49478207712616</v>
      </c>
      <c r="U33" s="570"/>
      <c r="V33" s="711">
        <v>377.13250619772703</v>
      </c>
      <c r="W33" s="711">
        <v>74.554685292032403</v>
      </c>
      <c r="X33" s="711">
        <v>-4.1571378265237735</v>
      </c>
      <c r="Y33" s="711">
        <v>-132.04177757547225</v>
      </c>
      <c r="Z33" s="711">
        <v>85.419572209642098</v>
      </c>
      <c r="AA33" s="711">
        <v>29.896129424083767</v>
      </c>
      <c r="AB33" s="711">
        <v>164.01923904771249</v>
      </c>
      <c r="AC33" s="711">
        <v>-224.79645261245861</v>
      </c>
      <c r="AD33" s="571">
        <v>370.02676415674318</v>
      </c>
      <c r="AE33" s="570"/>
      <c r="AF33" s="711">
        <v>396.86485754931084</v>
      </c>
      <c r="AG33" s="711">
        <v>74.554685292032403</v>
      </c>
      <c r="AH33" s="711">
        <v>-5.6197849959174446</v>
      </c>
      <c r="AI33" s="711">
        <v>-132.04177757547225</v>
      </c>
      <c r="AJ33" s="711">
        <v>89.187988032909146</v>
      </c>
      <c r="AK33" s="711">
        <v>29.896129424083767</v>
      </c>
      <c r="AL33" s="711">
        <v>170.95158990261388</v>
      </c>
      <c r="AM33" s="711">
        <v>-224.79645261245861</v>
      </c>
      <c r="AN33" s="571">
        <v>398.99723501710173</v>
      </c>
    </row>
    <row r="34" spans="1:40" ht="16.5">
      <c r="A34" s="515">
        <v>86</v>
      </c>
      <c r="B34" s="432" t="s">
        <v>39</v>
      </c>
      <c r="C34" s="518">
        <v>8031</v>
      </c>
      <c r="D34" s="570">
        <v>665.6708980573917</v>
      </c>
      <c r="E34" s="570">
        <v>-50.22664850826326</v>
      </c>
      <c r="F34" s="570">
        <v>-48.755431266180359</v>
      </c>
      <c r="G34" s="570">
        <v>-55.772901182990566</v>
      </c>
      <c r="H34" s="570">
        <v>173.29073966606822</v>
      </c>
      <c r="I34" s="570">
        <v>-157.75146308056281</v>
      </c>
      <c r="J34" s="570">
        <v>526.45519368546297</v>
      </c>
      <c r="K34" s="570"/>
      <c r="L34" s="570">
        <v>651.30399885189331</v>
      </c>
      <c r="M34" s="570">
        <v>-50.226648528504299</v>
      </c>
      <c r="N34" s="570">
        <v>-36.235566886748266</v>
      </c>
      <c r="O34" s="570">
        <v>-131.99893766049721</v>
      </c>
      <c r="P34" s="570">
        <v>90.388001043791377</v>
      </c>
      <c r="Q34" s="570">
        <v>61.583957690947592</v>
      </c>
      <c r="R34" s="570">
        <v>187.43047500442475</v>
      </c>
      <c r="S34" s="570">
        <v>-157.75146308056281</v>
      </c>
      <c r="T34" s="710">
        <v>614.49381643474442</v>
      </c>
      <c r="U34" s="570"/>
      <c r="V34" s="711">
        <v>647.08835143483225</v>
      </c>
      <c r="W34" s="711">
        <v>-50.226648528504299</v>
      </c>
      <c r="X34" s="711">
        <v>-23.404255517522763</v>
      </c>
      <c r="Y34" s="711">
        <v>-131.99893766049721</v>
      </c>
      <c r="Z34" s="711">
        <v>94.461171484415871</v>
      </c>
      <c r="AA34" s="711">
        <v>61.583957690947592</v>
      </c>
      <c r="AB34" s="711">
        <v>192.66850910391378</v>
      </c>
      <c r="AC34" s="711">
        <v>-157.75146308056281</v>
      </c>
      <c r="AD34" s="571">
        <v>632.42068492702242</v>
      </c>
      <c r="AE34" s="570"/>
      <c r="AF34" s="711">
        <v>668.3133996643561</v>
      </c>
      <c r="AG34" s="711">
        <v>-50.226648528504299</v>
      </c>
      <c r="AH34" s="711">
        <v>-9.8669026869164362</v>
      </c>
      <c r="AI34" s="711">
        <v>-131.99893766049721</v>
      </c>
      <c r="AJ34" s="711">
        <v>98.534341925040366</v>
      </c>
      <c r="AK34" s="711">
        <v>61.583957690947592</v>
      </c>
      <c r="AL34" s="711">
        <v>200.48657163583346</v>
      </c>
      <c r="AM34" s="711">
        <v>-157.75146308056281</v>
      </c>
      <c r="AN34" s="571">
        <v>679.07431895969671</v>
      </c>
    </row>
    <row r="35" spans="1:40" ht="16.5">
      <c r="A35" s="515">
        <v>90</v>
      </c>
      <c r="B35" s="432" t="s">
        <v>40</v>
      </c>
      <c r="C35" s="518">
        <v>3061</v>
      </c>
      <c r="D35" s="570">
        <v>493.54171087958031</v>
      </c>
      <c r="E35" s="570">
        <v>-158.79075922759608</v>
      </c>
      <c r="F35" s="570">
        <v>-336.17832167574574</v>
      </c>
      <c r="G35" s="570">
        <v>-55.772901182990573</v>
      </c>
      <c r="H35" s="570">
        <v>229.99973757024111</v>
      </c>
      <c r="I35" s="570">
        <v>-140.02123489055865</v>
      </c>
      <c r="J35" s="570">
        <v>32.778231472930351</v>
      </c>
      <c r="K35" s="570"/>
      <c r="L35" s="570">
        <v>625.55006138826786</v>
      </c>
      <c r="M35" s="570">
        <v>-158.79075924783712</v>
      </c>
      <c r="N35" s="570">
        <v>-323.65845729631366</v>
      </c>
      <c r="O35" s="570">
        <v>-131.99975892766054</v>
      </c>
      <c r="P35" s="570">
        <v>132.35289963273152</v>
      </c>
      <c r="Q35" s="570">
        <v>68.095935127082669</v>
      </c>
      <c r="R35" s="570">
        <v>246.84950678437792</v>
      </c>
      <c r="S35" s="570">
        <v>-140.02123489055865</v>
      </c>
      <c r="T35" s="710">
        <v>318.37819257008999</v>
      </c>
      <c r="U35" s="570"/>
      <c r="V35" s="711">
        <v>617.48798595464928</v>
      </c>
      <c r="W35" s="711">
        <v>-158.79075924783712</v>
      </c>
      <c r="X35" s="711">
        <v>-310.82714592708811</v>
      </c>
      <c r="Y35" s="711">
        <v>-131.99975892766054</v>
      </c>
      <c r="Z35" s="711">
        <v>122.29401597121718</v>
      </c>
      <c r="AA35" s="711">
        <v>68.095935127082669</v>
      </c>
      <c r="AB35" s="711">
        <v>255.54519246846723</v>
      </c>
      <c r="AC35" s="711">
        <v>-140.02123489055865</v>
      </c>
      <c r="AD35" s="571">
        <v>321.78423052827185</v>
      </c>
      <c r="AE35" s="570"/>
      <c r="AF35" s="711">
        <v>632.25091044460862</v>
      </c>
      <c r="AG35" s="711">
        <v>-158.79075924783712</v>
      </c>
      <c r="AH35" s="711">
        <v>-297.28979309648179</v>
      </c>
      <c r="AI35" s="711">
        <v>-131.99975892766054</v>
      </c>
      <c r="AJ35" s="711">
        <v>112.23513230970282</v>
      </c>
      <c r="AK35" s="711">
        <v>68.095935127082669</v>
      </c>
      <c r="AL35" s="711">
        <v>265.62067207743524</v>
      </c>
      <c r="AM35" s="711">
        <v>-140.02123489055865</v>
      </c>
      <c r="AN35" s="571">
        <v>350.10110379629111</v>
      </c>
    </row>
    <row r="36" spans="1:40" ht="16.5">
      <c r="A36" s="515">
        <v>91</v>
      </c>
      <c r="B36" s="432" t="s">
        <v>512</v>
      </c>
      <c r="C36" s="518">
        <v>664028</v>
      </c>
      <c r="D36" s="570">
        <v>269.12254793553933</v>
      </c>
      <c r="E36" s="570">
        <v>82.811640310915976</v>
      </c>
      <c r="F36" s="570">
        <v>-42.341254153361653</v>
      </c>
      <c r="G36" s="570">
        <v>-55.772901182990566</v>
      </c>
      <c r="H36" s="570">
        <v>134.24752102065841</v>
      </c>
      <c r="I36" s="570">
        <v>55.956958140319387</v>
      </c>
      <c r="J36" s="570">
        <v>444.02451207108089</v>
      </c>
      <c r="K36" s="570"/>
      <c r="L36" s="570">
        <v>286.90834021069941</v>
      </c>
      <c r="M36" s="570">
        <v>82.811640290674902</v>
      </c>
      <c r="N36" s="570">
        <v>-29.82138977392956</v>
      </c>
      <c r="O36" s="570">
        <v>-132.35532828063606</v>
      </c>
      <c r="P36" s="570">
        <v>134.1469334853002</v>
      </c>
      <c r="Q36" s="570">
        <v>38.331284478175625</v>
      </c>
      <c r="R36" s="570">
        <v>142.89011357460149</v>
      </c>
      <c r="S36" s="570">
        <v>55.956958140319387</v>
      </c>
      <c r="T36" s="710">
        <v>578.86855212520538</v>
      </c>
      <c r="U36" s="570"/>
      <c r="V36" s="711">
        <v>304.67747457824629</v>
      </c>
      <c r="W36" s="711">
        <v>82.811640290674902</v>
      </c>
      <c r="X36" s="711">
        <v>-16.990078404704057</v>
      </c>
      <c r="Y36" s="711">
        <v>-132.35532828063606</v>
      </c>
      <c r="Z36" s="711">
        <v>138.02447495314715</v>
      </c>
      <c r="AA36" s="711">
        <v>38.331284478175625</v>
      </c>
      <c r="AB36" s="711">
        <v>145.4487018744878</v>
      </c>
      <c r="AC36" s="711">
        <v>55.956958140319387</v>
      </c>
      <c r="AD36" s="571">
        <v>615.90512762971093</v>
      </c>
      <c r="AE36" s="570"/>
      <c r="AF36" s="711">
        <v>313.53789548952818</v>
      </c>
      <c r="AG36" s="711">
        <v>82.811640290674902</v>
      </c>
      <c r="AH36" s="711">
        <v>-5.6197849959174446</v>
      </c>
      <c r="AI36" s="711">
        <v>-132.35532828063606</v>
      </c>
      <c r="AJ36" s="711">
        <v>141.90201642099407</v>
      </c>
      <c r="AK36" s="711">
        <v>38.331284478175625</v>
      </c>
      <c r="AL36" s="711">
        <v>151.22222477270776</v>
      </c>
      <c r="AM36" s="711">
        <v>55.956958140319387</v>
      </c>
      <c r="AN36" s="571">
        <v>645.7869063158463</v>
      </c>
    </row>
    <row r="37" spans="1:40" ht="16.5">
      <c r="A37" s="515">
        <v>92</v>
      </c>
      <c r="B37" s="432" t="s">
        <v>513</v>
      </c>
      <c r="C37" s="518">
        <v>242819</v>
      </c>
      <c r="D37" s="570">
        <v>685.35377499003562</v>
      </c>
      <c r="E37" s="570">
        <v>-109.11822202806023</v>
      </c>
      <c r="F37" s="570">
        <v>0.49168642481863489</v>
      </c>
      <c r="G37" s="570">
        <v>-55.772901182990573</v>
      </c>
      <c r="H37" s="570">
        <v>124.7772105876971</v>
      </c>
      <c r="I37" s="570">
        <v>81.879325752927073</v>
      </c>
      <c r="J37" s="570">
        <v>727.61087454442747</v>
      </c>
      <c r="K37" s="570"/>
      <c r="L37" s="570">
        <v>722.53918583981613</v>
      </c>
      <c r="M37" s="570">
        <v>-109.11822204830126</v>
      </c>
      <c r="N37" s="570">
        <v>-1.988449195749274</v>
      </c>
      <c r="O37" s="570">
        <v>-132.46370120254809</v>
      </c>
      <c r="P37" s="570">
        <v>131.49576007943824</v>
      </c>
      <c r="Q37" s="570">
        <v>56.528348320024406</v>
      </c>
      <c r="R37" s="570">
        <v>134.6601584469436</v>
      </c>
      <c r="S37" s="570">
        <v>81.879325752927073</v>
      </c>
      <c r="T37" s="710">
        <v>883.53240599255082</v>
      </c>
      <c r="U37" s="570"/>
      <c r="V37" s="711">
        <v>743.09461137714459</v>
      </c>
      <c r="W37" s="711">
        <v>-109.11822204830126</v>
      </c>
      <c r="X37" s="711">
        <v>-4.1571378265237735</v>
      </c>
      <c r="Y37" s="711">
        <v>-132.46370120254809</v>
      </c>
      <c r="Z37" s="711">
        <v>141.12715709382118</v>
      </c>
      <c r="AA37" s="711">
        <v>56.528348320024406</v>
      </c>
      <c r="AB37" s="711">
        <v>137.84313580771152</v>
      </c>
      <c r="AC37" s="711">
        <v>81.879325752927073</v>
      </c>
      <c r="AD37" s="571">
        <v>914.73351727425563</v>
      </c>
      <c r="AE37" s="570"/>
      <c r="AF37" s="711">
        <v>755.37267159816804</v>
      </c>
      <c r="AG37" s="711">
        <v>-109.11822204830126</v>
      </c>
      <c r="AH37" s="711">
        <v>-5.6197849959174446</v>
      </c>
      <c r="AI37" s="711">
        <v>-132.46370120254809</v>
      </c>
      <c r="AJ37" s="711">
        <v>150.75855410820415</v>
      </c>
      <c r="AK37" s="711">
        <v>56.528348320024406</v>
      </c>
      <c r="AL37" s="711">
        <v>144.28868406932699</v>
      </c>
      <c r="AM37" s="711">
        <v>81.879325752927073</v>
      </c>
      <c r="AN37" s="571">
        <v>941.62587560188399</v>
      </c>
    </row>
    <row r="38" spans="1:40" ht="16.5">
      <c r="A38" s="515">
        <v>97</v>
      </c>
      <c r="B38" s="432" t="s">
        <v>43</v>
      </c>
      <c r="C38" s="518">
        <v>2091</v>
      </c>
      <c r="D38" s="570">
        <v>266.71661987677879</v>
      </c>
      <c r="E38" s="570">
        <v>-194.04742168024976</v>
      </c>
      <c r="F38" s="570">
        <v>82.32558365678932</v>
      </c>
      <c r="G38" s="570">
        <v>-55.772901182990573</v>
      </c>
      <c r="H38" s="570">
        <v>214.57817084859673</v>
      </c>
      <c r="I38" s="570">
        <v>-288.4772835963654</v>
      </c>
      <c r="J38" s="570">
        <v>25.322767922559098</v>
      </c>
      <c r="K38" s="570"/>
      <c r="L38" s="570">
        <v>477.1067425444283</v>
      </c>
      <c r="M38" s="570">
        <v>-194.04742170049079</v>
      </c>
      <c r="N38" s="570">
        <v>64.845448036221413</v>
      </c>
      <c r="O38" s="570">
        <v>-132.31249887403558</v>
      </c>
      <c r="P38" s="570">
        <v>106.21433339456841</v>
      </c>
      <c r="Q38" s="570">
        <v>62.266735892874237</v>
      </c>
      <c r="R38" s="570">
        <v>227.76655233871671</v>
      </c>
      <c r="S38" s="570">
        <v>-288.4772835963654</v>
      </c>
      <c r="T38" s="710">
        <v>323.36260803591733</v>
      </c>
      <c r="U38" s="570"/>
      <c r="V38" s="711">
        <v>528.82967515870712</v>
      </c>
      <c r="W38" s="711">
        <v>-194.04742170049079</v>
      </c>
      <c r="X38" s="711">
        <v>47.676759405446909</v>
      </c>
      <c r="Y38" s="711">
        <v>-132.31249887403558</v>
      </c>
      <c r="Z38" s="711">
        <v>104.30985201531371</v>
      </c>
      <c r="AA38" s="711">
        <v>62.266735892874237</v>
      </c>
      <c r="AB38" s="711">
        <v>235.14210744982805</v>
      </c>
      <c r="AC38" s="711">
        <v>-288.4772835963654</v>
      </c>
      <c r="AD38" s="571">
        <v>363.38792575127837</v>
      </c>
      <c r="AE38" s="570"/>
      <c r="AF38" s="711">
        <v>538.18319011313395</v>
      </c>
      <c r="AG38" s="711">
        <v>-194.04742170049079</v>
      </c>
      <c r="AH38" s="711">
        <v>31.214112236053236</v>
      </c>
      <c r="AI38" s="711">
        <v>-132.31249887403558</v>
      </c>
      <c r="AJ38" s="711">
        <v>102.405370636059</v>
      </c>
      <c r="AK38" s="711">
        <v>62.266735892874237</v>
      </c>
      <c r="AL38" s="711">
        <v>244.0490399726562</v>
      </c>
      <c r="AM38" s="711">
        <v>-288.4772835963654</v>
      </c>
      <c r="AN38" s="571">
        <v>363.28124467988482</v>
      </c>
    </row>
    <row r="39" spans="1:40" ht="16.5">
      <c r="A39" s="515">
        <v>98</v>
      </c>
      <c r="B39" s="432" t="s">
        <v>44</v>
      </c>
      <c r="C39" s="518">
        <v>22943</v>
      </c>
      <c r="D39" s="570">
        <v>584.3395007617022</v>
      </c>
      <c r="E39" s="570">
        <v>195.80163379323534</v>
      </c>
      <c r="F39" s="570">
        <v>117.44495849880126</v>
      </c>
      <c r="G39" s="570">
        <v>-55.772901182990573</v>
      </c>
      <c r="H39" s="570">
        <v>148.94998075563538</v>
      </c>
      <c r="I39" s="570">
        <v>-238.05827485507561</v>
      </c>
      <c r="J39" s="570">
        <v>752.70489777130808</v>
      </c>
      <c r="K39" s="570"/>
      <c r="L39" s="570">
        <v>615.74256601565583</v>
      </c>
      <c r="M39" s="570">
        <v>195.80163377299422</v>
      </c>
      <c r="N39" s="570">
        <v>99.964822878233349</v>
      </c>
      <c r="O39" s="570">
        <v>-132.1615086035942</v>
      </c>
      <c r="P39" s="570">
        <v>106.39137567222269</v>
      </c>
      <c r="Q39" s="570">
        <v>38.921070561565621</v>
      </c>
      <c r="R39" s="570">
        <v>160.8657752637138</v>
      </c>
      <c r="S39" s="570">
        <v>-238.05827485507561</v>
      </c>
      <c r="T39" s="710">
        <v>847.46746070571567</v>
      </c>
      <c r="U39" s="570"/>
      <c r="V39" s="711">
        <v>624.83589191801707</v>
      </c>
      <c r="W39" s="711">
        <v>195.80163377299422</v>
      </c>
      <c r="X39" s="711">
        <v>82.796134247458838</v>
      </c>
      <c r="Y39" s="711">
        <v>-132.1615086035942</v>
      </c>
      <c r="Z39" s="711">
        <v>100.99965919992574</v>
      </c>
      <c r="AA39" s="711">
        <v>38.921070561565621</v>
      </c>
      <c r="AB39" s="711">
        <v>165.22442223610966</v>
      </c>
      <c r="AC39" s="711">
        <v>-238.05827485507561</v>
      </c>
      <c r="AD39" s="571">
        <v>838.35902847740135</v>
      </c>
      <c r="AE39" s="570"/>
      <c r="AF39" s="711">
        <v>663.05047516235061</v>
      </c>
      <c r="AG39" s="711">
        <v>195.80163377299422</v>
      </c>
      <c r="AH39" s="711">
        <v>66.333487078065176</v>
      </c>
      <c r="AI39" s="711">
        <v>-132.1615086035942</v>
      </c>
      <c r="AJ39" s="711">
        <v>95.607942727628767</v>
      </c>
      <c r="AK39" s="711">
        <v>38.921070561565621</v>
      </c>
      <c r="AL39" s="711">
        <v>172.45869044084338</v>
      </c>
      <c r="AM39" s="711">
        <v>-238.05827485507561</v>
      </c>
      <c r="AN39" s="571">
        <v>861.95351628477783</v>
      </c>
    </row>
    <row r="40" spans="1:40" ht="16.5">
      <c r="A40" s="515">
        <v>102</v>
      </c>
      <c r="B40" s="432" t="s">
        <v>514</v>
      </c>
      <c r="C40" s="518">
        <v>9745</v>
      </c>
      <c r="D40" s="570">
        <v>520.64874789293765</v>
      </c>
      <c r="E40" s="570">
        <v>31.704250402310585</v>
      </c>
      <c r="F40" s="570">
        <v>0.49168642481863495</v>
      </c>
      <c r="G40" s="570">
        <v>-55.772901182990566</v>
      </c>
      <c r="H40" s="570">
        <v>219.65689204010076</v>
      </c>
      <c r="I40" s="570">
        <v>109.09451000513084</v>
      </c>
      <c r="J40" s="570">
        <v>825.82318558230793</v>
      </c>
      <c r="K40" s="570"/>
      <c r="L40" s="570">
        <v>534.07266949870973</v>
      </c>
      <c r="M40" s="570">
        <v>31.704250382069525</v>
      </c>
      <c r="N40" s="570">
        <v>-1.9884491957492743</v>
      </c>
      <c r="O40" s="570">
        <v>-132.05502183951052</v>
      </c>
      <c r="P40" s="570">
        <v>95.310157477248893</v>
      </c>
      <c r="Q40" s="570">
        <v>63.582189800307859</v>
      </c>
      <c r="R40" s="570">
        <v>232.65430430278991</v>
      </c>
      <c r="S40" s="570">
        <v>109.09451000513084</v>
      </c>
      <c r="T40" s="710">
        <v>932.37461043099688</v>
      </c>
      <c r="U40" s="570"/>
      <c r="V40" s="711">
        <v>548.37296953718874</v>
      </c>
      <c r="W40" s="711">
        <v>31.704250382069525</v>
      </c>
      <c r="X40" s="711">
        <v>-4.1571378265237735</v>
      </c>
      <c r="Y40" s="711">
        <v>-132.05502183951052</v>
      </c>
      <c r="Z40" s="711">
        <v>95.427916604196511</v>
      </c>
      <c r="AA40" s="711">
        <v>63.582189800307859</v>
      </c>
      <c r="AB40" s="711">
        <v>239.77713663540393</v>
      </c>
      <c r="AC40" s="711">
        <v>109.09451000513084</v>
      </c>
      <c r="AD40" s="571">
        <v>951.74681329826319</v>
      </c>
      <c r="AE40" s="570"/>
      <c r="AF40" s="711">
        <v>575.97519912053326</v>
      </c>
      <c r="AG40" s="711">
        <v>31.704250382069525</v>
      </c>
      <c r="AH40" s="711">
        <v>-5.6197849959174446</v>
      </c>
      <c r="AI40" s="711">
        <v>-132.05502183951052</v>
      </c>
      <c r="AJ40" s="711">
        <v>95.545675731144129</v>
      </c>
      <c r="AK40" s="711">
        <v>63.582189800307859</v>
      </c>
      <c r="AL40" s="711">
        <v>248.74086062910825</v>
      </c>
      <c r="AM40" s="711">
        <v>109.09451000513084</v>
      </c>
      <c r="AN40" s="571">
        <v>986.96787883286595</v>
      </c>
    </row>
    <row r="41" spans="1:40" ht="16.5">
      <c r="A41" s="515">
        <v>103</v>
      </c>
      <c r="B41" s="432" t="s">
        <v>46</v>
      </c>
      <c r="C41" s="518">
        <v>2161</v>
      </c>
      <c r="D41" s="570">
        <v>602.65385415176559</v>
      </c>
      <c r="E41" s="570">
        <v>65.621351571522993</v>
      </c>
      <c r="F41" s="570">
        <v>18.549909923366375</v>
      </c>
      <c r="G41" s="570">
        <v>-55.772901182990573</v>
      </c>
      <c r="H41" s="570">
        <v>226.23153824769562</v>
      </c>
      <c r="I41" s="570">
        <v>-267.9333641832485</v>
      </c>
      <c r="J41" s="570">
        <v>589.35038852811158</v>
      </c>
      <c r="K41" s="570"/>
      <c r="L41" s="570">
        <v>603.70352678844722</v>
      </c>
      <c r="M41" s="570">
        <v>65.621351551281919</v>
      </c>
      <c r="N41" s="570">
        <v>1.0697743027984659</v>
      </c>
      <c r="O41" s="570">
        <v>-131.8911337617796</v>
      </c>
      <c r="P41" s="570">
        <v>89.272573933355247</v>
      </c>
      <c r="Q41" s="570">
        <v>61.964110944007409</v>
      </c>
      <c r="R41" s="570">
        <v>241.26273573813853</v>
      </c>
      <c r="S41" s="570">
        <v>-267.9333641832485</v>
      </c>
      <c r="T41" s="710">
        <v>663.06957531300066</v>
      </c>
      <c r="U41" s="570"/>
      <c r="V41" s="711">
        <v>579.48841260683434</v>
      </c>
      <c r="W41" s="711">
        <v>65.621351551281919</v>
      </c>
      <c r="X41" s="711">
        <v>-4.1571378265237735</v>
      </c>
      <c r="Y41" s="711">
        <v>-131.8911337617796</v>
      </c>
      <c r="Z41" s="711">
        <v>95.378475768158296</v>
      </c>
      <c r="AA41" s="711">
        <v>61.964110944007409</v>
      </c>
      <c r="AB41" s="711">
        <v>249.31400387687938</v>
      </c>
      <c r="AC41" s="711">
        <v>-267.9333641832485</v>
      </c>
      <c r="AD41" s="571">
        <v>647.78471897560939</v>
      </c>
      <c r="AE41" s="570"/>
      <c r="AF41" s="711">
        <v>596.12731110695893</v>
      </c>
      <c r="AG41" s="711">
        <v>65.621351551281919</v>
      </c>
      <c r="AH41" s="711">
        <v>-5.6197849959174446</v>
      </c>
      <c r="AI41" s="711">
        <v>-131.8911337617796</v>
      </c>
      <c r="AJ41" s="711">
        <v>101.48437760296135</v>
      </c>
      <c r="AK41" s="711">
        <v>61.964110944007409</v>
      </c>
      <c r="AL41" s="711">
        <v>258.76418776988396</v>
      </c>
      <c r="AM41" s="711">
        <v>-267.9333641832485</v>
      </c>
      <c r="AN41" s="571">
        <v>678.51705603414791</v>
      </c>
    </row>
    <row r="42" spans="1:40" ht="16.5">
      <c r="A42" s="515">
        <v>105</v>
      </c>
      <c r="B42" s="432" t="s">
        <v>47</v>
      </c>
      <c r="C42" s="518">
        <v>2094</v>
      </c>
      <c r="D42" s="570">
        <v>953.60691899093138</v>
      </c>
      <c r="E42" s="570">
        <v>198.73956626131664</v>
      </c>
      <c r="F42" s="570">
        <v>174.26936651177977</v>
      </c>
      <c r="G42" s="570">
        <v>-55.772901182990566</v>
      </c>
      <c r="H42" s="570">
        <v>238.97982716703274</v>
      </c>
      <c r="I42" s="570">
        <v>-236.22779369627509</v>
      </c>
      <c r="J42" s="570">
        <v>1273.5949840517949</v>
      </c>
      <c r="K42" s="570"/>
      <c r="L42" s="570">
        <v>987.59017779803412</v>
      </c>
      <c r="M42" s="570">
        <v>198.73956624107552</v>
      </c>
      <c r="N42" s="570">
        <v>156.78923089121187</v>
      </c>
      <c r="O42" s="570">
        <v>-132.10790127537896</v>
      </c>
      <c r="P42" s="570">
        <v>106.93520239172368</v>
      </c>
      <c r="Q42" s="570">
        <v>61.963459562559699</v>
      </c>
      <c r="R42" s="570">
        <v>254.57137925436422</v>
      </c>
      <c r="S42" s="570">
        <v>-236.22779369627509</v>
      </c>
      <c r="T42" s="710">
        <v>1398.2533211673151</v>
      </c>
      <c r="U42" s="570"/>
      <c r="V42" s="711">
        <v>1054.9670477483828</v>
      </c>
      <c r="W42" s="711">
        <v>198.73956624107552</v>
      </c>
      <c r="X42" s="711">
        <v>139.62054226043736</v>
      </c>
      <c r="Y42" s="711">
        <v>-132.10790127537896</v>
      </c>
      <c r="Z42" s="711">
        <v>100.92773729901356</v>
      </c>
      <c r="AA42" s="711">
        <v>61.963459562559699</v>
      </c>
      <c r="AB42" s="711">
        <v>263.60101329825386</v>
      </c>
      <c r="AC42" s="711">
        <v>-236.22779369627509</v>
      </c>
      <c r="AD42" s="571">
        <v>1451.4836714380685</v>
      </c>
      <c r="AE42" s="570"/>
      <c r="AF42" s="711">
        <v>1103.8200529637199</v>
      </c>
      <c r="AG42" s="711">
        <v>198.73956624107552</v>
      </c>
      <c r="AH42" s="711">
        <v>123.1578950910437</v>
      </c>
      <c r="AI42" s="711">
        <v>-132.10790127537896</v>
      </c>
      <c r="AJ42" s="711">
        <v>94.920272206303437</v>
      </c>
      <c r="AK42" s="711">
        <v>61.963459562559699</v>
      </c>
      <c r="AL42" s="711">
        <v>274.06532426050086</v>
      </c>
      <c r="AM42" s="711">
        <v>-236.22779369627509</v>
      </c>
      <c r="AN42" s="571">
        <v>1488.3308753535491</v>
      </c>
    </row>
    <row r="43" spans="1:40" ht="16.5">
      <c r="A43" s="515">
        <v>106</v>
      </c>
      <c r="B43" s="432" t="s">
        <v>515</v>
      </c>
      <c r="C43" s="518">
        <v>46797</v>
      </c>
      <c r="D43" s="570">
        <v>215.28481073372103</v>
      </c>
      <c r="E43" s="570">
        <v>-28.902452627198489</v>
      </c>
      <c r="F43" s="570">
        <v>15.351768596337688</v>
      </c>
      <c r="G43" s="570">
        <v>-55.772901182990566</v>
      </c>
      <c r="H43" s="570">
        <v>141.27177720487023</v>
      </c>
      <c r="I43" s="570">
        <v>-41.6068337713956</v>
      </c>
      <c r="J43" s="570">
        <v>245.62616895334429</v>
      </c>
      <c r="K43" s="570"/>
      <c r="L43" s="570">
        <v>188.58159922543538</v>
      </c>
      <c r="M43" s="570">
        <v>-28.902452647439542</v>
      </c>
      <c r="N43" s="570">
        <v>-1.988449195749274</v>
      </c>
      <c r="O43" s="570">
        <v>-132.20025963181376</v>
      </c>
      <c r="P43" s="570">
        <v>111.49706723217641</v>
      </c>
      <c r="Q43" s="570">
        <v>51.783888487851812</v>
      </c>
      <c r="R43" s="570">
        <v>152.67395017886034</v>
      </c>
      <c r="S43" s="570">
        <v>-41.6068337713956</v>
      </c>
      <c r="T43" s="710">
        <v>299.83850987792573</v>
      </c>
      <c r="U43" s="570"/>
      <c r="V43" s="711">
        <v>181.0427554431111</v>
      </c>
      <c r="W43" s="711">
        <v>-28.902452647439542</v>
      </c>
      <c r="X43" s="711">
        <v>-4.1571378265237735</v>
      </c>
      <c r="Y43" s="711">
        <v>-132.20025963181376</v>
      </c>
      <c r="Z43" s="711">
        <v>116.49058983764064</v>
      </c>
      <c r="AA43" s="711">
        <v>51.783888487851812</v>
      </c>
      <c r="AB43" s="711">
        <v>155.72739461335772</v>
      </c>
      <c r="AC43" s="711">
        <v>-41.6068337713956</v>
      </c>
      <c r="AD43" s="571">
        <v>298.17794450478857</v>
      </c>
      <c r="AE43" s="570"/>
      <c r="AF43" s="711">
        <v>164.96161941709929</v>
      </c>
      <c r="AG43" s="711">
        <v>-28.902452647439542</v>
      </c>
      <c r="AH43" s="711">
        <v>-5.6197849959174446</v>
      </c>
      <c r="AI43" s="711">
        <v>-132.20025963181376</v>
      </c>
      <c r="AJ43" s="711">
        <v>121.48411244310489</v>
      </c>
      <c r="AK43" s="711">
        <v>51.783888487851812</v>
      </c>
      <c r="AL43" s="711">
        <v>162.52089778774072</v>
      </c>
      <c r="AM43" s="711">
        <v>-41.6068337713956</v>
      </c>
      <c r="AN43" s="571">
        <v>292.42118708923039</v>
      </c>
    </row>
    <row r="44" spans="1:40" ht="16.5">
      <c r="A44" s="515">
        <v>108</v>
      </c>
      <c r="B44" s="432" t="s">
        <v>516</v>
      </c>
      <c r="C44" s="518">
        <v>10257</v>
      </c>
      <c r="D44" s="570">
        <v>706.47278013922221</v>
      </c>
      <c r="E44" s="570">
        <v>85.144259175535808</v>
      </c>
      <c r="F44" s="570">
        <v>5.3836584922141633</v>
      </c>
      <c r="G44" s="570">
        <v>-55.772901182990566</v>
      </c>
      <c r="H44" s="570">
        <v>167.06204503589714</v>
      </c>
      <c r="I44" s="570">
        <v>-123.44632933606317</v>
      </c>
      <c r="J44" s="570">
        <v>784.84351232381562</v>
      </c>
      <c r="K44" s="570"/>
      <c r="L44" s="570">
        <v>664.24267697416656</v>
      </c>
      <c r="M44" s="570">
        <v>85.144259155294748</v>
      </c>
      <c r="N44" s="570">
        <v>-1.9884491957492738</v>
      </c>
      <c r="O44" s="570">
        <v>-132.04064260450943</v>
      </c>
      <c r="P44" s="570">
        <v>95.775545674379259</v>
      </c>
      <c r="Q44" s="570">
        <v>41.561080626303998</v>
      </c>
      <c r="R44" s="570">
        <v>182.78920771756663</v>
      </c>
      <c r="S44" s="570">
        <v>-123.44632933606317</v>
      </c>
      <c r="T44" s="710">
        <v>812.03734901138932</v>
      </c>
      <c r="U44" s="570"/>
      <c r="V44" s="711">
        <v>677.42754292876441</v>
      </c>
      <c r="W44" s="711">
        <v>85.144259155294748</v>
      </c>
      <c r="X44" s="711">
        <v>-4.1571378265237735</v>
      </c>
      <c r="Y44" s="711">
        <v>-132.04064260450943</v>
      </c>
      <c r="Z44" s="711">
        <v>97.658429949405459</v>
      </c>
      <c r="AA44" s="711">
        <v>41.561080626303998</v>
      </c>
      <c r="AB44" s="711">
        <v>189.28950459643292</v>
      </c>
      <c r="AC44" s="711">
        <v>-123.44632933606317</v>
      </c>
      <c r="AD44" s="571">
        <v>831.43670748910517</v>
      </c>
      <c r="AE44" s="570"/>
      <c r="AF44" s="711">
        <v>694.884979107768</v>
      </c>
      <c r="AG44" s="711">
        <v>85.144259155294748</v>
      </c>
      <c r="AH44" s="711">
        <v>-5.6197849959174446</v>
      </c>
      <c r="AI44" s="711">
        <v>-132.04064260450943</v>
      </c>
      <c r="AJ44" s="711">
        <v>99.541314224431659</v>
      </c>
      <c r="AK44" s="711">
        <v>41.561080626303998</v>
      </c>
      <c r="AL44" s="711">
        <v>197.92662747698418</v>
      </c>
      <c r="AM44" s="711">
        <v>-123.44632933606317</v>
      </c>
      <c r="AN44" s="571">
        <v>857.95150365429254</v>
      </c>
    </row>
    <row r="45" spans="1:40" ht="16.5">
      <c r="A45" s="515">
        <v>109</v>
      </c>
      <c r="B45" s="432" t="s">
        <v>517</v>
      </c>
      <c r="C45" s="518">
        <v>68043</v>
      </c>
      <c r="D45" s="570">
        <v>266.40516720796921</v>
      </c>
      <c r="E45" s="570">
        <v>11.683036566100219</v>
      </c>
      <c r="F45" s="570">
        <v>32.121540113102775</v>
      </c>
      <c r="G45" s="570">
        <v>-55.772901182990573</v>
      </c>
      <c r="H45" s="570">
        <v>152.88893496056767</v>
      </c>
      <c r="I45" s="570">
        <v>-201.83811707302735</v>
      </c>
      <c r="J45" s="570">
        <v>205.48766059172195</v>
      </c>
      <c r="K45" s="570"/>
      <c r="L45" s="570">
        <v>243.35625380733401</v>
      </c>
      <c r="M45" s="570">
        <v>11.683036545859162</v>
      </c>
      <c r="N45" s="570">
        <v>14.641404492534869</v>
      </c>
      <c r="O45" s="570">
        <v>-132.19443354041948</v>
      </c>
      <c r="P45" s="570">
        <v>113.78141905270807</v>
      </c>
      <c r="Q45" s="570">
        <v>43.315836666666677</v>
      </c>
      <c r="R45" s="570">
        <v>165.33664896379193</v>
      </c>
      <c r="S45" s="570">
        <v>-201.83811707302735</v>
      </c>
      <c r="T45" s="710">
        <v>258.0820489154479</v>
      </c>
      <c r="U45" s="570"/>
      <c r="V45" s="711">
        <v>238.38220265962198</v>
      </c>
      <c r="W45" s="711">
        <v>11.683036545859162</v>
      </c>
      <c r="X45" s="711">
        <v>-2.5272841382396303</v>
      </c>
      <c r="Y45" s="711">
        <v>-132.19443354041948</v>
      </c>
      <c r="Z45" s="711">
        <v>114.76755718151323</v>
      </c>
      <c r="AA45" s="711">
        <v>43.315836666666677</v>
      </c>
      <c r="AB45" s="711">
        <v>170.49409226358375</v>
      </c>
      <c r="AC45" s="711">
        <v>-201.83811707302735</v>
      </c>
      <c r="AD45" s="571">
        <v>242.08289056555836</v>
      </c>
      <c r="AE45" s="570"/>
      <c r="AF45" s="711">
        <v>230.49155559918191</v>
      </c>
      <c r="AG45" s="711">
        <v>11.683036545859162</v>
      </c>
      <c r="AH45" s="711">
        <v>-5.6197849959174446</v>
      </c>
      <c r="AI45" s="711">
        <v>-132.19443354041948</v>
      </c>
      <c r="AJ45" s="711">
        <v>115.75369531031841</v>
      </c>
      <c r="AK45" s="711">
        <v>43.315836666666677</v>
      </c>
      <c r="AL45" s="711">
        <v>178.18875735228082</v>
      </c>
      <c r="AM45" s="711">
        <v>-201.83811707302735</v>
      </c>
      <c r="AN45" s="571">
        <v>239.78054586494264</v>
      </c>
    </row>
    <row r="46" spans="1:40" ht="16.5">
      <c r="A46" s="515">
        <v>111</v>
      </c>
      <c r="B46" s="432" t="s">
        <v>51</v>
      </c>
      <c r="C46" s="518">
        <v>18131</v>
      </c>
      <c r="D46" s="570">
        <v>166.1858837541663</v>
      </c>
      <c r="E46" s="570">
        <v>180.94416882046497</v>
      </c>
      <c r="F46" s="570">
        <v>195.33262520264856</v>
      </c>
      <c r="G46" s="570">
        <v>-55.772901182990566</v>
      </c>
      <c r="H46" s="570">
        <v>169.48302645335775</v>
      </c>
      <c r="I46" s="570">
        <v>-148.1557001820087</v>
      </c>
      <c r="J46" s="570">
        <v>508.01710286563838</v>
      </c>
      <c r="K46" s="570"/>
      <c r="L46" s="570">
        <v>164.28251624893369</v>
      </c>
      <c r="M46" s="570">
        <v>180.94416880022385</v>
      </c>
      <c r="N46" s="570">
        <v>177.85248958208066</v>
      </c>
      <c r="O46" s="570">
        <v>-132.01061191762469</v>
      </c>
      <c r="P46" s="570">
        <v>136.4692110783644</v>
      </c>
      <c r="Q46" s="570">
        <v>41.242303319838953</v>
      </c>
      <c r="R46" s="570">
        <v>183.64453590830101</v>
      </c>
      <c r="S46" s="570">
        <v>-148.1557001820087</v>
      </c>
      <c r="T46" s="710">
        <v>604.26891283810915</v>
      </c>
      <c r="U46" s="570"/>
      <c r="V46" s="711">
        <v>168.92054468860226</v>
      </c>
      <c r="W46" s="711">
        <v>180.94416880022385</v>
      </c>
      <c r="X46" s="711">
        <v>160.68380095130615</v>
      </c>
      <c r="Y46" s="711">
        <v>-132.01061191762469</v>
      </c>
      <c r="Z46" s="711">
        <v>125.64292195857425</v>
      </c>
      <c r="AA46" s="711">
        <v>41.242303319838953</v>
      </c>
      <c r="AB46" s="711">
        <v>189.95533716736421</v>
      </c>
      <c r="AC46" s="711">
        <v>-148.1557001820087</v>
      </c>
      <c r="AD46" s="571">
        <v>587.22276478627634</v>
      </c>
      <c r="AE46" s="570"/>
      <c r="AF46" s="711">
        <v>173.12681243141404</v>
      </c>
      <c r="AG46" s="711">
        <v>180.94416880022385</v>
      </c>
      <c r="AH46" s="711">
        <v>144.22115378191248</v>
      </c>
      <c r="AI46" s="711">
        <v>-132.01061191762469</v>
      </c>
      <c r="AJ46" s="711">
        <v>114.81663283878413</v>
      </c>
      <c r="AK46" s="711">
        <v>41.242303319838953</v>
      </c>
      <c r="AL46" s="711">
        <v>198.04702281553051</v>
      </c>
      <c r="AM46" s="711">
        <v>-148.1557001820087</v>
      </c>
      <c r="AN46" s="571">
        <v>572.2317818880706</v>
      </c>
    </row>
    <row r="47" spans="1:40" ht="16.5">
      <c r="A47" s="515">
        <v>139</v>
      </c>
      <c r="B47" s="432" t="s">
        <v>518</v>
      </c>
      <c r="C47" s="518">
        <v>9853</v>
      </c>
      <c r="D47" s="570">
        <v>1435.0910289812934</v>
      </c>
      <c r="E47" s="570">
        <v>-92.49937003801881</v>
      </c>
      <c r="F47" s="570">
        <v>-111.61008440446331</v>
      </c>
      <c r="G47" s="570">
        <v>-55.772901182990559</v>
      </c>
      <c r="H47" s="570">
        <v>147.08178768722453</v>
      </c>
      <c r="I47" s="570">
        <v>-6.6176798944483917</v>
      </c>
      <c r="J47" s="570">
        <v>1315.6727811485966</v>
      </c>
      <c r="K47" s="570"/>
      <c r="L47" s="570">
        <v>1413.8211198370475</v>
      </c>
      <c r="M47" s="570">
        <v>-92.499370058259842</v>
      </c>
      <c r="N47" s="570">
        <v>-99.090220025031215</v>
      </c>
      <c r="O47" s="570">
        <v>-132.04600237263972</v>
      </c>
      <c r="P47" s="570">
        <v>123.28641153215617</v>
      </c>
      <c r="Q47" s="570">
        <v>56.647496072668211</v>
      </c>
      <c r="R47" s="570">
        <v>161.26917242578719</v>
      </c>
      <c r="S47" s="570">
        <v>-6.6176798944483917</v>
      </c>
      <c r="T47" s="710">
        <v>1424.7709275172799</v>
      </c>
      <c r="U47" s="570"/>
      <c r="V47" s="711">
        <v>1466.4357796614345</v>
      </c>
      <c r="W47" s="711">
        <v>-92.499370058259842</v>
      </c>
      <c r="X47" s="711">
        <v>-86.258908655805726</v>
      </c>
      <c r="Y47" s="711">
        <v>-132.04600237263972</v>
      </c>
      <c r="Z47" s="711">
        <v>113.64015288878173</v>
      </c>
      <c r="AA47" s="711">
        <v>56.647496072668211</v>
      </c>
      <c r="AB47" s="711">
        <v>166.86621904384714</v>
      </c>
      <c r="AC47" s="711">
        <v>-6.6176798944483917</v>
      </c>
      <c r="AD47" s="571">
        <v>1486.167686685578</v>
      </c>
      <c r="AE47" s="570"/>
      <c r="AF47" s="711">
        <v>1492.3099353927112</v>
      </c>
      <c r="AG47" s="711">
        <v>-92.499370058259842</v>
      </c>
      <c r="AH47" s="711">
        <v>-72.721555825199388</v>
      </c>
      <c r="AI47" s="711">
        <v>-132.04600237263972</v>
      </c>
      <c r="AJ47" s="711">
        <v>103.99389424540726</v>
      </c>
      <c r="AK47" s="711">
        <v>56.647496072668211</v>
      </c>
      <c r="AL47" s="711">
        <v>174.60490349636848</v>
      </c>
      <c r="AM47" s="711">
        <v>-6.6176798944483917</v>
      </c>
      <c r="AN47" s="571">
        <v>1523.6716210566076</v>
      </c>
    </row>
    <row r="48" spans="1:40" ht="16.5">
      <c r="A48" s="515">
        <v>140</v>
      </c>
      <c r="B48" s="432" t="s">
        <v>519</v>
      </c>
      <c r="C48" s="518">
        <v>20801</v>
      </c>
      <c r="D48" s="570">
        <v>559.42016162519667</v>
      </c>
      <c r="E48" s="570">
        <v>273.30728340065264</v>
      </c>
      <c r="F48" s="570">
        <v>142.28097193827196</v>
      </c>
      <c r="G48" s="570">
        <v>-55.772901182990566</v>
      </c>
      <c r="H48" s="570">
        <v>176.88652771810928</v>
      </c>
      <c r="I48" s="570">
        <v>-67.815297341473965</v>
      </c>
      <c r="J48" s="570">
        <v>1028.3067461577659</v>
      </c>
      <c r="K48" s="570"/>
      <c r="L48" s="570">
        <v>528.6232389906653</v>
      </c>
      <c r="M48" s="570">
        <v>273.30728338041155</v>
      </c>
      <c r="N48" s="570">
        <v>124.80083631770408</v>
      </c>
      <c r="O48" s="570">
        <v>-132.09729877966339</v>
      </c>
      <c r="P48" s="570">
        <v>136.8649169230392</v>
      </c>
      <c r="Q48" s="570">
        <v>46.694866699101006</v>
      </c>
      <c r="R48" s="570">
        <v>188.93250629669035</v>
      </c>
      <c r="S48" s="570">
        <v>-67.815297341473965</v>
      </c>
      <c r="T48" s="710">
        <v>1099.3110524864742</v>
      </c>
      <c r="U48" s="570"/>
      <c r="V48" s="711">
        <v>548.29867584180158</v>
      </c>
      <c r="W48" s="711">
        <v>273.30728338041155</v>
      </c>
      <c r="X48" s="711">
        <v>107.63214768692957</v>
      </c>
      <c r="Y48" s="711">
        <v>-132.09729877966339</v>
      </c>
      <c r="Z48" s="711">
        <v>126.60765100033983</v>
      </c>
      <c r="AA48" s="711">
        <v>46.694866699101006</v>
      </c>
      <c r="AB48" s="711">
        <v>195.28820712220841</v>
      </c>
      <c r="AC48" s="711">
        <v>-67.815297341473965</v>
      </c>
      <c r="AD48" s="571">
        <v>1097.9162356096547</v>
      </c>
      <c r="AE48" s="570"/>
      <c r="AF48" s="711">
        <v>556.16297377150443</v>
      </c>
      <c r="AG48" s="711">
        <v>273.30728338041155</v>
      </c>
      <c r="AH48" s="711">
        <v>91.169500517535894</v>
      </c>
      <c r="AI48" s="711">
        <v>-132.09729877966339</v>
      </c>
      <c r="AJ48" s="711">
        <v>116.35038507764045</v>
      </c>
      <c r="AK48" s="711">
        <v>46.694866699101006</v>
      </c>
      <c r="AL48" s="711">
        <v>203.35249952560562</v>
      </c>
      <c r="AM48" s="711">
        <v>-67.815297341473965</v>
      </c>
      <c r="AN48" s="571">
        <v>1087.1249128506615</v>
      </c>
    </row>
    <row r="49" spans="1:40" ht="16.5">
      <c r="A49" s="515">
        <v>142</v>
      </c>
      <c r="B49" s="432" t="s">
        <v>520</v>
      </c>
      <c r="C49" s="518">
        <v>6504</v>
      </c>
      <c r="D49" s="570">
        <v>512.12003930122557</v>
      </c>
      <c r="E49" s="570">
        <v>46.35443127160088</v>
      </c>
      <c r="F49" s="570">
        <v>40.754106579149898</v>
      </c>
      <c r="G49" s="570">
        <v>-55.772901182990566</v>
      </c>
      <c r="H49" s="570">
        <v>179.73005840108161</v>
      </c>
      <c r="I49" s="570">
        <v>-102.33840713407135</v>
      </c>
      <c r="J49" s="570">
        <v>620.84732723599609</v>
      </c>
      <c r="K49" s="570"/>
      <c r="L49" s="570">
        <v>534.99570720568556</v>
      </c>
      <c r="M49" s="570">
        <v>46.35443125135982</v>
      </c>
      <c r="N49" s="570">
        <v>23.273970958581991</v>
      </c>
      <c r="O49" s="570">
        <v>-132.11981300250062</v>
      </c>
      <c r="P49" s="570">
        <v>112.96741561454397</v>
      </c>
      <c r="Q49" s="570">
        <v>36.299597092865945</v>
      </c>
      <c r="R49" s="570">
        <v>193.79882423052072</v>
      </c>
      <c r="S49" s="570">
        <v>-102.33840713407135</v>
      </c>
      <c r="T49" s="710">
        <v>713.23172621698609</v>
      </c>
      <c r="U49" s="570"/>
      <c r="V49" s="711">
        <v>576.33629305332272</v>
      </c>
      <c r="W49" s="711">
        <v>46.35443125135982</v>
      </c>
      <c r="X49" s="711">
        <v>6.105282327807493</v>
      </c>
      <c r="Y49" s="711">
        <v>-132.11981300250062</v>
      </c>
      <c r="Z49" s="711">
        <v>106.14287447393863</v>
      </c>
      <c r="AA49" s="711">
        <v>36.299597092865945</v>
      </c>
      <c r="AB49" s="711">
        <v>200.52436424221088</v>
      </c>
      <c r="AC49" s="711">
        <v>-102.33840713407135</v>
      </c>
      <c r="AD49" s="571">
        <v>737.30462230493356</v>
      </c>
      <c r="AE49" s="570"/>
      <c r="AF49" s="711">
        <v>598.51418081793167</v>
      </c>
      <c r="AG49" s="711">
        <v>46.35443125135982</v>
      </c>
      <c r="AH49" s="711">
        <v>-5.6197849959174446</v>
      </c>
      <c r="AI49" s="711">
        <v>-132.11981300250062</v>
      </c>
      <c r="AJ49" s="711">
        <v>99.318333333333285</v>
      </c>
      <c r="AK49" s="711">
        <v>36.299597092865945</v>
      </c>
      <c r="AL49" s="711">
        <v>209.26571945372339</v>
      </c>
      <c r="AM49" s="711">
        <v>-102.33840713407135</v>
      </c>
      <c r="AN49" s="571">
        <v>749.67425681672478</v>
      </c>
    </row>
    <row r="50" spans="1:40" ht="16.5">
      <c r="A50" s="515">
        <v>143</v>
      </c>
      <c r="B50" s="432" t="s">
        <v>521</v>
      </c>
      <c r="C50" s="518">
        <v>6804</v>
      </c>
      <c r="D50" s="570">
        <v>508.05569796380786</v>
      </c>
      <c r="E50" s="570">
        <v>-83.797977032907312</v>
      </c>
      <c r="F50" s="570">
        <v>0.49168642481863489</v>
      </c>
      <c r="G50" s="570">
        <v>-55.772901182990566</v>
      </c>
      <c r="H50" s="570">
        <v>199.00355881750713</v>
      </c>
      <c r="I50" s="570">
        <v>-138.66813639035863</v>
      </c>
      <c r="J50" s="570">
        <v>429.31192859987715</v>
      </c>
      <c r="K50" s="570"/>
      <c r="L50" s="570">
        <v>482.99833768632931</v>
      </c>
      <c r="M50" s="570">
        <v>-83.797977053148344</v>
      </c>
      <c r="N50" s="570">
        <v>-1.988449195749274</v>
      </c>
      <c r="O50" s="570">
        <v>-132.00925709159893</v>
      </c>
      <c r="P50" s="570">
        <v>103.36509704406123</v>
      </c>
      <c r="Q50" s="570">
        <v>55.458979866255149</v>
      </c>
      <c r="R50" s="570">
        <v>214.30072015906302</v>
      </c>
      <c r="S50" s="570">
        <v>-138.66813639035863</v>
      </c>
      <c r="T50" s="710">
        <v>499.65931502485353</v>
      </c>
      <c r="U50" s="570"/>
      <c r="V50" s="711">
        <v>473.90666073657098</v>
      </c>
      <c r="W50" s="711">
        <v>-83.797977053148344</v>
      </c>
      <c r="X50" s="711">
        <v>-4.1571378265237735</v>
      </c>
      <c r="Y50" s="711">
        <v>-132.00925709159893</v>
      </c>
      <c r="Z50" s="711">
        <v>101.04232879833859</v>
      </c>
      <c r="AA50" s="711">
        <v>55.458979866255149</v>
      </c>
      <c r="AB50" s="711">
        <v>222.17981157296344</v>
      </c>
      <c r="AC50" s="711">
        <v>-138.66813639035863</v>
      </c>
      <c r="AD50" s="571">
        <v>493.9552726124985</v>
      </c>
      <c r="AE50" s="570"/>
      <c r="AF50" s="711">
        <v>511.05289840415094</v>
      </c>
      <c r="AG50" s="711">
        <v>-83.797977053148344</v>
      </c>
      <c r="AH50" s="711">
        <v>-5.6197849959174455</v>
      </c>
      <c r="AI50" s="711">
        <v>-132.00925709159893</v>
      </c>
      <c r="AJ50" s="711">
        <v>98.719560552615945</v>
      </c>
      <c r="AK50" s="711">
        <v>55.458979866255149</v>
      </c>
      <c r="AL50" s="711">
        <v>231.54211426299997</v>
      </c>
      <c r="AM50" s="711">
        <v>-138.66813639035863</v>
      </c>
      <c r="AN50" s="571">
        <v>536.67839755499858</v>
      </c>
    </row>
    <row r="51" spans="1:40" ht="16.5">
      <c r="A51" s="515">
        <v>145</v>
      </c>
      <c r="B51" s="432" t="s">
        <v>522</v>
      </c>
      <c r="C51" s="518">
        <v>12369</v>
      </c>
      <c r="D51" s="570">
        <v>986.34378130570747</v>
      </c>
      <c r="E51" s="570">
        <v>74.151466063486822</v>
      </c>
      <c r="F51" s="570">
        <v>-23.289775219198859</v>
      </c>
      <c r="G51" s="570">
        <v>-55.772901182990566</v>
      </c>
      <c r="H51" s="570">
        <v>176.15594746330413</v>
      </c>
      <c r="I51" s="570">
        <v>-46.10841620179481</v>
      </c>
      <c r="J51" s="570">
        <v>1111.4801022285139</v>
      </c>
      <c r="K51" s="570"/>
      <c r="L51" s="570">
        <v>1008.3061694457333</v>
      </c>
      <c r="M51" s="570">
        <v>74.151466043245762</v>
      </c>
      <c r="N51" s="570">
        <v>-10.769910839766771</v>
      </c>
      <c r="O51" s="570">
        <v>-132.23465444570127</v>
      </c>
      <c r="P51" s="570">
        <v>81.334628504281881</v>
      </c>
      <c r="Q51" s="570">
        <v>36.489145566496894</v>
      </c>
      <c r="R51" s="570">
        <v>188.90655886792399</v>
      </c>
      <c r="S51" s="570">
        <v>-46.10841620179481</v>
      </c>
      <c r="T51" s="710">
        <v>1200.074986940419</v>
      </c>
      <c r="U51" s="570"/>
      <c r="V51" s="711">
        <v>1022.3108390220566</v>
      </c>
      <c r="W51" s="711">
        <v>74.151466043245762</v>
      </c>
      <c r="X51" s="711">
        <v>-4.1571378265237735</v>
      </c>
      <c r="Y51" s="711">
        <v>-132.23465444570127</v>
      </c>
      <c r="Z51" s="711">
        <v>84.612959413431085</v>
      </c>
      <c r="AA51" s="711">
        <v>36.489145566496894</v>
      </c>
      <c r="AB51" s="711">
        <v>195.20898222689803</v>
      </c>
      <c r="AC51" s="711">
        <v>-46.10841620179481</v>
      </c>
      <c r="AD51" s="571">
        <v>1230.2731837981084</v>
      </c>
      <c r="AE51" s="570"/>
      <c r="AF51" s="711">
        <v>1055.1114666353478</v>
      </c>
      <c r="AG51" s="711">
        <v>74.151466043245762</v>
      </c>
      <c r="AH51" s="711">
        <v>-5.6197849959174446</v>
      </c>
      <c r="AI51" s="711">
        <v>-132.23465444570127</v>
      </c>
      <c r="AJ51" s="711">
        <v>87.891290322580275</v>
      </c>
      <c r="AK51" s="711">
        <v>36.489145566496894</v>
      </c>
      <c r="AL51" s="711">
        <v>203.20942269215888</v>
      </c>
      <c r="AM51" s="711">
        <v>-46.10841620179481</v>
      </c>
      <c r="AN51" s="571">
        <v>1272.8899356164159</v>
      </c>
    </row>
    <row r="52" spans="1:40" ht="16.5">
      <c r="A52" s="515">
        <v>146</v>
      </c>
      <c r="B52" s="432" t="s">
        <v>523</v>
      </c>
      <c r="C52" s="518">
        <v>4492</v>
      </c>
      <c r="D52" s="570">
        <v>666.49723824554735</v>
      </c>
      <c r="E52" s="570">
        <v>67.622986119037435</v>
      </c>
      <c r="F52" s="570">
        <v>-1.0885851947238585</v>
      </c>
      <c r="G52" s="570">
        <v>-55.772901182990559</v>
      </c>
      <c r="H52" s="570">
        <v>228.61949726077012</v>
      </c>
      <c r="I52" s="570">
        <v>-72.612422083704359</v>
      </c>
      <c r="J52" s="570">
        <v>833.26581316393617</v>
      </c>
      <c r="K52" s="570"/>
      <c r="L52" s="570">
        <v>771.00220874746537</v>
      </c>
      <c r="M52" s="570">
        <v>67.62298609879636</v>
      </c>
      <c r="N52" s="570">
        <v>-1.9884491957492743</v>
      </c>
      <c r="O52" s="570">
        <v>-132.06494717120219</v>
      </c>
      <c r="P52" s="570">
        <v>155.81013094889471</v>
      </c>
      <c r="Q52" s="570">
        <v>46.628311162956358</v>
      </c>
      <c r="R52" s="570">
        <v>242.95698564732774</v>
      </c>
      <c r="S52" s="570">
        <v>-72.612422083704359</v>
      </c>
      <c r="T52" s="710">
        <v>1077.3548041547847</v>
      </c>
      <c r="U52" s="570"/>
      <c r="V52" s="711">
        <v>827.42049496083939</v>
      </c>
      <c r="W52" s="711">
        <v>67.62298609879636</v>
      </c>
      <c r="X52" s="711">
        <v>-4.1571378265237735</v>
      </c>
      <c r="Y52" s="711">
        <v>-132.06494717120219</v>
      </c>
      <c r="Z52" s="711">
        <v>133.10706681015523</v>
      </c>
      <c r="AA52" s="711">
        <v>46.628311162956358</v>
      </c>
      <c r="AB52" s="711">
        <v>251.45560276323118</v>
      </c>
      <c r="AC52" s="711">
        <v>-72.612422083704359</v>
      </c>
      <c r="AD52" s="571">
        <v>1117.3999547145481</v>
      </c>
      <c r="AE52" s="570"/>
      <c r="AF52" s="711">
        <v>900.86749083574125</v>
      </c>
      <c r="AG52" s="711">
        <v>67.62298609879636</v>
      </c>
      <c r="AH52" s="711">
        <v>-5.6197849959174446</v>
      </c>
      <c r="AI52" s="711">
        <v>-132.06494717120219</v>
      </c>
      <c r="AJ52" s="711">
        <v>110.40400267141575</v>
      </c>
      <c r="AK52" s="711">
        <v>46.628311162956358</v>
      </c>
      <c r="AL52" s="711">
        <v>261.23372949285545</v>
      </c>
      <c r="AM52" s="711">
        <v>-72.612422083704359</v>
      </c>
      <c r="AN52" s="571">
        <v>1176.459366010941</v>
      </c>
    </row>
    <row r="53" spans="1:40" ht="16.5">
      <c r="A53" s="515">
        <v>148</v>
      </c>
      <c r="B53" s="432" t="s">
        <v>524</v>
      </c>
      <c r="C53" s="518">
        <v>7047</v>
      </c>
      <c r="D53" s="570">
        <v>1166.1422193226381</v>
      </c>
      <c r="E53" s="570">
        <v>114.01499765343684</v>
      </c>
      <c r="F53" s="570">
        <v>341.25031822999938</v>
      </c>
      <c r="G53" s="570">
        <v>-55.772901182990566</v>
      </c>
      <c r="H53" s="570">
        <v>165.01973865835237</v>
      </c>
      <c r="I53" s="570">
        <v>-128.22690506598553</v>
      </c>
      <c r="J53" s="570">
        <v>1602.4274676154505</v>
      </c>
      <c r="K53" s="570"/>
      <c r="L53" s="570">
        <v>1187.7507777190124</v>
      </c>
      <c r="M53" s="570">
        <v>114.01499763319576</v>
      </c>
      <c r="N53" s="570">
        <v>323.77018260943152</v>
      </c>
      <c r="O53" s="570">
        <v>-131.92705030092554</v>
      </c>
      <c r="P53" s="570">
        <v>128.40007846443118</v>
      </c>
      <c r="Q53" s="570">
        <v>33.588664670639979</v>
      </c>
      <c r="R53" s="570">
        <v>175.52404002432561</v>
      </c>
      <c r="S53" s="570">
        <v>-128.22690506598553</v>
      </c>
      <c r="T53" s="710">
        <v>1702.8947857541255</v>
      </c>
      <c r="U53" s="570"/>
      <c r="V53" s="711">
        <v>1247.9513509685648</v>
      </c>
      <c r="W53" s="711">
        <v>114.01499763319576</v>
      </c>
      <c r="X53" s="711">
        <v>306.60149397865706</v>
      </c>
      <c r="Y53" s="711">
        <v>-131.92705030092554</v>
      </c>
      <c r="Z53" s="711">
        <v>123.78639512834152</v>
      </c>
      <c r="AA53" s="711">
        <v>33.588664670639979</v>
      </c>
      <c r="AB53" s="711">
        <v>180.94812553322868</v>
      </c>
      <c r="AC53" s="711">
        <v>-128.22690506598553</v>
      </c>
      <c r="AD53" s="571">
        <v>1746.7370725457167</v>
      </c>
      <c r="AE53" s="570"/>
      <c r="AF53" s="711">
        <v>1250.8852442839145</v>
      </c>
      <c r="AG53" s="711">
        <v>114.01499763319576</v>
      </c>
      <c r="AH53" s="711">
        <v>290.13884680926338</v>
      </c>
      <c r="AI53" s="711">
        <v>-131.92705030092554</v>
      </c>
      <c r="AJ53" s="711">
        <v>119.17271179225183</v>
      </c>
      <c r="AK53" s="711">
        <v>33.588664670639979</v>
      </c>
      <c r="AL53" s="711">
        <v>188.0446833405023</v>
      </c>
      <c r="AM53" s="711">
        <v>-128.22690506598553</v>
      </c>
      <c r="AN53" s="571">
        <v>1735.691193162857</v>
      </c>
    </row>
    <row r="54" spans="1:40" ht="16.5">
      <c r="A54" s="515">
        <v>149</v>
      </c>
      <c r="B54" s="432" t="s">
        <v>525</v>
      </c>
      <c r="C54" s="518">
        <v>5384</v>
      </c>
      <c r="D54" s="570">
        <v>397.01716211217888</v>
      </c>
      <c r="E54" s="570">
        <v>121.291718011847</v>
      </c>
      <c r="F54" s="570">
        <v>75.81221291547223</v>
      </c>
      <c r="G54" s="570">
        <v>-55.772901182990573</v>
      </c>
      <c r="H54" s="570">
        <v>160.18403179861605</v>
      </c>
      <c r="I54" s="570">
        <v>-260.75371471025261</v>
      </c>
      <c r="J54" s="570">
        <v>437.77850894487091</v>
      </c>
      <c r="K54" s="570"/>
      <c r="L54" s="570">
        <v>402.82505424412949</v>
      </c>
      <c r="M54" s="570">
        <v>121.29171799160592</v>
      </c>
      <c r="N54" s="570">
        <v>58.332077294904316</v>
      </c>
      <c r="O54" s="570">
        <v>-131.82884141207572</v>
      </c>
      <c r="P54" s="570">
        <v>80.211093302890831</v>
      </c>
      <c r="Q54" s="570">
        <v>15.807866482912333</v>
      </c>
      <c r="R54" s="570">
        <v>172.52602869951664</v>
      </c>
      <c r="S54" s="570">
        <v>-260.75371471025261</v>
      </c>
      <c r="T54" s="710">
        <v>458.41128189363127</v>
      </c>
      <c r="U54" s="570"/>
      <c r="V54" s="711">
        <v>356.35903973746838</v>
      </c>
      <c r="W54" s="711">
        <v>121.29171799160592</v>
      </c>
      <c r="X54" s="711">
        <v>41.163388664129819</v>
      </c>
      <c r="Y54" s="711">
        <v>-131.82884141207572</v>
      </c>
      <c r="Z54" s="711">
        <v>83.666164222024776</v>
      </c>
      <c r="AA54" s="711">
        <v>15.807866482912333</v>
      </c>
      <c r="AB54" s="711">
        <v>175.61535561554791</v>
      </c>
      <c r="AC54" s="711">
        <v>-260.75371471025261</v>
      </c>
      <c r="AD54" s="571">
        <v>401.32097659136087</v>
      </c>
      <c r="AE54" s="570"/>
      <c r="AF54" s="711">
        <v>354.67608938723515</v>
      </c>
      <c r="AG54" s="711">
        <v>121.29171799160592</v>
      </c>
      <c r="AH54" s="711">
        <v>24.700741494736143</v>
      </c>
      <c r="AI54" s="711">
        <v>-131.82884141207572</v>
      </c>
      <c r="AJ54" s="711">
        <v>87.121235141158721</v>
      </c>
      <c r="AK54" s="711">
        <v>15.807866482912333</v>
      </c>
      <c r="AL54" s="711">
        <v>182.51100733205172</v>
      </c>
      <c r="AM54" s="711">
        <v>-260.75371471025261</v>
      </c>
      <c r="AN54" s="571">
        <v>393.52610170737159</v>
      </c>
    </row>
    <row r="55" spans="1:40" ht="16.5">
      <c r="A55" s="515">
        <v>151</v>
      </c>
      <c r="B55" s="432" t="s">
        <v>526</v>
      </c>
      <c r="C55" s="518">
        <v>1852</v>
      </c>
      <c r="D55" s="570">
        <v>561.44103429534448</v>
      </c>
      <c r="E55" s="570">
        <v>-115.28324875066957</v>
      </c>
      <c r="F55" s="570">
        <v>-145.54689046905139</v>
      </c>
      <c r="G55" s="570">
        <v>-55.772901182990559</v>
      </c>
      <c r="H55" s="570">
        <v>269.67439982859838</v>
      </c>
      <c r="I55" s="570">
        <v>-265.87203023758099</v>
      </c>
      <c r="J55" s="570">
        <v>248.64036348365045</v>
      </c>
      <c r="K55" s="570"/>
      <c r="L55" s="570">
        <v>498.47796601221683</v>
      </c>
      <c r="M55" s="570">
        <v>-115.28324877091059</v>
      </c>
      <c r="N55" s="570">
        <v>-133.02702608961928</v>
      </c>
      <c r="O55" s="570">
        <v>-132.01513696558973</v>
      </c>
      <c r="P55" s="570">
        <v>81.307220197802891</v>
      </c>
      <c r="Q55" s="570">
        <v>38.313221282937356</v>
      </c>
      <c r="R55" s="570">
        <v>286.31529711988168</v>
      </c>
      <c r="S55" s="570">
        <v>-265.87203023758099</v>
      </c>
      <c r="T55" s="710">
        <v>258.21626254913815</v>
      </c>
      <c r="U55" s="570"/>
      <c r="V55" s="711">
        <v>611.32678496654717</v>
      </c>
      <c r="W55" s="711">
        <v>-115.28324877091059</v>
      </c>
      <c r="X55" s="711">
        <v>-120.1957147203938</v>
      </c>
      <c r="Y55" s="711">
        <v>-132.01513696558973</v>
      </c>
      <c r="Z55" s="711">
        <v>82.735470250089335</v>
      </c>
      <c r="AA55" s="711">
        <v>38.313221282937356</v>
      </c>
      <c r="AB55" s="711">
        <v>296.30940371805838</v>
      </c>
      <c r="AC55" s="711">
        <v>-265.87203023758099</v>
      </c>
      <c r="AD55" s="571">
        <v>395.31874952315718</v>
      </c>
      <c r="AE55" s="570"/>
      <c r="AF55" s="711">
        <v>669.49283772523836</v>
      </c>
      <c r="AG55" s="711">
        <v>-115.28324877091059</v>
      </c>
      <c r="AH55" s="711">
        <v>-106.65836188978746</v>
      </c>
      <c r="AI55" s="711">
        <v>-132.01513696558973</v>
      </c>
      <c r="AJ55" s="711">
        <v>84.163720302375779</v>
      </c>
      <c r="AK55" s="711">
        <v>38.313221282937356</v>
      </c>
      <c r="AL55" s="711">
        <v>307.60703962746976</v>
      </c>
      <c r="AM55" s="711">
        <v>-265.87203023758099</v>
      </c>
      <c r="AN55" s="571">
        <v>479.74804107415247</v>
      </c>
    </row>
    <row r="56" spans="1:40" ht="16.5">
      <c r="A56" s="515">
        <v>152</v>
      </c>
      <c r="B56" s="432" t="s">
        <v>527</v>
      </c>
      <c r="C56" s="518">
        <v>4406</v>
      </c>
      <c r="D56" s="570">
        <v>741.15622658387804</v>
      </c>
      <c r="E56" s="570">
        <v>51.002780488893229</v>
      </c>
      <c r="F56" s="570">
        <v>-39.868892653821312</v>
      </c>
      <c r="G56" s="570">
        <v>-55.772901182990573</v>
      </c>
      <c r="H56" s="570">
        <v>210.53937828205619</v>
      </c>
      <c r="I56" s="570">
        <v>-13.741942805265547</v>
      </c>
      <c r="J56" s="570">
        <v>893.31464871275011</v>
      </c>
      <c r="K56" s="570"/>
      <c r="L56" s="570">
        <v>709.37226620563479</v>
      </c>
      <c r="M56" s="570">
        <v>51.002780468652162</v>
      </c>
      <c r="N56" s="570">
        <v>-27.349028274389219</v>
      </c>
      <c r="O56" s="570">
        <v>-131.95734740758462</v>
      </c>
      <c r="P56" s="570">
        <v>92.143429378428962</v>
      </c>
      <c r="Q56" s="570">
        <v>42.623528641398089</v>
      </c>
      <c r="R56" s="570">
        <v>224.05890772949448</v>
      </c>
      <c r="S56" s="570">
        <v>-13.741942805265547</v>
      </c>
      <c r="T56" s="710">
        <v>946.15259393636916</v>
      </c>
      <c r="U56" s="570"/>
      <c r="V56" s="711">
        <v>674.8826276835606</v>
      </c>
      <c r="W56" s="711">
        <v>51.002780468652162</v>
      </c>
      <c r="X56" s="711">
        <v>-14.517716905163716</v>
      </c>
      <c r="Y56" s="711">
        <v>-131.95734740758462</v>
      </c>
      <c r="Z56" s="711">
        <v>87.503983186717733</v>
      </c>
      <c r="AA56" s="711">
        <v>42.623528641398089</v>
      </c>
      <c r="AB56" s="711">
        <v>231.4495902815913</v>
      </c>
      <c r="AC56" s="711">
        <v>-13.741942805265547</v>
      </c>
      <c r="AD56" s="571">
        <v>927.24550314390592</v>
      </c>
      <c r="AE56" s="570"/>
      <c r="AF56" s="711">
        <v>730.56177645103594</v>
      </c>
      <c r="AG56" s="711">
        <v>51.002780468652162</v>
      </c>
      <c r="AH56" s="711">
        <v>-5.6197849959174446</v>
      </c>
      <c r="AI56" s="711">
        <v>-131.95734740758462</v>
      </c>
      <c r="AJ56" s="711">
        <v>82.864536995006489</v>
      </c>
      <c r="AK56" s="711">
        <v>42.623528641398089</v>
      </c>
      <c r="AL56" s="711">
        <v>240.45933411386298</v>
      </c>
      <c r="AM56" s="711">
        <v>-13.741942805265547</v>
      </c>
      <c r="AN56" s="571">
        <v>996.19288146118811</v>
      </c>
    </row>
    <row r="57" spans="1:40" ht="16.5">
      <c r="A57" s="515">
        <v>153</v>
      </c>
      <c r="B57" s="432" t="s">
        <v>62</v>
      </c>
      <c r="C57" s="518">
        <v>25208</v>
      </c>
      <c r="D57" s="570">
        <v>265.1152108572424</v>
      </c>
      <c r="E57" s="570">
        <v>219.65291145783661</v>
      </c>
      <c r="F57" s="570">
        <v>165.67769940004467</v>
      </c>
      <c r="G57" s="570">
        <v>-55.772901182990573</v>
      </c>
      <c r="H57" s="570">
        <v>153.36231530787953</v>
      </c>
      <c r="I57" s="570">
        <v>-31.059782608695652</v>
      </c>
      <c r="J57" s="570">
        <v>716.97545323131703</v>
      </c>
      <c r="K57" s="570"/>
      <c r="L57" s="570">
        <v>244.16573387265893</v>
      </c>
      <c r="M57" s="570">
        <v>219.65291143759552</v>
      </c>
      <c r="N57" s="570">
        <v>148.19756377947678</v>
      </c>
      <c r="O57" s="570">
        <v>-132.12332781501166</v>
      </c>
      <c r="P57" s="570">
        <v>171.87407235921</v>
      </c>
      <c r="Q57" s="570">
        <v>90.244658086083788</v>
      </c>
      <c r="R57" s="570">
        <v>165.34302530561393</v>
      </c>
      <c r="S57" s="570">
        <v>-31.059782608695652</v>
      </c>
      <c r="T57" s="710">
        <v>876.29485441693168</v>
      </c>
      <c r="U57" s="570"/>
      <c r="V57" s="711">
        <v>276.39606008940325</v>
      </c>
      <c r="W57" s="711">
        <v>219.65291143759552</v>
      </c>
      <c r="X57" s="711">
        <v>131.02887514870227</v>
      </c>
      <c r="Y57" s="711">
        <v>-132.12332781501166</v>
      </c>
      <c r="Z57" s="711">
        <v>151.38479522435273</v>
      </c>
      <c r="AA57" s="711">
        <v>90.244658086083788</v>
      </c>
      <c r="AB57" s="711">
        <v>171.01608379934865</v>
      </c>
      <c r="AC57" s="711">
        <v>-31.059782608695652</v>
      </c>
      <c r="AD57" s="571">
        <v>876.54027336177887</v>
      </c>
      <c r="AE57" s="570"/>
      <c r="AF57" s="711">
        <v>324.80404295513506</v>
      </c>
      <c r="AG57" s="711">
        <v>219.65291143759552</v>
      </c>
      <c r="AH57" s="711">
        <v>114.56622797930861</v>
      </c>
      <c r="AI57" s="711">
        <v>-132.12332781501166</v>
      </c>
      <c r="AJ57" s="711">
        <v>130.89551808949545</v>
      </c>
      <c r="AK57" s="711">
        <v>90.244658086083788</v>
      </c>
      <c r="AL57" s="711">
        <v>178.26278883962456</v>
      </c>
      <c r="AM57" s="711">
        <v>-31.059782608695652</v>
      </c>
      <c r="AN57" s="571">
        <v>895.24303696353559</v>
      </c>
    </row>
    <row r="58" spans="1:40" ht="16.5">
      <c r="A58" s="515">
        <v>165</v>
      </c>
      <c r="B58" s="432" t="s">
        <v>63</v>
      </c>
      <c r="C58" s="518">
        <v>16280</v>
      </c>
      <c r="D58" s="570">
        <v>580.20393061387756</v>
      </c>
      <c r="E58" s="570">
        <v>42.661754359079652</v>
      </c>
      <c r="F58" s="570">
        <v>0.49168642481863489</v>
      </c>
      <c r="G58" s="570">
        <v>-55.772901182990566</v>
      </c>
      <c r="H58" s="570">
        <v>154.3457808743519</v>
      </c>
      <c r="I58" s="570">
        <v>-130.18992628992629</v>
      </c>
      <c r="J58" s="570">
        <v>591.74032479921084</v>
      </c>
      <c r="K58" s="570"/>
      <c r="L58" s="570">
        <v>484.06666886741431</v>
      </c>
      <c r="M58" s="570">
        <v>42.661754338838591</v>
      </c>
      <c r="N58" s="570">
        <v>-1.988449195749274</v>
      </c>
      <c r="O58" s="570">
        <v>-131.91487886561907</v>
      </c>
      <c r="P58" s="570">
        <v>95.489829024767047</v>
      </c>
      <c r="Q58" s="570">
        <v>45.278845906756764</v>
      </c>
      <c r="R58" s="570">
        <v>166.4605348938581</v>
      </c>
      <c r="S58" s="570">
        <v>-130.18992628992629</v>
      </c>
      <c r="T58" s="710">
        <v>569.86437868034011</v>
      </c>
      <c r="U58" s="570"/>
      <c r="V58" s="711">
        <v>474.58962309041573</v>
      </c>
      <c r="W58" s="711">
        <v>42.661754338838591</v>
      </c>
      <c r="X58" s="711">
        <v>-4.1571378265237735</v>
      </c>
      <c r="Y58" s="711">
        <v>-131.91487886561907</v>
      </c>
      <c r="Z58" s="711">
        <v>98.106375200344132</v>
      </c>
      <c r="AA58" s="711">
        <v>45.278845906756764</v>
      </c>
      <c r="AB58" s="711">
        <v>171.4410242753753</v>
      </c>
      <c r="AC58" s="711">
        <v>-130.18992628992629</v>
      </c>
      <c r="AD58" s="571">
        <v>565.81567982966135</v>
      </c>
      <c r="AE58" s="570"/>
      <c r="AF58" s="711">
        <v>464.06036717531236</v>
      </c>
      <c r="AG58" s="711">
        <v>42.661754338838591</v>
      </c>
      <c r="AH58" s="711">
        <v>-5.6197849959174446</v>
      </c>
      <c r="AI58" s="711">
        <v>-131.91487886561907</v>
      </c>
      <c r="AJ58" s="711">
        <v>100.72292137592122</v>
      </c>
      <c r="AK58" s="711">
        <v>45.278845906756764</v>
      </c>
      <c r="AL58" s="711">
        <v>178.71508107554081</v>
      </c>
      <c r="AM58" s="711">
        <v>-130.18992628992629</v>
      </c>
      <c r="AN58" s="571">
        <v>563.71437972090678</v>
      </c>
    </row>
    <row r="59" spans="1:40" ht="16.5">
      <c r="A59" s="515">
        <v>167</v>
      </c>
      <c r="B59" s="432" t="s">
        <v>64</v>
      </c>
      <c r="C59" s="518">
        <v>77513</v>
      </c>
      <c r="D59" s="570">
        <v>371.08596900154083</v>
      </c>
      <c r="E59" s="570">
        <v>12.904561563116074</v>
      </c>
      <c r="F59" s="570">
        <v>19.10346658508298</v>
      </c>
      <c r="G59" s="570">
        <v>-55.772901182990573</v>
      </c>
      <c r="H59" s="570">
        <v>163.49360071681411</v>
      </c>
      <c r="I59" s="570">
        <v>-6.4182395211125876</v>
      </c>
      <c r="J59" s="570">
        <v>504.39645716245093</v>
      </c>
      <c r="K59" s="570"/>
      <c r="L59" s="570">
        <v>362.19249597875006</v>
      </c>
      <c r="M59" s="570">
        <v>12.904561542875017</v>
      </c>
      <c r="N59" s="570">
        <v>1.6233309645150713</v>
      </c>
      <c r="O59" s="570">
        <v>-132.21929017800551</v>
      </c>
      <c r="P59" s="570">
        <v>152.81917957640187</v>
      </c>
      <c r="Q59" s="570">
        <v>56.946111232412619</v>
      </c>
      <c r="R59" s="570">
        <v>176.55477927285565</v>
      </c>
      <c r="S59" s="570">
        <v>-6.4182395211125876</v>
      </c>
      <c r="T59" s="710">
        <v>624.40292886869213</v>
      </c>
      <c r="U59" s="570"/>
      <c r="V59" s="711">
        <v>388.68820040423026</v>
      </c>
      <c r="W59" s="711">
        <v>12.904561542875017</v>
      </c>
      <c r="X59" s="711">
        <v>-4.1571378265237735</v>
      </c>
      <c r="Y59" s="711">
        <v>-132.21929017800551</v>
      </c>
      <c r="Z59" s="711">
        <v>146.51254522793357</v>
      </c>
      <c r="AA59" s="711">
        <v>56.946111232412619</v>
      </c>
      <c r="AB59" s="711">
        <v>183.22987805150174</v>
      </c>
      <c r="AC59" s="711">
        <v>-6.4182395211125876</v>
      </c>
      <c r="AD59" s="571">
        <v>645.48662893331129</v>
      </c>
      <c r="AE59" s="570"/>
      <c r="AF59" s="711">
        <v>398.18679188054182</v>
      </c>
      <c r="AG59" s="711">
        <v>12.904561542875017</v>
      </c>
      <c r="AH59" s="711">
        <v>-5.6197849959174446</v>
      </c>
      <c r="AI59" s="711">
        <v>-132.21929017800551</v>
      </c>
      <c r="AJ59" s="711">
        <v>140.20591087946531</v>
      </c>
      <c r="AK59" s="711">
        <v>56.946111232412619</v>
      </c>
      <c r="AL59" s="711">
        <v>191.6527658330194</v>
      </c>
      <c r="AM59" s="711">
        <v>-6.4182395211125876</v>
      </c>
      <c r="AN59" s="571">
        <v>655.63882667327869</v>
      </c>
    </row>
    <row r="60" spans="1:40" ht="16.5">
      <c r="A60" s="515">
        <v>169</v>
      </c>
      <c r="B60" s="432" t="s">
        <v>528</v>
      </c>
      <c r="C60" s="518">
        <v>4990</v>
      </c>
      <c r="D60" s="570">
        <v>533.94054968904481</v>
      </c>
      <c r="E60" s="570">
        <v>69.690011903940544</v>
      </c>
      <c r="F60" s="570">
        <v>36.649757111527158</v>
      </c>
      <c r="G60" s="570">
        <v>-55.772901182990559</v>
      </c>
      <c r="H60" s="570">
        <v>181.06879469821834</v>
      </c>
      <c r="I60" s="570">
        <v>-259.37835671342685</v>
      </c>
      <c r="J60" s="570">
        <v>506.19785550631337</v>
      </c>
      <c r="K60" s="570"/>
      <c r="L60" s="570">
        <v>516.26628439975605</v>
      </c>
      <c r="M60" s="570">
        <v>69.690011883699484</v>
      </c>
      <c r="N60" s="570">
        <v>19.169621490959251</v>
      </c>
      <c r="O60" s="570">
        <v>-131.93198620063694</v>
      </c>
      <c r="P60" s="570">
        <v>87.22290793394437</v>
      </c>
      <c r="Q60" s="570">
        <v>50.018316644889779</v>
      </c>
      <c r="R60" s="570">
        <v>192.59638602612338</v>
      </c>
      <c r="S60" s="570">
        <v>-259.37835671342685</v>
      </c>
      <c r="T60" s="710">
        <v>543.65318546530852</v>
      </c>
      <c r="U60" s="570"/>
      <c r="V60" s="711">
        <v>500.55650293906945</v>
      </c>
      <c r="W60" s="711">
        <v>69.690011883699484</v>
      </c>
      <c r="X60" s="711">
        <v>2.0009328601847534</v>
      </c>
      <c r="Y60" s="711">
        <v>-131.93198620063694</v>
      </c>
      <c r="Z60" s="711">
        <v>91.82784675254328</v>
      </c>
      <c r="AA60" s="711">
        <v>50.018316644889779</v>
      </c>
      <c r="AB60" s="711">
        <v>199.11938348454339</v>
      </c>
      <c r="AC60" s="711">
        <v>-259.37835671342685</v>
      </c>
      <c r="AD60" s="571">
        <v>521.90265165086635</v>
      </c>
      <c r="AE60" s="570"/>
      <c r="AF60" s="711">
        <v>541.11098930057392</v>
      </c>
      <c r="AG60" s="711">
        <v>69.690011883699484</v>
      </c>
      <c r="AH60" s="711">
        <v>-5.6197849959174446</v>
      </c>
      <c r="AI60" s="711">
        <v>-131.93198620063694</v>
      </c>
      <c r="AJ60" s="711">
        <v>96.432785571142205</v>
      </c>
      <c r="AK60" s="711">
        <v>50.018316644889779</v>
      </c>
      <c r="AL60" s="711">
        <v>207.13397455088659</v>
      </c>
      <c r="AM60" s="711">
        <v>-259.37835671342685</v>
      </c>
      <c r="AN60" s="571">
        <v>567.45595004121071</v>
      </c>
    </row>
    <row r="61" spans="1:40" ht="16.5">
      <c r="A61" s="515">
        <v>171</v>
      </c>
      <c r="B61" s="432" t="s">
        <v>529</v>
      </c>
      <c r="C61" s="518">
        <v>4540</v>
      </c>
      <c r="D61" s="570">
        <v>441.02297851298658</v>
      </c>
      <c r="E61" s="570">
        <v>-2.6774259789690835</v>
      </c>
      <c r="F61" s="570">
        <v>-30.465043423814596</v>
      </c>
      <c r="G61" s="570">
        <v>-55.772901182990566</v>
      </c>
      <c r="H61" s="570">
        <v>206.88799573921449</v>
      </c>
      <c r="I61" s="570">
        <v>-20.830396475770925</v>
      </c>
      <c r="J61" s="570">
        <v>538.16520719065591</v>
      </c>
      <c r="K61" s="570"/>
      <c r="L61" s="570">
        <v>502.25164587223423</v>
      </c>
      <c r="M61" s="570">
        <v>-2.6774259992101377</v>
      </c>
      <c r="N61" s="570">
        <v>-17.945179044382506</v>
      </c>
      <c r="O61" s="570">
        <v>-132.02556170274855</v>
      </c>
      <c r="P61" s="570">
        <v>113.52989032683604</v>
      </c>
      <c r="Q61" s="570">
        <v>69.474757605726879</v>
      </c>
      <c r="R61" s="570">
        <v>219.7922149311249</v>
      </c>
      <c r="S61" s="570">
        <v>-20.830396475770925</v>
      </c>
      <c r="T61" s="710">
        <v>731.5699455138099</v>
      </c>
      <c r="U61" s="570"/>
      <c r="V61" s="711">
        <v>509.01070177723801</v>
      </c>
      <c r="W61" s="711">
        <v>-2.6774259992101377</v>
      </c>
      <c r="X61" s="711">
        <v>-5.113867675157004</v>
      </c>
      <c r="Y61" s="711">
        <v>-132.02556170274855</v>
      </c>
      <c r="Z61" s="711">
        <v>104.63947930438704</v>
      </c>
      <c r="AA61" s="711">
        <v>69.474757605726879</v>
      </c>
      <c r="AB61" s="711">
        <v>226.9199289237248</v>
      </c>
      <c r="AC61" s="711">
        <v>-20.830396475770925</v>
      </c>
      <c r="AD61" s="571">
        <v>749.39761575819011</v>
      </c>
      <c r="AE61" s="570"/>
      <c r="AF61" s="711">
        <v>550.65002799964168</v>
      </c>
      <c r="AG61" s="711">
        <v>-2.6774259992101377</v>
      </c>
      <c r="AH61" s="711">
        <v>-5.6197849959174446</v>
      </c>
      <c r="AI61" s="711">
        <v>-132.02556170274855</v>
      </c>
      <c r="AJ61" s="711">
        <v>95.749068281938065</v>
      </c>
      <c r="AK61" s="711">
        <v>69.474757605726879</v>
      </c>
      <c r="AL61" s="711">
        <v>236.07975903331268</v>
      </c>
      <c r="AM61" s="711">
        <v>-20.830396475770925</v>
      </c>
      <c r="AN61" s="571">
        <v>790.80044374697218</v>
      </c>
    </row>
    <row r="62" spans="1:40" ht="16.5">
      <c r="A62" s="515">
        <v>172</v>
      </c>
      <c r="B62" s="432" t="s">
        <v>67</v>
      </c>
      <c r="C62" s="518">
        <v>4171</v>
      </c>
      <c r="D62" s="570">
        <v>486.66821181638306</v>
      </c>
      <c r="E62" s="570">
        <v>11.937484430895578</v>
      </c>
      <c r="F62" s="570">
        <v>-20.962132994032988</v>
      </c>
      <c r="G62" s="570">
        <v>-55.772901182990559</v>
      </c>
      <c r="H62" s="570">
        <v>222.96379838083885</v>
      </c>
      <c r="I62" s="570">
        <v>137.10956605130664</v>
      </c>
      <c r="J62" s="570">
        <v>781.94402650240056</v>
      </c>
      <c r="K62" s="570"/>
      <c r="L62" s="570">
        <v>502.73844997822323</v>
      </c>
      <c r="M62" s="570">
        <v>11.937484410654521</v>
      </c>
      <c r="N62" s="570">
        <v>-8.4422686146008967</v>
      </c>
      <c r="O62" s="570">
        <v>-131.96052731641623</v>
      </c>
      <c r="P62" s="570">
        <v>115.34344216607836</v>
      </c>
      <c r="Q62" s="570">
        <v>49.875541445216967</v>
      </c>
      <c r="R62" s="570">
        <v>238.42453202047389</v>
      </c>
      <c r="S62" s="570">
        <v>137.10956605130664</v>
      </c>
      <c r="T62" s="710">
        <v>915.02622014093652</v>
      </c>
      <c r="U62" s="570"/>
      <c r="V62" s="711">
        <v>488.02505416220424</v>
      </c>
      <c r="W62" s="711">
        <v>11.937484410654521</v>
      </c>
      <c r="X62" s="711">
        <v>-4.1571378265237735</v>
      </c>
      <c r="Y62" s="711">
        <v>-131.96052731641623</v>
      </c>
      <c r="Z62" s="711">
        <v>107.06694405115239</v>
      </c>
      <c r="AA62" s="711">
        <v>49.875541445216967</v>
      </c>
      <c r="AB62" s="711">
        <v>246.80790048055525</v>
      </c>
      <c r="AC62" s="711">
        <v>137.10956605130664</v>
      </c>
      <c r="AD62" s="571">
        <v>904.70482545815003</v>
      </c>
      <c r="AE62" s="570"/>
      <c r="AF62" s="711">
        <v>521.32787219522584</v>
      </c>
      <c r="AG62" s="711">
        <v>11.937484410654521</v>
      </c>
      <c r="AH62" s="711">
        <v>-5.6197849959174446</v>
      </c>
      <c r="AI62" s="711">
        <v>-131.96052731641623</v>
      </c>
      <c r="AJ62" s="711">
        <v>98.790445936226391</v>
      </c>
      <c r="AK62" s="711">
        <v>49.875541445216967</v>
      </c>
      <c r="AL62" s="711">
        <v>256.53927064497429</v>
      </c>
      <c r="AM62" s="711">
        <v>137.10956605130664</v>
      </c>
      <c r="AN62" s="571">
        <v>937.99986837127096</v>
      </c>
    </row>
    <row r="63" spans="1:40" ht="16.5">
      <c r="A63" s="515">
        <v>176</v>
      </c>
      <c r="B63" s="432" t="s">
        <v>530</v>
      </c>
      <c r="C63" s="518">
        <v>4352</v>
      </c>
      <c r="D63" s="570">
        <v>793.35430795813886</v>
      </c>
      <c r="E63" s="570">
        <v>-278.4982895907516</v>
      </c>
      <c r="F63" s="570">
        <v>-199.12216202829208</v>
      </c>
      <c r="G63" s="570">
        <v>-55.772901182990559</v>
      </c>
      <c r="H63" s="570">
        <v>229.02336142208793</v>
      </c>
      <c r="I63" s="570">
        <v>-1.0668658088235294</v>
      </c>
      <c r="J63" s="570">
        <v>487.91745076936917</v>
      </c>
      <c r="K63" s="570"/>
      <c r="L63" s="570">
        <v>844.82167507712779</v>
      </c>
      <c r="M63" s="570">
        <v>-278.49828961099263</v>
      </c>
      <c r="N63" s="570">
        <v>-186.60229764885997</v>
      </c>
      <c r="O63" s="570">
        <v>-131.93843154507437</v>
      </c>
      <c r="P63" s="570">
        <v>132.15752340186427</v>
      </c>
      <c r="Q63" s="570">
        <v>98.234336284926499</v>
      </c>
      <c r="R63" s="570">
        <v>244.19888860187305</v>
      </c>
      <c r="S63" s="570">
        <v>-1.0668658088235294</v>
      </c>
      <c r="T63" s="710">
        <v>721.30653875204109</v>
      </c>
      <c r="U63" s="570"/>
      <c r="V63" s="711">
        <v>856.03962958045668</v>
      </c>
      <c r="W63" s="711">
        <v>-278.49828961099263</v>
      </c>
      <c r="X63" s="711">
        <v>-173.77098627963449</v>
      </c>
      <c r="Y63" s="711">
        <v>-131.93843154507437</v>
      </c>
      <c r="Z63" s="711">
        <v>126.69605719725554</v>
      </c>
      <c r="AA63" s="711">
        <v>98.234336284926499</v>
      </c>
      <c r="AB63" s="711">
        <v>252.61820807230245</v>
      </c>
      <c r="AC63" s="711">
        <v>-1.0668658088235294</v>
      </c>
      <c r="AD63" s="571">
        <v>748.31365789041627</v>
      </c>
      <c r="AE63" s="570"/>
      <c r="AF63" s="711">
        <v>920.03431077753532</v>
      </c>
      <c r="AG63" s="711">
        <v>-278.49828961099263</v>
      </c>
      <c r="AH63" s="711">
        <v>-160.23363344902816</v>
      </c>
      <c r="AI63" s="711">
        <v>-131.93843154507437</v>
      </c>
      <c r="AJ63" s="711">
        <v>121.23459099264683</v>
      </c>
      <c r="AK63" s="711">
        <v>98.234336284926499</v>
      </c>
      <c r="AL63" s="711">
        <v>262.31145320770742</v>
      </c>
      <c r="AM63" s="711">
        <v>-1.0668658088235294</v>
      </c>
      <c r="AN63" s="571">
        <v>830.07747084889729</v>
      </c>
    </row>
    <row r="64" spans="1:40" ht="16.5">
      <c r="A64" s="515">
        <v>177</v>
      </c>
      <c r="B64" s="432" t="s">
        <v>69</v>
      </c>
      <c r="C64" s="518">
        <v>1768</v>
      </c>
      <c r="D64" s="570">
        <v>378.05724100282913</v>
      </c>
      <c r="E64" s="570">
        <v>203.64099524718205</v>
      </c>
      <c r="F64" s="570">
        <v>187.24347600312217</v>
      </c>
      <c r="G64" s="570">
        <v>-55.772901182990573</v>
      </c>
      <c r="H64" s="570">
        <v>210.79611473959912</v>
      </c>
      <c r="I64" s="570">
        <v>-289.6985294117647</v>
      </c>
      <c r="J64" s="570">
        <v>634.26639639797725</v>
      </c>
      <c r="K64" s="570"/>
      <c r="L64" s="570">
        <v>253.26103079449268</v>
      </c>
      <c r="M64" s="570">
        <v>203.64099522694093</v>
      </c>
      <c r="N64" s="570">
        <v>169.76334038255428</v>
      </c>
      <c r="O64" s="570">
        <v>-131.77094742118692</v>
      </c>
      <c r="P64" s="570">
        <v>91.68885442268946</v>
      </c>
      <c r="Q64" s="570">
        <v>54.079568703619934</v>
      </c>
      <c r="R64" s="570">
        <v>222.43755841270274</v>
      </c>
      <c r="S64" s="570">
        <v>-289.6985294117647</v>
      </c>
      <c r="T64" s="710">
        <v>573.40187111004843</v>
      </c>
      <c r="U64" s="570"/>
      <c r="V64" s="711">
        <v>207.30879519483256</v>
      </c>
      <c r="W64" s="711">
        <v>203.64099522694093</v>
      </c>
      <c r="X64" s="711">
        <v>152.59465175177976</v>
      </c>
      <c r="Y64" s="711">
        <v>-131.77094742118692</v>
      </c>
      <c r="Z64" s="711">
        <v>89.950009790529933</v>
      </c>
      <c r="AA64" s="711">
        <v>54.079568703619934</v>
      </c>
      <c r="AB64" s="711">
        <v>229.61680343020362</v>
      </c>
      <c r="AC64" s="711">
        <v>-289.6985294117647</v>
      </c>
      <c r="AD64" s="571">
        <v>515.72134726495494</v>
      </c>
      <c r="AE64" s="570"/>
      <c r="AF64" s="711">
        <v>250.45888478224686</v>
      </c>
      <c r="AG64" s="711">
        <v>203.64099522694093</v>
      </c>
      <c r="AH64" s="711">
        <v>136.13200458238609</v>
      </c>
      <c r="AI64" s="711">
        <v>-131.77094742118692</v>
      </c>
      <c r="AJ64" s="711">
        <v>88.211165158370392</v>
      </c>
      <c r="AK64" s="711">
        <v>54.079568703619934</v>
      </c>
      <c r="AL64" s="711">
        <v>238.43230861416146</v>
      </c>
      <c r="AM64" s="711">
        <v>-289.6985294117647</v>
      </c>
      <c r="AN64" s="571">
        <v>549.48545023477413</v>
      </c>
    </row>
    <row r="65" spans="1:40" ht="16.5">
      <c r="A65" s="515">
        <v>178</v>
      </c>
      <c r="B65" s="432" t="s">
        <v>70</v>
      </c>
      <c r="C65" s="518">
        <v>5769</v>
      </c>
      <c r="D65" s="570">
        <v>446.1300135085994</v>
      </c>
      <c r="E65" s="570">
        <v>97.52493402293419</v>
      </c>
      <c r="F65" s="570">
        <v>12.687009662648602</v>
      </c>
      <c r="G65" s="570">
        <v>-55.772901182990573</v>
      </c>
      <c r="H65" s="570">
        <v>232.97188598805602</v>
      </c>
      <c r="I65" s="570">
        <v>-24.633558675680362</v>
      </c>
      <c r="J65" s="570">
        <v>708.90738332356739</v>
      </c>
      <c r="K65" s="570"/>
      <c r="L65" s="570">
        <v>474.69975555508773</v>
      </c>
      <c r="M65" s="570">
        <v>97.524934002693115</v>
      </c>
      <c r="N65" s="570">
        <v>-1.988449195749274</v>
      </c>
      <c r="O65" s="570">
        <v>-131.88545230113795</v>
      </c>
      <c r="P65" s="570">
        <v>89.193634679478279</v>
      </c>
      <c r="Q65" s="570">
        <v>46.825917343733757</v>
      </c>
      <c r="R65" s="570">
        <v>247.04187556697576</v>
      </c>
      <c r="S65" s="570">
        <v>-24.633558675680362</v>
      </c>
      <c r="T65" s="710">
        <v>796.77865697540108</v>
      </c>
      <c r="U65" s="570"/>
      <c r="V65" s="711">
        <v>498.25759236511516</v>
      </c>
      <c r="W65" s="711">
        <v>97.524934002693115</v>
      </c>
      <c r="X65" s="711">
        <v>-4.1571378265237735</v>
      </c>
      <c r="Y65" s="711">
        <v>-131.88545230113795</v>
      </c>
      <c r="Z65" s="711">
        <v>88.643800352392958</v>
      </c>
      <c r="AA65" s="711">
        <v>46.825917343733757</v>
      </c>
      <c r="AB65" s="711">
        <v>255.33100155349712</v>
      </c>
      <c r="AC65" s="711">
        <v>-24.633558675680362</v>
      </c>
      <c r="AD65" s="571">
        <v>825.9070968140901</v>
      </c>
      <c r="AE65" s="570"/>
      <c r="AF65" s="711">
        <v>533.88286375951532</v>
      </c>
      <c r="AG65" s="711">
        <v>97.524934002693115</v>
      </c>
      <c r="AH65" s="711">
        <v>-5.6197849959174446</v>
      </c>
      <c r="AI65" s="711">
        <v>-131.88545230113795</v>
      </c>
      <c r="AJ65" s="711">
        <v>88.093966025307651</v>
      </c>
      <c r="AK65" s="711">
        <v>46.825917343733757</v>
      </c>
      <c r="AL65" s="711">
        <v>264.98817472392676</v>
      </c>
      <c r="AM65" s="711">
        <v>-24.633558675680362</v>
      </c>
      <c r="AN65" s="571">
        <v>869.17705988244109</v>
      </c>
    </row>
    <row r="66" spans="1:40" ht="16.5">
      <c r="A66" s="515">
        <v>179</v>
      </c>
      <c r="B66" s="432" t="s">
        <v>71</v>
      </c>
      <c r="C66" s="518">
        <v>145887</v>
      </c>
      <c r="D66" s="570">
        <v>415.03864416563368</v>
      </c>
      <c r="E66" s="570">
        <v>-116.33548904025483</v>
      </c>
      <c r="F66" s="570">
        <v>-26.464191605629754</v>
      </c>
      <c r="G66" s="570">
        <v>-55.772901182990566</v>
      </c>
      <c r="H66" s="570">
        <v>145.46525104591129</v>
      </c>
      <c r="I66" s="570">
        <v>-162.08251591985578</v>
      </c>
      <c r="J66" s="570">
        <v>199.84879746281408</v>
      </c>
      <c r="K66" s="570"/>
      <c r="L66" s="570">
        <v>406.31830932291842</v>
      </c>
      <c r="M66" s="570">
        <v>-116.33548906049612</v>
      </c>
      <c r="N66" s="570">
        <v>-13.944327226197663</v>
      </c>
      <c r="O66" s="570">
        <v>-132.25911418338529</v>
      </c>
      <c r="P66" s="570">
        <v>160.35793567838658</v>
      </c>
      <c r="Q66" s="570">
        <v>58.515104128592689</v>
      </c>
      <c r="R66" s="570">
        <v>156.94288169186117</v>
      </c>
      <c r="S66" s="570">
        <v>-162.08251591985578</v>
      </c>
      <c r="T66" s="710">
        <v>357.512784431824</v>
      </c>
      <c r="U66" s="570"/>
      <c r="V66" s="711">
        <v>417.36646251704519</v>
      </c>
      <c r="W66" s="711">
        <v>-116.33548906049612</v>
      </c>
      <c r="X66" s="711">
        <v>-4.1571378265237735</v>
      </c>
      <c r="Y66" s="711">
        <v>-132.25911418338529</v>
      </c>
      <c r="Z66" s="711">
        <v>151.15848030432034</v>
      </c>
      <c r="AA66" s="711">
        <v>58.515104128592689</v>
      </c>
      <c r="AB66" s="711">
        <v>162.34503046183531</v>
      </c>
      <c r="AC66" s="711">
        <v>-162.08251591985578</v>
      </c>
      <c r="AD66" s="571">
        <v>374.55082042153259</v>
      </c>
      <c r="AE66" s="570"/>
      <c r="AF66" s="711">
        <v>401.86977497558479</v>
      </c>
      <c r="AG66" s="711">
        <v>-116.33548906049612</v>
      </c>
      <c r="AH66" s="711">
        <v>-5.6197849959174446</v>
      </c>
      <c r="AI66" s="711">
        <v>-132.25911418338529</v>
      </c>
      <c r="AJ66" s="711">
        <v>141.95902493025412</v>
      </c>
      <c r="AK66" s="711">
        <v>58.515104128592689</v>
      </c>
      <c r="AL66" s="711">
        <v>169.85633023176698</v>
      </c>
      <c r="AM66" s="711">
        <v>-162.08251591985578</v>
      </c>
      <c r="AN66" s="571">
        <v>355.90333010654388</v>
      </c>
    </row>
    <row r="67" spans="1:40" ht="16.5">
      <c r="A67" s="515">
        <v>181</v>
      </c>
      <c r="B67" s="432" t="s">
        <v>72</v>
      </c>
      <c r="C67" s="518">
        <v>1683</v>
      </c>
      <c r="D67" s="570">
        <v>731.90698418655609</v>
      </c>
      <c r="E67" s="570">
        <v>234.30162337837129</v>
      </c>
      <c r="F67" s="570">
        <v>145.81673801550323</v>
      </c>
      <c r="G67" s="570">
        <v>-55.772901182990566</v>
      </c>
      <c r="H67" s="570">
        <v>253.33410907991532</v>
      </c>
      <c r="I67" s="570">
        <v>-239.03802733214499</v>
      </c>
      <c r="J67" s="570">
        <v>1070.5485261452104</v>
      </c>
      <c r="K67" s="570"/>
      <c r="L67" s="570">
        <v>774.93945335902151</v>
      </c>
      <c r="M67" s="570">
        <v>234.3016233581302</v>
      </c>
      <c r="N67" s="570">
        <v>128.33660239493534</v>
      </c>
      <c r="O67" s="570">
        <v>-131.60510134949715</v>
      </c>
      <c r="P67" s="570">
        <v>90.645222419548432</v>
      </c>
      <c r="Q67" s="570">
        <v>45.531288078431373</v>
      </c>
      <c r="R67" s="570">
        <v>268.09821279521401</v>
      </c>
      <c r="S67" s="570">
        <v>-239.03802733214499</v>
      </c>
      <c r="T67" s="710">
        <v>1171.2092737236387</v>
      </c>
      <c r="U67" s="570"/>
      <c r="V67" s="711">
        <v>787.39596705233168</v>
      </c>
      <c r="W67" s="711">
        <v>234.3016233581302</v>
      </c>
      <c r="X67" s="711">
        <v>111.16791376416082</v>
      </c>
      <c r="Y67" s="711">
        <v>-131.60510134949715</v>
      </c>
      <c r="Z67" s="711">
        <v>90.245374133125196</v>
      </c>
      <c r="AA67" s="711">
        <v>45.531288078431373</v>
      </c>
      <c r="AB67" s="711">
        <v>277.16446172322605</v>
      </c>
      <c r="AC67" s="711">
        <v>-239.03802733214499</v>
      </c>
      <c r="AD67" s="571">
        <v>1175.1634994277631</v>
      </c>
      <c r="AE67" s="570"/>
      <c r="AF67" s="711">
        <v>872.65685533664043</v>
      </c>
      <c r="AG67" s="711">
        <v>234.3016233581302</v>
      </c>
      <c r="AH67" s="711">
        <v>94.705266594767167</v>
      </c>
      <c r="AI67" s="711">
        <v>-131.60510134949715</v>
      </c>
      <c r="AJ67" s="711">
        <v>89.84552584670196</v>
      </c>
      <c r="AK67" s="711">
        <v>45.531288078431373</v>
      </c>
      <c r="AL67" s="711">
        <v>287.40117985358648</v>
      </c>
      <c r="AM67" s="711">
        <v>-239.03802733214499</v>
      </c>
      <c r="AN67" s="571">
        <v>1253.7986103866158</v>
      </c>
    </row>
    <row r="68" spans="1:40" ht="16.5">
      <c r="A68" s="515">
        <v>182</v>
      </c>
      <c r="B68" s="432" t="s">
        <v>73</v>
      </c>
      <c r="C68" s="518">
        <v>19347</v>
      </c>
      <c r="D68" s="570">
        <v>135.86526258232365</v>
      </c>
      <c r="E68" s="570">
        <v>-87.948358117488709</v>
      </c>
      <c r="F68" s="570">
        <v>-0.55025252600630747</v>
      </c>
      <c r="G68" s="570">
        <v>-55.772901182990566</v>
      </c>
      <c r="H68" s="570">
        <v>169.29702733414609</v>
      </c>
      <c r="I68" s="570">
        <v>-75.120845609138371</v>
      </c>
      <c r="J68" s="570">
        <v>85.769932480845824</v>
      </c>
      <c r="K68" s="570"/>
      <c r="L68" s="570">
        <v>144.09016833252977</v>
      </c>
      <c r="M68" s="570">
        <v>-87.948358137729741</v>
      </c>
      <c r="N68" s="570">
        <v>-1.9884491957492743</v>
      </c>
      <c r="O68" s="570">
        <v>-131.93317958385887</v>
      </c>
      <c r="P68" s="570">
        <v>126.37603284120706</v>
      </c>
      <c r="Q68" s="570">
        <v>84.56861853010804</v>
      </c>
      <c r="R68" s="570">
        <v>183.02037977947776</v>
      </c>
      <c r="S68" s="570">
        <v>-75.120845609138371</v>
      </c>
      <c r="T68" s="710">
        <v>241.06436695684638</v>
      </c>
      <c r="U68" s="570"/>
      <c r="V68" s="711">
        <v>134.69276205228428</v>
      </c>
      <c r="W68" s="711">
        <v>-87.948358137729741</v>
      </c>
      <c r="X68" s="711">
        <v>-4.1571378265237735</v>
      </c>
      <c r="Y68" s="711">
        <v>-131.93317958385887</v>
      </c>
      <c r="Z68" s="711">
        <v>123.42007281177523</v>
      </c>
      <c r="AA68" s="711">
        <v>84.56861853010804</v>
      </c>
      <c r="AB68" s="711">
        <v>189.44270775518464</v>
      </c>
      <c r="AC68" s="711">
        <v>-75.120845609138371</v>
      </c>
      <c r="AD68" s="571">
        <v>232.96463999210141</v>
      </c>
      <c r="AE68" s="570"/>
      <c r="AF68" s="711">
        <v>155.37053575824558</v>
      </c>
      <c r="AG68" s="711">
        <v>-87.948358137729741</v>
      </c>
      <c r="AH68" s="711">
        <v>-5.6197849959174446</v>
      </c>
      <c r="AI68" s="711">
        <v>-131.93317958385887</v>
      </c>
      <c r="AJ68" s="711">
        <v>120.46411278234339</v>
      </c>
      <c r="AK68" s="711">
        <v>84.56861853010804</v>
      </c>
      <c r="AL68" s="711">
        <v>197.58072105632081</v>
      </c>
      <c r="AM68" s="711">
        <v>-75.120845609138371</v>
      </c>
      <c r="AN68" s="571">
        <v>257.36181980037338</v>
      </c>
    </row>
    <row r="69" spans="1:40" ht="16.5">
      <c r="A69" s="515">
        <v>186</v>
      </c>
      <c r="B69" s="432" t="s">
        <v>531</v>
      </c>
      <c r="C69" s="518">
        <v>45630</v>
      </c>
      <c r="D69" s="570">
        <v>361.31247845511712</v>
      </c>
      <c r="E69" s="570">
        <v>-120.83456548911447</v>
      </c>
      <c r="F69" s="570">
        <v>-39.759594234883721</v>
      </c>
      <c r="G69" s="570">
        <v>-55.772901182990573</v>
      </c>
      <c r="H69" s="570">
        <v>118.31831705426232</v>
      </c>
      <c r="I69" s="570">
        <v>-2.8076923076923075</v>
      </c>
      <c r="J69" s="570">
        <v>260.45604229469831</v>
      </c>
      <c r="K69" s="570"/>
      <c r="L69" s="570">
        <v>351.28838363754608</v>
      </c>
      <c r="M69" s="570">
        <v>-120.83456550935549</v>
      </c>
      <c r="N69" s="570">
        <v>-27.239729855451628</v>
      </c>
      <c r="O69" s="570">
        <v>-132.42475663158081</v>
      </c>
      <c r="P69" s="570">
        <v>102.09751598059007</v>
      </c>
      <c r="Q69" s="570">
        <v>34.909710105588424</v>
      </c>
      <c r="R69" s="570">
        <v>128.93380101400251</v>
      </c>
      <c r="S69" s="570">
        <v>-2.8076923076923075</v>
      </c>
      <c r="T69" s="710">
        <v>333.9226664336469</v>
      </c>
      <c r="U69" s="570"/>
      <c r="V69" s="711">
        <v>348.48185429854226</v>
      </c>
      <c r="W69" s="711">
        <v>-120.83456550935549</v>
      </c>
      <c r="X69" s="711">
        <v>-14.408418486226125</v>
      </c>
      <c r="Y69" s="711">
        <v>-132.42475663158081</v>
      </c>
      <c r="Z69" s="711">
        <v>109.78185551385398</v>
      </c>
      <c r="AA69" s="711">
        <v>34.909710105588424</v>
      </c>
      <c r="AB69" s="711">
        <v>131.50972425974518</v>
      </c>
      <c r="AC69" s="711">
        <v>-2.8076923076923075</v>
      </c>
      <c r="AD69" s="571">
        <v>354.20771124287518</v>
      </c>
      <c r="AE69" s="570"/>
      <c r="AF69" s="711">
        <v>343.89818790925847</v>
      </c>
      <c r="AG69" s="711">
        <v>-120.83456550935549</v>
      </c>
      <c r="AH69" s="711">
        <v>-5.6197849959174446</v>
      </c>
      <c r="AI69" s="711">
        <v>-132.42475663158081</v>
      </c>
      <c r="AJ69" s="711">
        <v>117.46619504711789</v>
      </c>
      <c r="AK69" s="711">
        <v>34.909710105588424</v>
      </c>
      <c r="AL69" s="711">
        <v>137.80922476974209</v>
      </c>
      <c r="AM69" s="711">
        <v>-2.8076923076923075</v>
      </c>
      <c r="AN69" s="571">
        <v>372.39651838716088</v>
      </c>
    </row>
    <row r="70" spans="1:40" ht="16.5">
      <c r="A70" s="515">
        <v>202</v>
      </c>
      <c r="B70" s="432" t="s">
        <v>532</v>
      </c>
      <c r="C70" s="518">
        <v>35848</v>
      </c>
      <c r="D70" s="570">
        <v>533.58027147129053</v>
      </c>
      <c r="E70" s="570">
        <v>156.40236847082548</v>
      </c>
      <c r="F70" s="570">
        <v>69.279784827958864</v>
      </c>
      <c r="G70" s="570">
        <v>-55.772901182990573</v>
      </c>
      <c r="H70" s="570">
        <v>104.29909364819304</v>
      </c>
      <c r="I70" s="570">
        <v>-112.22759986610131</v>
      </c>
      <c r="J70" s="570">
        <v>695.56101736917594</v>
      </c>
      <c r="K70" s="570"/>
      <c r="L70" s="570">
        <v>530.31300126559734</v>
      </c>
      <c r="M70" s="570">
        <v>156.40236845058442</v>
      </c>
      <c r="N70" s="570">
        <v>51.799649207390949</v>
      </c>
      <c r="O70" s="570">
        <v>-132.28086263523633</v>
      </c>
      <c r="P70" s="570">
        <v>85.796326127732641</v>
      </c>
      <c r="Q70" s="570">
        <v>44.222343921167152</v>
      </c>
      <c r="R70" s="570">
        <v>114.43749548552269</v>
      </c>
      <c r="S70" s="570">
        <v>-112.22759986610131</v>
      </c>
      <c r="T70" s="710">
        <v>738.46272195665745</v>
      </c>
      <c r="U70" s="570"/>
      <c r="V70" s="711">
        <v>543.11107479033899</v>
      </c>
      <c r="W70" s="711">
        <v>156.40236845058442</v>
      </c>
      <c r="X70" s="711">
        <v>34.630960576616452</v>
      </c>
      <c r="Y70" s="711">
        <v>-132.28086263523633</v>
      </c>
      <c r="Z70" s="711">
        <v>90.264603451056828</v>
      </c>
      <c r="AA70" s="711">
        <v>44.222343921167152</v>
      </c>
      <c r="AB70" s="711">
        <v>117.0148767413242</v>
      </c>
      <c r="AC70" s="711">
        <v>-112.22759986610131</v>
      </c>
      <c r="AD70" s="571">
        <v>741.1377654297504</v>
      </c>
      <c r="AE70" s="570"/>
      <c r="AF70" s="711">
        <v>540.11150596432765</v>
      </c>
      <c r="AG70" s="711">
        <v>156.40236845058442</v>
      </c>
      <c r="AH70" s="711">
        <v>18.168313407222779</v>
      </c>
      <c r="AI70" s="711">
        <v>-132.28086263523633</v>
      </c>
      <c r="AJ70" s="711">
        <v>94.732880774381016</v>
      </c>
      <c r="AK70" s="711">
        <v>44.222343921167152</v>
      </c>
      <c r="AL70" s="711">
        <v>123.15315953593559</v>
      </c>
      <c r="AM70" s="711">
        <v>-112.22759986610131</v>
      </c>
      <c r="AN70" s="571">
        <v>732.28210955228087</v>
      </c>
    </row>
    <row r="71" spans="1:40" ht="16.5">
      <c r="A71" s="515">
        <v>204</v>
      </c>
      <c r="B71" s="432" t="s">
        <v>76</v>
      </c>
      <c r="C71" s="518">
        <v>2689</v>
      </c>
      <c r="D71" s="570">
        <v>476.429196516525</v>
      </c>
      <c r="E71" s="570">
        <v>-290.95966396466491</v>
      </c>
      <c r="F71" s="570">
        <v>-335.99700458620674</v>
      </c>
      <c r="G71" s="570">
        <v>-55.772901182990566</v>
      </c>
      <c r="H71" s="570">
        <v>229.93619131969342</v>
      </c>
      <c r="I71" s="570">
        <v>-228.24321309036816</v>
      </c>
      <c r="J71" s="570">
        <v>-204.60739498801198</v>
      </c>
      <c r="K71" s="570"/>
      <c r="L71" s="570">
        <v>592.98945119920756</v>
      </c>
      <c r="M71" s="570">
        <v>-290.95966398490594</v>
      </c>
      <c r="N71" s="570">
        <v>-323.47714020677466</v>
      </c>
      <c r="O71" s="570">
        <v>-131.90802958828593</v>
      </c>
      <c r="P71" s="570">
        <v>110.13140678801859</v>
      </c>
      <c r="Q71" s="570">
        <v>68.471629074748975</v>
      </c>
      <c r="R71" s="570">
        <v>247.44587984119016</v>
      </c>
      <c r="S71" s="570">
        <v>-228.24321309036816</v>
      </c>
      <c r="T71" s="710">
        <v>44.450320032830575</v>
      </c>
      <c r="U71" s="570"/>
      <c r="V71" s="711">
        <v>619.31078094510531</v>
      </c>
      <c r="W71" s="711">
        <v>-290.95966398490594</v>
      </c>
      <c r="X71" s="711">
        <v>-310.64582883754912</v>
      </c>
      <c r="Y71" s="711">
        <v>-131.90802958828593</v>
      </c>
      <c r="Z71" s="711">
        <v>105.64260000985158</v>
      </c>
      <c r="AA71" s="711">
        <v>68.471629074748975</v>
      </c>
      <c r="AB71" s="711">
        <v>256.82220204816537</v>
      </c>
      <c r="AC71" s="711">
        <v>-228.24321309036816</v>
      </c>
      <c r="AD71" s="571">
        <v>88.490476576762106</v>
      </c>
      <c r="AE71" s="570"/>
      <c r="AF71" s="711">
        <v>693.77980517086814</v>
      </c>
      <c r="AG71" s="711">
        <v>-290.95966398490594</v>
      </c>
      <c r="AH71" s="711">
        <v>-297.10847600694279</v>
      </c>
      <c r="AI71" s="711">
        <v>-131.90802958828593</v>
      </c>
      <c r="AJ71" s="711">
        <v>101.15379323168457</v>
      </c>
      <c r="AK71" s="711">
        <v>68.471629074748975</v>
      </c>
      <c r="AL71" s="711">
        <v>267.50060962413153</v>
      </c>
      <c r="AM71" s="711">
        <v>-228.24321309036816</v>
      </c>
      <c r="AN71" s="571">
        <v>182.68645443093035</v>
      </c>
    </row>
    <row r="72" spans="1:40" ht="16.5">
      <c r="A72" s="515">
        <v>205</v>
      </c>
      <c r="B72" s="432" t="s">
        <v>533</v>
      </c>
      <c r="C72" s="518">
        <v>36297</v>
      </c>
      <c r="D72" s="570">
        <v>608.08230305891391</v>
      </c>
      <c r="E72" s="570">
        <v>-151.82135730801923</v>
      </c>
      <c r="F72" s="570">
        <v>-82.916298792377575</v>
      </c>
      <c r="G72" s="570">
        <v>-55.772901182990566</v>
      </c>
      <c r="H72" s="570">
        <v>157.53701140444483</v>
      </c>
      <c r="I72" s="570">
        <v>894.44612502410666</v>
      </c>
      <c r="J72" s="570">
        <v>1369.554882204078</v>
      </c>
      <c r="K72" s="570"/>
      <c r="L72" s="570">
        <v>597.98820275323862</v>
      </c>
      <c r="M72" s="570">
        <v>-151.82135732826026</v>
      </c>
      <c r="N72" s="570">
        <v>-70.396434412945482</v>
      </c>
      <c r="O72" s="570">
        <v>-132.12362874922829</v>
      </c>
      <c r="P72" s="570">
        <v>159.73447707632482</v>
      </c>
      <c r="Q72" s="570">
        <v>55.609927686640781</v>
      </c>
      <c r="R72" s="570">
        <v>169.67719405254323</v>
      </c>
      <c r="S72" s="570">
        <v>894.44612502410666</v>
      </c>
      <c r="T72" s="710">
        <v>1523.1145061024201</v>
      </c>
      <c r="U72" s="570"/>
      <c r="V72" s="711">
        <v>594.78317920941322</v>
      </c>
      <c r="W72" s="711">
        <v>-151.82135732826026</v>
      </c>
      <c r="X72" s="711">
        <v>-57.565123043719986</v>
      </c>
      <c r="Y72" s="711">
        <v>-132.12362874922829</v>
      </c>
      <c r="Z72" s="711">
        <v>137.55852431935637</v>
      </c>
      <c r="AA72" s="711">
        <v>55.609927686640781</v>
      </c>
      <c r="AB72" s="711">
        <v>175.79342217282553</v>
      </c>
      <c r="AC72" s="711">
        <v>894.44612502410666</v>
      </c>
      <c r="AD72" s="571">
        <v>1516.681069291134</v>
      </c>
      <c r="AE72" s="570"/>
      <c r="AF72" s="711">
        <v>617.25734054989459</v>
      </c>
      <c r="AG72" s="711">
        <v>-151.82135732826026</v>
      </c>
      <c r="AH72" s="711">
        <v>-44.027770213113655</v>
      </c>
      <c r="AI72" s="711">
        <v>-132.12362874922829</v>
      </c>
      <c r="AJ72" s="711">
        <v>115.38257156238792</v>
      </c>
      <c r="AK72" s="711">
        <v>55.609927686640781</v>
      </c>
      <c r="AL72" s="711">
        <v>183.53545759319377</v>
      </c>
      <c r="AM72" s="711">
        <v>894.44612502410666</v>
      </c>
      <c r="AN72" s="571">
        <v>1538.2586661256216</v>
      </c>
    </row>
    <row r="73" spans="1:40" ht="16.5">
      <c r="A73" s="515">
        <v>208</v>
      </c>
      <c r="B73" s="432" t="s">
        <v>78</v>
      </c>
      <c r="C73" s="518">
        <v>12335</v>
      </c>
      <c r="D73" s="570">
        <v>1001.1119251679863</v>
      </c>
      <c r="E73" s="570">
        <v>88.292109697755521</v>
      </c>
      <c r="F73" s="570">
        <v>11.674904292568453</v>
      </c>
      <c r="G73" s="570">
        <v>-55.772901182990566</v>
      </c>
      <c r="H73" s="570">
        <v>196.44450088324766</v>
      </c>
      <c r="I73" s="570">
        <v>-11.624239967571949</v>
      </c>
      <c r="J73" s="570">
        <v>1230.1262988909953</v>
      </c>
      <c r="K73" s="570"/>
      <c r="L73" s="570">
        <v>869.56824164303919</v>
      </c>
      <c r="M73" s="570">
        <v>88.292109677514446</v>
      </c>
      <c r="N73" s="570">
        <v>-1.988449195749274</v>
      </c>
      <c r="O73" s="570">
        <v>-132.13721264886314</v>
      </c>
      <c r="P73" s="570">
        <v>85.550518082315875</v>
      </c>
      <c r="Q73" s="570">
        <v>40.788400922578028</v>
      </c>
      <c r="R73" s="570">
        <v>209.23549320834965</v>
      </c>
      <c r="S73" s="570">
        <v>-11.624239967571949</v>
      </c>
      <c r="T73" s="710">
        <v>1147.6848617216128</v>
      </c>
      <c r="U73" s="570"/>
      <c r="V73" s="711">
        <v>905.96743169002082</v>
      </c>
      <c r="W73" s="711">
        <v>88.292109677514446</v>
      </c>
      <c r="X73" s="711">
        <v>-4.1571378265237735</v>
      </c>
      <c r="Y73" s="711">
        <v>-132.13721264886314</v>
      </c>
      <c r="Z73" s="711">
        <v>87.566843151413266</v>
      </c>
      <c r="AA73" s="711">
        <v>40.788400922578028</v>
      </c>
      <c r="AB73" s="711">
        <v>216.18766441490561</v>
      </c>
      <c r="AC73" s="711">
        <v>-11.624239967571949</v>
      </c>
      <c r="AD73" s="571">
        <v>1190.8838594134734</v>
      </c>
      <c r="AE73" s="570"/>
      <c r="AF73" s="711">
        <v>931.27807013601034</v>
      </c>
      <c r="AG73" s="711">
        <v>88.292109677514446</v>
      </c>
      <c r="AH73" s="711">
        <v>-5.6197849959174446</v>
      </c>
      <c r="AI73" s="711">
        <v>-132.13721264886314</v>
      </c>
      <c r="AJ73" s="711">
        <v>89.583168220510657</v>
      </c>
      <c r="AK73" s="711">
        <v>40.788400922578028</v>
      </c>
      <c r="AL73" s="711">
        <v>224.89111295728509</v>
      </c>
      <c r="AM73" s="711">
        <v>-11.624239967571949</v>
      </c>
      <c r="AN73" s="571">
        <v>1225.451624301546</v>
      </c>
    </row>
    <row r="74" spans="1:40" ht="16.5">
      <c r="A74" s="515">
        <v>211</v>
      </c>
      <c r="B74" s="432" t="s">
        <v>79</v>
      </c>
      <c r="C74" s="518">
        <v>32959</v>
      </c>
      <c r="D74" s="570">
        <v>651.44804885073563</v>
      </c>
      <c r="E74" s="570">
        <v>6.777829704485332</v>
      </c>
      <c r="F74" s="570">
        <v>0.49168642481863489</v>
      </c>
      <c r="G74" s="570">
        <v>-55.772901182990566</v>
      </c>
      <c r="H74" s="570">
        <v>128.10250554082526</v>
      </c>
      <c r="I74" s="570">
        <v>-134.22403592342002</v>
      </c>
      <c r="J74" s="570">
        <v>596.82313341445433</v>
      </c>
      <c r="K74" s="570"/>
      <c r="L74" s="570">
        <v>613.40929703823406</v>
      </c>
      <c r="M74" s="570">
        <v>6.7778296842442751</v>
      </c>
      <c r="N74" s="570">
        <v>-1.9884491957492738</v>
      </c>
      <c r="O74" s="570">
        <v>-132.20788801559033</v>
      </c>
      <c r="P74" s="570">
        <v>84.34148687621051</v>
      </c>
      <c r="Q74" s="570">
        <v>23.208187492763741</v>
      </c>
      <c r="R74" s="570">
        <v>139.60455923713707</v>
      </c>
      <c r="S74" s="570">
        <v>-134.22403592342002</v>
      </c>
      <c r="T74" s="710">
        <v>598.92098719383011</v>
      </c>
      <c r="U74" s="570"/>
      <c r="V74" s="711">
        <v>622.10193101179721</v>
      </c>
      <c r="W74" s="711">
        <v>6.7778296842442751</v>
      </c>
      <c r="X74" s="711">
        <v>-4.1571378265237735</v>
      </c>
      <c r="Y74" s="711">
        <v>-132.20788801559033</v>
      </c>
      <c r="Z74" s="711">
        <v>90.039518582982012</v>
      </c>
      <c r="AA74" s="711">
        <v>23.208187492763741</v>
      </c>
      <c r="AB74" s="711">
        <v>143.37131706983268</v>
      </c>
      <c r="AC74" s="711">
        <v>-134.22403592342002</v>
      </c>
      <c r="AD74" s="571">
        <v>614.90972207608581</v>
      </c>
      <c r="AE74" s="570"/>
      <c r="AF74" s="711">
        <v>607.14639139820383</v>
      </c>
      <c r="AG74" s="711">
        <v>6.7778296842442751</v>
      </c>
      <c r="AH74" s="711">
        <v>-5.6197849959174446</v>
      </c>
      <c r="AI74" s="711">
        <v>-132.20788801559033</v>
      </c>
      <c r="AJ74" s="711">
        <v>95.7375502897535</v>
      </c>
      <c r="AK74" s="711">
        <v>23.208187492763741</v>
      </c>
      <c r="AL74" s="711">
        <v>150.2587313186304</v>
      </c>
      <c r="AM74" s="711">
        <v>-134.22403592342002</v>
      </c>
      <c r="AN74" s="571">
        <v>611.07698124866795</v>
      </c>
    </row>
    <row r="75" spans="1:40" ht="16.5">
      <c r="A75" s="515">
        <v>213</v>
      </c>
      <c r="B75" s="432" t="s">
        <v>80</v>
      </c>
      <c r="C75" s="518">
        <v>5154</v>
      </c>
      <c r="D75" s="570">
        <v>312.75854277727836</v>
      </c>
      <c r="E75" s="570">
        <v>-91.221471279767144</v>
      </c>
      <c r="F75" s="570">
        <v>-19.460332164589023</v>
      </c>
      <c r="G75" s="570">
        <v>-55.772901182990566</v>
      </c>
      <c r="H75" s="570">
        <v>215.42408557202663</v>
      </c>
      <c r="I75" s="570">
        <v>-47.040745052386498</v>
      </c>
      <c r="J75" s="570">
        <v>314.68717866957172</v>
      </c>
      <c r="K75" s="570"/>
      <c r="L75" s="570">
        <v>421.25051186572318</v>
      </c>
      <c r="M75" s="570">
        <v>-91.221471300008176</v>
      </c>
      <c r="N75" s="570">
        <v>-6.9404677851569314</v>
      </c>
      <c r="O75" s="570">
        <v>-132.1356943381424</v>
      </c>
      <c r="P75" s="570">
        <v>138.31696961324496</v>
      </c>
      <c r="Q75" s="570">
        <v>55.517364980597598</v>
      </c>
      <c r="R75" s="570">
        <v>230.58957118199453</v>
      </c>
      <c r="S75" s="570">
        <v>-47.040745052386498</v>
      </c>
      <c r="T75" s="710">
        <v>568.33603916586628</v>
      </c>
      <c r="U75" s="570"/>
      <c r="V75" s="711">
        <v>436.55089057757982</v>
      </c>
      <c r="W75" s="711">
        <v>-91.221471300008176</v>
      </c>
      <c r="X75" s="711">
        <v>-4.1571378265237735</v>
      </c>
      <c r="Y75" s="711">
        <v>-132.1356943381424</v>
      </c>
      <c r="Z75" s="711">
        <v>119.37481775190771</v>
      </c>
      <c r="AA75" s="711">
        <v>55.517364980597598</v>
      </c>
      <c r="AB75" s="711">
        <v>239.06663616057668</v>
      </c>
      <c r="AC75" s="711">
        <v>-47.040745052386498</v>
      </c>
      <c r="AD75" s="571">
        <v>575.95466095360098</v>
      </c>
      <c r="AE75" s="570"/>
      <c r="AF75" s="711">
        <v>469.83687719737486</v>
      </c>
      <c r="AG75" s="711">
        <v>-91.221471300008176</v>
      </c>
      <c r="AH75" s="711">
        <v>-5.6197849959174446</v>
      </c>
      <c r="AI75" s="711">
        <v>-132.1356943381424</v>
      </c>
      <c r="AJ75" s="711">
        <v>100.43266589057046</v>
      </c>
      <c r="AK75" s="711">
        <v>55.517364980597598</v>
      </c>
      <c r="AL75" s="711">
        <v>248.95500766875756</v>
      </c>
      <c r="AM75" s="711">
        <v>-47.040745052386498</v>
      </c>
      <c r="AN75" s="571">
        <v>598.72422005084593</v>
      </c>
    </row>
    <row r="76" spans="1:40" ht="16.5">
      <c r="A76" s="515">
        <v>214</v>
      </c>
      <c r="B76" s="432" t="s">
        <v>81</v>
      </c>
      <c r="C76" s="518">
        <v>12528</v>
      </c>
      <c r="D76" s="570">
        <v>611.60350757360175</v>
      </c>
      <c r="E76" s="570">
        <v>-28.842037828812614</v>
      </c>
      <c r="F76" s="570">
        <v>15.737476515020017</v>
      </c>
      <c r="G76" s="570">
        <v>-55.772901182990566</v>
      </c>
      <c r="H76" s="570">
        <v>211.28210357775887</v>
      </c>
      <c r="I76" s="570">
        <v>-17.825351213282246</v>
      </c>
      <c r="J76" s="570">
        <v>736.18279744129529</v>
      </c>
      <c r="K76" s="570"/>
      <c r="L76" s="570">
        <v>612.34983957449595</v>
      </c>
      <c r="M76" s="570">
        <v>-28.842037849053661</v>
      </c>
      <c r="N76" s="570">
        <v>-1.7426591055478924</v>
      </c>
      <c r="O76" s="570">
        <v>-131.96912117988998</v>
      </c>
      <c r="P76" s="570">
        <v>126.04947330870966</v>
      </c>
      <c r="Q76" s="570">
        <v>91.081144835887628</v>
      </c>
      <c r="R76" s="570">
        <v>225.39483001063985</v>
      </c>
      <c r="S76" s="570">
        <v>-17.825351213282246</v>
      </c>
      <c r="T76" s="710">
        <v>874.49611838195938</v>
      </c>
      <c r="U76" s="570"/>
      <c r="V76" s="711">
        <v>586.43698846976292</v>
      </c>
      <c r="W76" s="711">
        <v>-28.842037849053661</v>
      </c>
      <c r="X76" s="711">
        <v>-4.1571378265237735</v>
      </c>
      <c r="Y76" s="711">
        <v>-131.96912117988998</v>
      </c>
      <c r="Z76" s="711">
        <v>118.43317096150685</v>
      </c>
      <c r="AA76" s="711">
        <v>91.081144835887628</v>
      </c>
      <c r="AB76" s="711">
        <v>233.36186455697251</v>
      </c>
      <c r="AC76" s="711">
        <v>-17.825351213282246</v>
      </c>
      <c r="AD76" s="571">
        <v>846.51952075538031</v>
      </c>
      <c r="AE76" s="570"/>
      <c r="AF76" s="711">
        <v>657.25650073437453</v>
      </c>
      <c r="AG76" s="711">
        <v>-28.842037849053661</v>
      </c>
      <c r="AH76" s="711">
        <v>-5.6197849959174446</v>
      </c>
      <c r="AI76" s="711">
        <v>-131.96912117988998</v>
      </c>
      <c r="AJ76" s="711">
        <v>110.81686861430401</v>
      </c>
      <c r="AK76" s="711">
        <v>91.081144835887628</v>
      </c>
      <c r="AL76" s="711">
        <v>243.0081563748015</v>
      </c>
      <c r="AM76" s="711">
        <v>-17.825351213282246</v>
      </c>
      <c r="AN76" s="571">
        <v>917.90637532122435</v>
      </c>
    </row>
    <row r="77" spans="1:40" ht="16.5">
      <c r="A77" s="515">
        <v>216</v>
      </c>
      <c r="B77" s="432" t="s">
        <v>82</v>
      </c>
      <c r="C77" s="518">
        <v>1269</v>
      </c>
      <c r="D77" s="570">
        <v>842.76232456270839</v>
      </c>
      <c r="E77" s="570">
        <v>65.159948475679457</v>
      </c>
      <c r="F77" s="570">
        <v>-9.4621291672397554</v>
      </c>
      <c r="G77" s="570">
        <v>-55.772901182990552</v>
      </c>
      <c r="H77" s="570">
        <v>237.03049313947119</v>
      </c>
      <c r="I77" s="570">
        <v>-212.2261623325453</v>
      </c>
      <c r="J77" s="570">
        <v>867.49157349508323</v>
      </c>
      <c r="K77" s="570"/>
      <c r="L77" s="570">
        <v>988.81182863192828</v>
      </c>
      <c r="M77" s="570">
        <v>65.159948455438396</v>
      </c>
      <c r="N77" s="570">
        <v>-1.988449195749274</v>
      </c>
      <c r="O77" s="570">
        <v>-132.13248369101569</v>
      </c>
      <c r="P77" s="570">
        <v>127.85615342290156</v>
      </c>
      <c r="Q77" s="570">
        <v>53.141145765169441</v>
      </c>
      <c r="R77" s="570">
        <v>252.19766566146299</v>
      </c>
      <c r="S77" s="570">
        <v>-212.2261623325453</v>
      </c>
      <c r="T77" s="710">
        <v>1140.8196467175903</v>
      </c>
      <c r="U77" s="570"/>
      <c r="V77" s="711">
        <v>1023.8332527570138</v>
      </c>
      <c r="W77" s="711">
        <v>65.159948455438396</v>
      </c>
      <c r="X77" s="711">
        <v>-4.1571378265237735</v>
      </c>
      <c r="Y77" s="711">
        <v>-132.13248369101569</v>
      </c>
      <c r="Z77" s="711">
        <v>116.84687891791232</v>
      </c>
      <c r="AA77" s="711">
        <v>53.141145765169441</v>
      </c>
      <c r="AB77" s="711">
        <v>261.53320872618525</v>
      </c>
      <c r="AC77" s="711">
        <v>-212.2261623325453</v>
      </c>
      <c r="AD77" s="571">
        <v>1171.9986507716344</v>
      </c>
      <c r="AE77" s="570"/>
      <c r="AF77" s="711">
        <v>1046.4865629691876</v>
      </c>
      <c r="AG77" s="711">
        <v>65.159948455438396</v>
      </c>
      <c r="AH77" s="711">
        <v>-5.6197849959174446</v>
      </c>
      <c r="AI77" s="711">
        <v>-132.13248369101569</v>
      </c>
      <c r="AJ77" s="711">
        <v>105.83760441292307</v>
      </c>
      <c r="AK77" s="711">
        <v>53.141145765169441</v>
      </c>
      <c r="AL77" s="711">
        <v>272.13273353650072</v>
      </c>
      <c r="AM77" s="711">
        <v>-212.2261623325453</v>
      </c>
      <c r="AN77" s="571">
        <v>1192.7795641197411</v>
      </c>
    </row>
    <row r="78" spans="1:40" ht="16.5">
      <c r="A78" s="515">
        <v>217</v>
      </c>
      <c r="B78" s="432" t="s">
        <v>83</v>
      </c>
      <c r="C78" s="518">
        <v>5352</v>
      </c>
      <c r="D78" s="570">
        <v>982.40790510155966</v>
      </c>
      <c r="E78" s="570">
        <v>-135.40378873027575</v>
      </c>
      <c r="F78" s="570">
        <v>-153.85090121130386</v>
      </c>
      <c r="G78" s="570">
        <v>-55.772901182990573</v>
      </c>
      <c r="H78" s="570">
        <v>196.46937077256374</v>
      </c>
      <c r="I78" s="570">
        <v>16.646487294469356</v>
      </c>
      <c r="J78" s="570">
        <v>850.4961720440225</v>
      </c>
      <c r="K78" s="570"/>
      <c r="L78" s="570">
        <v>972.69883332823917</v>
      </c>
      <c r="M78" s="570">
        <v>-135.40378875051675</v>
      </c>
      <c r="N78" s="570">
        <v>-141.33103683187176</v>
      </c>
      <c r="O78" s="570">
        <v>-132.120642604761</v>
      </c>
      <c r="P78" s="570">
        <v>88.068089771517222</v>
      </c>
      <c r="Q78" s="570">
        <v>42.197662031763826</v>
      </c>
      <c r="R78" s="570">
        <v>210.34642909953462</v>
      </c>
      <c r="S78" s="570">
        <v>16.646487294469356</v>
      </c>
      <c r="T78" s="710">
        <v>921.10203333837467</v>
      </c>
      <c r="U78" s="570"/>
      <c r="V78" s="711">
        <v>1039.7474692439689</v>
      </c>
      <c r="W78" s="711">
        <v>-135.40378875051675</v>
      </c>
      <c r="X78" s="711">
        <v>-128.49972546264627</v>
      </c>
      <c r="Y78" s="711">
        <v>-132.120642604761</v>
      </c>
      <c r="Z78" s="711">
        <v>90.953535730302733</v>
      </c>
      <c r="AA78" s="711">
        <v>42.197662031763826</v>
      </c>
      <c r="AB78" s="711">
        <v>217.95142528659542</v>
      </c>
      <c r="AC78" s="711">
        <v>16.646487294469356</v>
      </c>
      <c r="AD78" s="571">
        <v>1011.4724227691762</v>
      </c>
      <c r="AE78" s="570"/>
      <c r="AF78" s="711">
        <v>1086.1353179335474</v>
      </c>
      <c r="AG78" s="711">
        <v>-135.40378875051675</v>
      </c>
      <c r="AH78" s="711">
        <v>-114.96237263203993</v>
      </c>
      <c r="AI78" s="711">
        <v>-132.120642604761</v>
      </c>
      <c r="AJ78" s="711">
        <v>93.838981689088257</v>
      </c>
      <c r="AK78" s="711">
        <v>42.197662031763826</v>
      </c>
      <c r="AL78" s="711">
        <v>226.89534150321418</v>
      </c>
      <c r="AM78" s="711">
        <v>16.646487294469356</v>
      </c>
      <c r="AN78" s="571">
        <v>1083.2269864647656</v>
      </c>
    </row>
    <row r="79" spans="1:40" ht="16.5">
      <c r="A79" s="515">
        <v>218</v>
      </c>
      <c r="B79" s="432" t="s">
        <v>534</v>
      </c>
      <c r="C79" s="518">
        <v>1200</v>
      </c>
      <c r="D79" s="570">
        <v>412.99767967669214</v>
      </c>
      <c r="E79" s="570">
        <v>276.20793823955637</v>
      </c>
      <c r="F79" s="570">
        <v>131.27834667189779</v>
      </c>
      <c r="G79" s="570">
        <v>-55.772901182990559</v>
      </c>
      <c r="H79" s="570">
        <v>280.64284538311233</v>
      </c>
      <c r="I79" s="570">
        <v>-234.41</v>
      </c>
      <c r="J79" s="570">
        <v>810.94390878826812</v>
      </c>
      <c r="K79" s="570"/>
      <c r="L79" s="570">
        <v>603.29285577384246</v>
      </c>
      <c r="M79" s="570">
        <v>276.20793821931528</v>
      </c>
      <c r="N79" s="570">
        <v>113.7982110513299</v>
      </c>
      <c r="O79" s="570">
        <v>-131.51176352407259</v>
      </c>
      <c r="P79" s="570">
        <v>82.419675480155959</v>
      </c>
      <c r="Q79" s="570">
        <v>34.194237256666653</v>
      </c>
      <c r="R79" s="570">
        <v>297.43750489778853</v>
      </c>
      <c r="S79" s="570">
        <v>-234.41</v>
      </c>
      <c r="T79" s="710">
        <v>1041.4286591550263</v>
      </c>
      <c r="U79" s="570"/>
      <c r="V79" s="711">
        <v>636.25886061759275</v>
      </c>
      <c r="W79" s="711">
        <v>276.20793821931528</v>
      </c>
      <c r="X79" s="711">
        <v>96.629522420555389</v>
      </c>
      <c r="Y79" s="711">
        <v>-131.51176352407259</v>
      </c>
      <c r="Z79" s="711">
        <v>80.814271073411319</v>
      </c>
      <c r="AA79" s="711">
        <v>34.194237256666653</v>
      </c>
      <c r="AB79" s="711">
        <v>307.43382441335189</v>
      </c>
      <c r="AC79" s="711">
        <v>-234.41</v>
      </c>
      <c r="AD79" s="571">
        <v>1065.6168904768208</v>
      </c>
      <c r="AE79" s="570"/>
      <c r="AF79" s="711">
        <v>735.71904134440797</v>
      </c>
      <c r="AG79" s="711">
        <v>276.20793821931528</v>
      </c>
      <c r="AH79" s="711">
        <v>80.166875251161727</v>
      </c>
      <c r="AI79" s="711">
        <v>-131.51176352407259</v>
      </c>
      <c r="AJ79" s="711">
        <v>79.20886666666668</v>
      </c>
      <c r="AK79" s="711">
        <v>34.194237256666653</v>
      </c>
      <c r="AL79" s="711">
        <v>318.68439171124766</v>
      </c>
      <c r="AM79" s="711">
        <v>-234.41</v>
      </c>
      <c r="AN79" s="571">
        <v>1158.2595869253937</v>
      </c>
    </row>
    <row r="80" spans="1:40" ht="16.5">
      <c r="A80" s="515">
        <v>224</v>
      </c>
      <c r="B80" s="432" t="s">
        <v>535</v>
      </c>
      <c r="C80" s="518">
        <v>8603</v>
      </c>
      <c r="D80" s="570">
        <v>687.60179124918466</v>
      </c>
      <c r="E80" s="570">
        <v>-24.216187646545411</v>
      </c>
      <c r="F80" s="570">
        <v>-20.876354893238091</v>
      </c>
      <c r="G80" s="570">
        <v>-55.772901182990573</v>
      </c>
      <c r="H80" s="570">
        <v>166.76469993582913</v>
      </c>
      <c r="I80" s="570">
        <v>-37.169359525746835</v>
      </c>
      <c r="J80" s="570">
        <v>716.33168793649281</v>
      </c>
      <c r="K80" s="570"/>
      <c r="L80" s="570">
        <v>639.17713661197308</v>
      </c>
      <c r="M80" s="570">
        <v>-24.216187666786983</v>
      </c>
      <c r="N80" s="570">
        <v>-8.3564905138059995</v>
      </c>
      <c r="O80" s="570">
        <v>-132.08064730224172</v>
      </c>
      <c r="P80" s="570">
        <v>128.22058584563266</v>
      </c>
      <c r="Q80" s="570">
        <v>67.49430940113912</v>
      </c>
      <c r="R80" s="570">
        <v>182.76283375825352</v>
      </c>
      <c r="S80" s="570">
        <v>-37.169359525746835</v>
      </c>
      <c r="T80" s="710">
        <v>815.83218060841682</v>
      </c>
      <c r="U80" s="570"/>
      <c r="V80" s="711">
        <v>636.00761440090878</v>
      </c>
      <c r="W80" s="711">
        <v>-24.216187666786983</v>
      </c>
      <c r="X80" s="711">
        <v>-4.1571378265237735</v>
      </c>
      <c r="Y80" s="711">
        <v>-132.08064730224172</v>
      </c>
      <c r="Z80" s="711">
        <v>122.12559979251292</v>
      </c>
      <c r="AA80" s="711">
        <v>67.49430940113912</v>
      </c>
      <c r="AB80" s="711">
        <v>188.4659387355305</v>
      </c>
      <c r="AC80" s="711">
        <v>-37.169359525746835</v>
      </c>
      <c r="AD80" s="571">
        <v>816.47013000879201</v>
      </c>
      <c r="AE80" s="570"/>
      <c r="AF80" s="711">
        <v>621.94382558316192</v>
      </c>
      <c r="AG80" s="711">
        <v>-24.216187666786983</v>
      </c>
      <c r="AH80" s="711">
        <v>-5.6197849959174446</v>
      </c>
      <c r="AI80" s="711">
        <v>-132.08064730224172</v>
      </c>
      <c r="AJ80" s="711">
        <v>116.03061373939317</v>
      </c>
      <c r="AK80" s="711">
        <v>67.49430940113912</v>
      </c>
      <c r="AL80" s="711">
        <v>196.69715182487303</v>
      </c>
      <c r="AM80" s="711">
        <v>-37.169359525746835</v>
      </c>
      <c r="AN80" s="571">
        <v>803.07992105787434</v>
      </c>
    </row>
    <row r="81" spans="1:40" ht="16.5">
      <c r="A81" s="515">
        <v>226</v>
      </c>
      <c r="B81" s="432" t="s">
        <v>86</v>
      </c>
      <c r="C81" s="518">
        <v>3665</v>
      </c>
      <c r="D81" s="570">
        <v>673.03867589123251</v>
      </c>
      <c r="E81" s="570">
        <v>106.74626075172741</v>
      </c>
      <c r="F81" s="570">
        <v>55.266483352816941</v>
      </c>
      <c r="G81" s="570">
        <v>-55.772901182990559</v>
      </c>
      <c r="H81" s="570">
        <v>219.18366534459051</v>
      </c>
      <c r="I81" s="570">
        <v>24.37680763983629</v>
      </c>
      <c r="J81" s="570">
        <v>1022.838991797213</v>
      </c>
      <c r="K81" s="570"/>
      <c r="L81" s="570">
        <v>690.95536150614021</v>
      </c>
      <c r="M81" s="570">
        <v>106.74626073148633</v>
      </c>
      <c r="N81" s="570">
        <v>37.786347732249027</v>
      </c>
      <c r="O81" s="570">
        <v>-132.10475652896324</v>
      </c>
      <c r="P81" s="570">
        <v>128.12287216686119</v>
      </c>
      <c r="Q81" s="570">
        <v>66.468406412005479</v>
      </c>
      <c r="R81" s="570">
        <v>233.89579541087841</v>
      </c>
      <c r="S81" s="570">
        <v>24.37680763983629</v>
      </c>
      <c r="T81" s="710">
        <v>1156.2470950704937</v>
      </c>
      <c r="U81" s="570"/>
      <c r="V81" s="711">
        <v>702.68031692595082</v>
      </c>
      <c r="W81" s="711">
        <v>106.74626073148633</v>
      </c>
      <c r="X81" s="711">
        <v>20.617659101474533</v>
      </c>
      <c r="Y81" s="711">
        <v>-132.10475652896324</v>
      </c>
      <c r="Z81" s="711">
        <v>117.01892312299402</v>
      </c>
      <c r="AA81" s="711">
        <v>66.468406412005479</v>
      </c>
      <c r="AB81" s="711">
        <v>242.69669821495464</v>
      </c>
      <c r="AC81" s="711">
        <v>24.37680763983629</v>
      </c>
      <c r="AD81" s="571">
        <v>1148.5003156197388</v>
      </c>
      <c r="AE81" s="570"/>
      <c r="AF81" s="711">
        <v>751.58576293986437</v>
      </c>
      <c r="AG81" s="711">
        <v>106.74626073148633</v>
      </c>
      <c r="AH81" s="711">
        <v>4.1550119320808649</v>
      </c>
      <c r="AI81" s="711">
        <v>-132.10475652896324</v>
      </c>
      <c r="AJ81" s="711">
        <v>105.91497407912686</v>
      </c>
      <c r="AK81" s="711">
        <v>66.468406412005479</v>
      </c>
      <c r="AL81" s="711">
        <v>252.7995739314035</v>
      </c>
      <c r="AM81" s="711">
        <v>24.37680763983629</v>
      </c>
      <c r="AN81" s="571">
        <v>1179.9420411368405</v>
      </c>
    </row>
    <row r="82" spans="1:40" ht="16.5">
      <c r="A82" s="515">
        <v>230</v>
      </c>
      <c r="B82" s="432" t="s">
        <v>87</v>
      </c>
      <c r="C82" s="518">
        <v>2240</v>
      </c>
      <c r="D82" s="570">
        <v>852.06292740000208</v>
      </c>
      <c r="E82" s="570">
        <v>12.236757016521967</v>
      </c>
      <c r="F82" s="570">
        <v>0.18322328607383642</v>
      </c>
      <c r="G82" s="570">
        <v>-55.772901182990566</v>
      </c>
      <c r="H82" s="570">
        <v>265.41306112301083</v>
      </c>
      <c r="I82" s="570">
        <v>-159.18883928571429</v>
      </c>
      <c r="J82" s="570">
        <v>914.93422835690376</v>
      </c>
      <c r="K82" s="570"/>
      <c r="L82" s="570">
        <v>871.90671366336983</v>
      </c>
      <c r="M82" s="570">
        <v>12.23675699628091</v>
      </c>
      <c r="N82" s="570">
        <v>-1.9884491957492743</v>
      </c>
      <c r="O82" s="570">
        <v>-132.17047870991621</v>
      </c>
      <c r="P82" s="570">
        <v>102.2483637059857</v>
      </c>
      <c r="Q82" s="570">
        <v>95.581719887500029</v>
      </c>
      <c r="R82" s="570">
        <v>279.43946881012329</v>
      </c>
      <c r="S82" s="570">
        <v>-159.18883928571429</v>
      </c>
      <c r="T82" s="710">
        <v>1068.06525587188</v>
      </c>
      <c r="U82" s="570"/>
      <c r="V82" s="711">
        <v>914.17203802485631</v>
      </c>
      <c r="W82" s="711">
        <v>12.23675699628091</v>
      </c>
      <c r="X82" s="711">
        <v>-4.1571378265237735</v>
      </c>
      <c r="Y82" s="711">
        <v>-132.17047870991621</v>
      </c>
      <c r="Z82" s="711">
        <v>101.85381801370707</v>
      </c>
      <c r="AA82" s="711">
        <v>95.581719887500029</v>
      </c>
      <c r="AB82" s="711">
        <v>288.40512902706138</v>
      </c>
      <c r="AC82" s="711">
        <v>-159.18883928571429</v>
      </c>
      <c r="AD82" s="571">
        <v>1116.7330061272514</v>
      </c>
      <c r="AE82" s="570"/>
      <c r="AF82" s="711">
        <v>979.64827984418537</v>
      </c>
      <c r="AG82" s="711">
        <v>12.23675699628091</v>
      </c>
      <c r="AH82" s="711">
        <v>-5.6197849959174446</v>
      </c>
      <c r="AI82" s="711">
        <v>-132.17047870991621</v>
      </c>
      <c r="AJ82" s="711">
        <v>101.45927232142844</v>
      </c>
      <c r="AK82" s="711">
        <v>95.581719887500029</v>
      </c>
      <c r="AL82" s="711">
        <v>298.89410419447051</v>
      </c>
      <c r="AM82" s="711">
        <v>-159.18883928571429</v>
      </c>
      <c r="AN82" s="571">
        <v>1190.8410302523175</v>
      </c>
    </row>
    <row r="83" spans="1:40" ht="16.5">
      <c r="A83" s="515">
        <v>231</v>
      </c>
      <c r="B83" s="432" t="s">
        <v>536</v>
      </c>
      <c r="C83" s="518">
        <v>1256</v>
      </c>
      <c r="D83" s="570">
        <v>245.01275542356052</v>
      </c>
      <c r="E83" s="570">
        <v>-683.54432595615867</v>
      </c>
      <c r="F83" s="570">
        <v>-412.20826368955437</v>
      </c>
      <c r="G83" s="570">
        <v>-55.772901182990559</v>
      </c>
      <c r="H83" s="570">
        <v>177.56738194615812</v>
      </c>
      <c r="I83" s="570">
        <v>-19.625796178343951</v>
      </c>
      <c r="J83" s="570">
        <v>-748.57114963732886</v>
      </c>
      <c r="K83" s="570"/>
      <c r="L83" s="570">
        <v>120.08003794141126</v>
      </c>
      <c r="M83" s="570">
        <v>-683.54432597639948</v>
      </c>
      <c r="N83" s="570">
        <v>-399.68839931012229</v>
      </c>
      <c r="O83" s="570">
        <v>-132.57397715440288</v>
      </c>
      <c r="P83" s="570">
        <v>100.87937825915513</v>
      </c>
      <c r="Q83" s="570">
        <v>42.695646501592364</v>
      </c>
      <c r="R83" s="570">
        <v>193.86060468003643</v>
      </c>
      <c r="S83" s="570">
        <v>-19.625796178343951</v>
      </c>
      <c r="T83" s="710">
        <v>-777.91683123707355</v>
      </c>
      <c r="U83" s="570"/>
      <c r="V83" s="711">
        <v>119.27956899494787</v>
      </c>
      <c r="W83" s="711">
        <v>-683.54432597639948</v>
      </c>
      <c r="X83" s="711">
        <v>-386.85708794089675</v>
      </c>
      <c r="Y83" s="711">
        <v>-132.57397715440288</v>
      </c>
      <c r="Z83" s="711">
        <v>98.415720180533029</v>
      </c>
      <c r="AA83" s="711">
        <v>42.695646501592364</v>
      </c>
      <c r="AB83" s="711">
        <v>202.59014306411157</v>
      </c>
      <c r="AC83" s="711">
        <v>-19.625796178343951</v>
      </c>
      <c r="AD83" s="571">
        <v>-759.62010850885838</v>
      </c>
      <c r="AE83" s="570"/>
      <c r="AF83" s="711">
        <v>94.621744293026779</v>
      </c>
      <c r="AG83" s="711">
        <v>-683.54432597639948</v>
      </c>
      <c r="AH83" s="711">
        <v>-373.31973511029042</v>
      </c>
      <c r="AI83" s="711">
        <v>-132.57397715440288</v>
      </c>
      <c r="AJ83" s="711">
        <v>95.952062101910897</v>
      </c>
      <c r="AK83" s="711">
        <v>42.695646501592364</v>
      </c>
      <c r="AL83" s="711">
        <v>212.63158102481481</v>
      </c>
      <c r="AM83" s="711">
        <v>-19.625796178343951</v>
      </c>
      <c r="AN83" s="571">
        <v>-763.16280049809188</v>
      </c>
    </row>
    <row r="84" spans="1:40" ht="16.5">
      <c r="A84" s="515">
        <v>232</v>
      </c>
      <c r="B84" s="432" t="s">
        <v>89</v>
      </c>
      <c r="C84" s="518">
        <v>12750</v>
      </c>
      <c r="D84" s="570">
        <v>658.96729237168381</v>
      </c>
      <c r="E84" s="570">
        <v>-1.9300395640944552</v>
      </c>
      <c r="F84" s="570">
        <v>-13.355142268636119</v>
      </c>
      <c r="G84" s="570">
        <v>-55.772901182990573</v>
      </c>
      <c r="H84" s="570">
        <v>222.26231722750967</v>
      </c>
      <c r="I84" s="570">
        <v>-47.177019607843135</v>
      </c>
      <c r="J84" s="570">
        <v>762.99450697562918</v>
      </c>
      <c r="K84" s="570"/>
      <c r="L84" s="570">
        <v>689.94390216538909</v>
      </c>
      <c r="M84" s="570">
        <v>-1.9300395843355089</v>
      </c>
      <c r="N84" s="570">
        <v>-1.9884491957492743</v>
      </c>
      <c r="O84" s="570">
        <v>-131.99939222153188</v>
      </c>
      <c r="P84" s="570">
        <v>112.68907150548905</v>
      </c>
      <c r="Q84" s="570">
        <v>60.151620035294123</v>
      </c>
      <c r="R84" s="570">
        <v>235.58793480013514</v>
      </c>
      <c r="S84" s="570">
        <v>-47.177019607843135</v>
      </c>
      <c r="T84" s="710">
        <v>915.27762789684766</v>
      </c>
      <c r="U84" s="570"/>
      <c r="V84" s="711">
        <v>694.06556342116119</v>
      </c>
      <c r="W84" s="711">
        <v>-1.9300395843355089</v>
      </c>
      <c r="X84" s="711">
        <v>-4.1571378265237735</v>
      </c>
      <c r="Y84" s="711">
        <v>-131.99939222153188</v>
      </c>
      <c r="Z84" s="711">
        <v>107.44689222333263</v>
      </c>
      <c r="AA84" s="711">
        <v>60.151620035294123</v>
      </c>
      <c r="AB84" s="711">
        <v>243.87766748337887</v>
      </c>
      <c r="AC84" s="711">
        <v>-47.177019607843135</v>
      </c>
      <c r="AD84" s="571">
        <v>920.27815392293246</v>
      </c>
      <c r="AE84" s="570"/>
      <c r="AF84" s="711">
        <v>695.31640853664453</v>
      </c>
      <c r="AG84" s="711">
        <v>-1.9300395843355089</v>
      </c>
      <c r="AH84" s="711">
        <v>-5.6197849959174446</v>
      </c>
      <c r="AI84" s="711">
        <v>-131.99939222153188</v>
      </c>
      <c r="AJ84" s="711">
        <v>102.2047129411762</v>
      </c>
      <c r="AK84" s="711">
        <v>60.151620035294123</v>
      </c>
      <c r="AL84" s="711">
        <v>253.73665186050786</v>
      </c>
      <c r="AM84" s="711">
        <v>-47.177019607843135</v>
      </c>
      <c r="AN84" s="571">
        <v>924.68315696399486</v>
      </c>
    </row>
    <row r="85" spans="1:40" ht="16.5">
      <c r="A85" s="515">
        <v>233</v>
      </c>
      <c r="B85" s="432" t="s">
        <v>90</v>
      </c>
      <c r="C85" s="518">
        <v>15116</v>
      </c>
      <c r="D85" s="570">
        <v>675.69799973293414</v>
      </c>
      <c r="E85" s="570">
        <v>139.76632463753066</v>
      </c>
      <c r="F85" s="570">
        <v>16.015250880054321</v>
      </c>
      <c r="G85" s="570">
        <v>-55.772901182990573</v>
      </c>
      <c r="H85" s="570">
        <v>224.39844213184637</v>
      </c>
      <c r="I85" s="570">
        <v>4.3111272823498279</v>
      </c>
      <c r="J85" s="570">
        <v>1004.4162434817247</v>
      </c>
      <c r="K85" s="570"/>
      <c r="L85" s="570">
        <v>692.32493788109991</v>
      </c>
      <c r="M85" s="570">
        <v>139.76632461728957</v>
      </c>
      <c r="N85" s="570">
        <v>-1.4648847405135881</v>
      </c>
      <c r="O85" s="570">
        <v>-131.97893200709436</v>
      </c>
      <c r="P85" s="570">
        <v>84.017142355317191</v>
      </c>
      <c r="Q85" s="570">
        <v>34.691063158639842</v>
      </c>
      <c r="R85" s="570">
        <v>238.35972445224172</v>
      </c>
      <c r="S85" s="570">
        <v>4.3111272823498279</v>
      </c>
      <c r="T85" s="710">
        <v>1060.02650299933</v>
      </c>
      <c r="U85" s="570"/>
      <c r="V85" s="711">
        <v>695.6757641295053</v>
      </c>
      <c r="W85" s="711">
        <v>139.76632461728957</v>
      </c>
      <c r="X85" s="711">
        <v>-4.1571378265237735</v>
      </c>
      <c r="Y85" s="711">
        <v>-131.97893200709436</v>
      </c>
      <c r="Z85" s="711">
        <v>84.237161743945805</v>
      </c>
      <c r="AA85" s="711">
        <v>34.691063158639842</v>
      </c>
      <c r="AB85" s="711">
        <v>246.49084388795623</v>
      </c>
      <c r="AC85" s="711">
        <v>4.3111272823498279</v>
      </c>
      <c r="AD85" s="571">
        <v>1069.0362149860682</v>
      </c>
      <c r="AE85" s="570"/>
      <c r="AF85" s="711">
        <v>709.4363774721902</v>
      </c>
      <c r="AG85" s="711">
        <v>139.76632461728957</v>
      </c>
      <c r="AH85" s="711">
        <v>-5.6197849959174446</v>
      </c>
      <c r="AI85" s="711">
        <v>-131.97893200709436</v>
      </c>
      <c r="AJ85" s="711">
        <v>84.457181132574433</v>
      </c>
      <c r="AK85" s="711">
        <v>34.691063158639842</v>
      </c>
      <c r="AL85" s="711">
        <v>256.01422616305166</v>
      </c>
      <c r="AM85" s="711">
        <v>4.3111272823498279</v>
      </c>
      <c r="AN85" s="571">
        <v>1091.0775828230837</v>
      </c>
    </row>
    <row r="86" spans="1:40" ht="16.5">
      <c r="A86" s="515">
        <v>235</v>
      </c>
      <c r="B86" s="432" t="s">
        <v>537</v>
      </c>
      <c r="C86" s="518">
        <v>10284</v>
      </c>
      <c r="D86" s="570">
        <v>536.03730499928383</v>
      </c>
      <c r="E86" s="570">
        <v>968.48890724143325</v>
      </c>
      <c r="F86" s="570">
        <v>293.87556659743672</v>
      </c>
      <c r="G86" s="570">
        <v>-55.772901182990566</v>
      </c>
      <c r="H86" s="570">
        <v>63.737457094704425</v>
      </c>
      <c r="I86" s="570">
        <v>284.23580318942044</v>
      </c>
      <c r="J86" s="570">
        <v>2090.6021379392878</v>
      </c>
      <c r="K86" s="570"/>
      <c r="L86" s="570">
        <v>532.60272925272648</v>
      </c>
      <c r="M86" s="570">
        <v>968.48890722119199</v>
      </c>
      <c r="N86" s="570">
        <v>276.39543097686879</v>
      </c>
      <c r="O86" s="570">
        <v>-132.50118411595901</v>
      </c>
      <c r="P86" s="570">
        <v>79.950521276715619</v>
      </c>
      <c r="Q86" s="570">
        <v>17.065323130493976</v>
      </c>
      <c r="R86" s="570">
        <v>68.882498234316159</v>
      </c>
      <c r="S86" s="570">
        <v>284.23580318942044</v>
      </c>
      <c r="T86" s="710">
        <v>2095.1200291657747</v>
      </c>
      <c r="U86" s="570"/>
      <c r="V86" s="711">
        <v>540.93862950109735</v>
      </c>
      <c r="W86" s="711">
        <v>968.48890722119199</v>
      </c>
      <c r="X86" s="711">
        <v>259.22674234609434</v>
      </c>
      <c r="Y86" s="711">
        <v>-132.50118411595901</v>
      </c>
      <c r="Z86" s="711">
        <v>86.547718825833215</v>
      </c>
      <c r="AA86" s="711">
        <v>17.065323130493976</v>
      </c>
      <c r="AB86" s="711">
        <v>65.179563104264929</v>
      </c>
      <c r="AC86" s="711">
        <v>284.23580318942044</v>
      </c>
      <c r="AD86" s="571">
        <v>2089.1815032024374</v>
      </c>
      <c r="AE86" s="570"/>
      <c r="AF86" s="711">
        <v>552.17494438116296</v>
      </c>
      <c r="AG86" s="711">
        <v>968.48890722119199</v>
      </c>
      <c r="AH86" s="711">
        <v>242.76409517670064</v>
      </c>
      <c r="AI86" s="711">
        <v>-132.50118411595901</v>
      </c>
      <c r="AJ86" s="711">
        <v>93.144916374950824</v>
      </c>
      <c r="AK86" s="711">
        <v>17.065323130493976</v>
      </c>
      <c r="AL86" s="711">
        <v>69.15232726043817</v>
      </c>
      <c r="AM86" s="711">
        <v>284.23580318942044</v>
      </c>
      <c r="AN86" s="571">
        <v>2094.5251326183998</v>
      </c>
    </row>
    <row r="87" spans="1:40" ht="16.5">
      <c r="A87" s="515">
        <v>236</v>
      </c>
      <c r="B87" s="432" t="s">
        <v>538</v>
      </c>
      <c r="C87" s="518">
        <v>4198</v>
      </c>
      <c r="D87" s="570">
        <v>1023.9935510820377</v>
      </c>
      <c r="E87" s="570">
        <v>16.25050853004517</v>
      </c>
      <c r="F87" s="570">
        <v>-62.576084172897986</v>
      </c>
      <c r="G87" s="570">
        <v>-55.772901182990559</v>
      </c>
      <c r="H87" s="570">
        <v>211.49427310850086</v>
      </c>
      <c r="I87" s="570">
        <v>181.44402096236303</v>
      </c>
      <c r="J87" s="570">
        <v>1314.8333683270582</v>
      </c>
      <c r="K87" s="570"/>
      <c r="L87" s="570">
        <v>1039.4181009274062</v>
      </c>
      <c r="M87" s="570">
        <v>16.25050850980411</v>
      </c>
      <c r="N87" s="570">
        <v>-50.056219793465893</v>
      </c>
      <c r="O87" s="570">
        <v>-132.05574781770099</v>
      </c>
      <c r="P87" s="570">
        <v>85.478088772849176</v>
      </c>
      <c r="Q87" s="570">
        <v>28.364297738446883</v>
      </c>
      <c r="R87" s="570">
        <v>225.08498524648326</v>
      </c>
      <c r="S87" s="570">
        <v>181.44402096236303</v>
      </c>
      <c r="T87" s="710">
        <v>1393.9280345461859</v>
      </c>
      <c r="U87" s="570"/>
      <c r="V87" s="711">
        <v>1091.7781345502221</v>
      </c>
      <c r="W87" s="711">
        <v>16.25050850980411</v>
      </c>
      <c r="X87" s="711">
        <v>-37.22490842424039</v>
      </c>
      <c r="Y87" s="711">
        <v>-132.05574781770099</v>
      </c>
      <c r="Z87" s="711">
        <v>89.4674436241568</v>
      </c>
      <c r="AA87" s="711">
        <v>28.364297738446883</v>
      </c>
      <c r="AB87" s="711">
        <v>232.91197310867551</v>
      </c>
      <c r="AC87" s="711">
        <v>181.44402096236303</v>
      </c>
      <c r="AD87" s="571">
        <v>1470.9357222517272</v>
      </c>
      <c r="AE87" s="570"/>
      <c r="AF87" s="711">
        <v>1166.5677182696447</v>
      </c>
      <c r="AG87" s="711">
        <v>16.25050850980411</v>
      </c>
      <c r="AH87" s="711">
        <v>-23.687555593634062</v>
      </c>
      <c r="AI87" s="711">
        <v>-132.05574781770099</v>
      </c>
      <c r="AJ87" s="711">
        <v>93.456798475464424</v>
      </c>
      <c r="AK87" s="711">
        <v>28.364297738446883</v>
      </c>
      <c r="AL87" s="711">
        <v>242.10114973014021</v>
      </c>
      <c r="AM87" s="711">
        <v>181.44402096236303</v>
      </c>
      <c r="AN87" s="571">
        <v>1572.4411902745283</v>
      </c>
    </row>
    <row r="88" spans="1:40" ht="16.5">
      <c r="A88" s="515">
        <v>239</v>
      </c>
      <c r="B88" s="432" t="s">
        <v>93</v>
      </c>
      <c r="C88" s="518">
        <v>2029</v>
      </c>
      <c r="D88" s="570">
        <v>618.71978821516473</v>
      </c>
      <c r="E88" s="570">
        <v>135.59374383631297</v>
      </c>
      <c r="F88" s="570">
        <v>-104.78608548429621</v>
      </c>
      <c r="G88" s="570">
        <v>-55.772901182990559</v>
      </c>
      <c r="H88" s="570">
        <v>227.84629986727481</v>
      </c>
      <c r="I88" s="570">
        <v>-202.28289797930015</v>
      </c>
      <c r="J88" s="570">
        <v>619.3179472721655</v>
      </c>
      <c r="K88" s="570"/>
      <c r="L88" s="570">
        <v>346.28875722945071</v>
      </c>
      <c r="M88" s="570">
        <v>135.59374381607188</v>
      </c>
      <c r="N88" s="570">
        <v>-92.266221104864115</v>
      </c>
      <c r="O88" s="570">
        <v>-132.24192126267653</v>
      </c>
      <c r="P88" s="570">
        <v>86.216558554510613</v>
      </c>
      <c r="Q88" s="570">
        <v>23.748095072449473</v>
      </c>
      <c r="R88" s="570">
        <v>241.60213912170059</v>
      </c>
      <c r="S88" s="570">
        <v>-202.28289797930015</v>
      </c>
      <c r="T88" s="710">
        <v>406.65825344734247</v>
      </c>
      <c r="U88" s="570"/>
      <c r="V88" s="711">
        <v>395.28576263418211</v>
      </c>
      <c r="W88" s="711">
        <v>135.59374381607188</v>
      </c>
      <c r="X88" s="711">
        <v>-79.434909735638627</v>
      </c>
      <c r="Y88" s="711">
        <v>-132.24192126267653</v>
      </c>
      <c r="Z88" s="711">
        <v>84.804457197412859</v>
      </c>
      <c r="AA88" s="711">
        <v>23.748095072449473</v>
      </c>
      <c r="AB88" s="711">
        <v>249.47128404618368</v>
      </c>
      <c r="AC88" s="711">
        <v>-202.28289797930015</v>
      </c>
      <c r="AD88" s="571">
        <v>474.94361378868467</v>
      </c>
      <c r="AE88" s="570"/>
      <c r="AF88" s="711">
        <v>438.17005286677482</v>
      </c>
      <c r="AG88" s="711">
        <v>135.59374381607188</v>
      </c>
      <c r="AH88" s="711">
        <v>-65.897556905032289</v>
      </c>
      <c r="AI88" s="711">
        <v>-132.24192126267653</v>
      </c>
      <c r="AJ88" s="711">
        <v>83.392355840315091</v>
      </c>
      <c r="AK88" s="711">
        <v>23.748095072449473</v>
      </c>
      <c r="AL88" s="711">
        <v>258.91564290662228</v>
      </c>
      <c r="AM88" s="711">
        <v>-202.28289797930015</v>
      </c>
      <c r="AN88" s="571">
        <v>539.39751435522464</v>
      </c>
    </row>
    <row r="89" spans="1:40" ht="16.5">
      <c r="A89" s="515">
        <v>240</v>
      </c>
      <c r="B89" s="432" t="s">
        <v>94</v>
      </c>
      <c r="C89" s="518">
        <v>19499</v>
      </c>
      <c r="D89" s="570">
        <v>406.41675632411676</v>
      </c>
      <c r="E89" s="570">
        <v>-406.25578121348428</v>
      </c>
      <c r="F89" s="570">
        <v>-242.83474317853549</v>
      </c>
      <c r="G89" s="570">
        <v>-55.772901182990566</v>
      </c>
      <c r="H89" s="570">
        <v>164.87091258685052</v>
      </c>
      <c r="I89" s="570">
        <v>2.0320016411098005</v>
      </c>
      <c r="J89" s="570">
        <v>-131.54375502293325</v>
      </c>
      <c r="K89" s="570"/>
      <c r="L89" s="570">
        <v>369.82642394523918</v>
      </c>
      <c r="M89" s="570">
        <v>-406.25578123372526</v>
      </c>
      <c r="N89" s="570">
        <v>-230.31487879910338</v>
      </c>
      <c r="O89" s="570">
        <v>-132.25563874828379</v>
      </c>
      <c r="P89" s="570">
        <v>172.38790268980739</v>
      </c>
      <c r="Q89" s="570">
        <v>70.032636759936409</v>
      </c>
      <c r="R89" s="570">
        <v>177.69616369064477</v>
      </c>
      <c r="S89" s="570">
        <v>2.0320016411098005</v>
      </c>
      <c r="T89" s="710">
        <v>23.148829945625131</v>
      </c>
      <c r="U89" s="570"/>
      <c r="V89" s="711">
        <v>374.99464306673036</v>
      </c>
      <c r="W89" s="711">
        <v>-406.25578123372526</v>
      </c>
      <c r="X89" s="711">
        <v>-217.48356742987792</v>
      </c>
      <c r="Y89" s="711">
        <v>-132.25563874828379</v>
      </c>
      <c r="Z89" s="711">
        <v>153.7191375082966</v>
      </c>
      <c r="AA89" s="711">
        <v>70.032636759936409</v>
      </c>
      <c r="AB89" s="711">
        <v>184.36329560435638</v>
      </c>
      <c r="AC89" s="711">
        <v>2.0320016411098005</v>
      </c>
      <c r="AD89" s="571">
        <v>29.146727168542672</v>
      </c>
      <c r="AE89" s="570"/>
      <c r="AF89" s="711">
        <v>405.22587783107406</v>
      </c>
      <c r="AG89" s="711">
        <v>-406.25578123372526</v>
      </c>
      <c r="AH89" s="711">
        <v>-203.9462145992716</v>
      </c>
      <c r="AI89" s="711">
        <v>-132.25563874828379</v>
      </c>
      <c r="AJ89" s="711">
        <v>135.05037232678583</v>
      </c>
      <c r="AK89" s="711">
        <v>70.032636759936409</v>
      </c>
      <c r="AL89" s="711">
        <v>192.55889341040054</v>
      </c>
      <c r="AM89" s="711">
        <v>2.0320016411098005</v>
      </c>
      <c r="AN89" s="571">
        <v>62.442147388026065</v>
      </c>
    </row>
    <row r="90" spans="1:40" ht="16.5">
      <c r="A90" s="515">
        <v>241</v>
      </c>
      <c r="B90" s="432" t="s">
        <v>95</v>
      </c>
      <c r="C90" s="518">
        <v>7771</v>
      </c>
      <c r="D90" s="570">
        <v>563.93081528813639</v>
      </c>
      <c r="E90" s="570">
        <v>-223.26011651988901</v>
      </c>
      <c r="F90" s="570">
        <v>-143.70472093068085</v>
      </c>
      <c r="G90" s="570">
        <v>-55.772901182990559</v>
      </c>
      <c r="H90" s="570">
        <v>145.73961668862108</v>
      </c>
      <c r="I90" s="570">
        <v>-70.097542143868225</v>
      </c>
      <c r="J90" s="570">
        <v>216.83515119932883</v>
      </c>
      <c r="K90" s="570"/>
      <c r="L90" s="570">
        <v>535.00040243842159</v>
      </c>
      <c r="M90" s="570">
        <v>-223.26011654013001</v>
      </c>
      <c r="N90" s="570">
        <v>-131.18485655124874</v>
      </c>
      <c r="O90" s="570">
        <v>-132.20821456527776</v>
      </c>
      <c r="P90" s="570">
        <v>121.43644627932825</v>
      </c>
      <c r="Q90" s="570">
        <v>41.4375693812894</v>
      </c>
      <c r="R90" s="570">
        <v>158.17328192857204</v>
      </c>
      <c r="S90" s="570">
        <v>-70.097542143868225</v>
      </c>
      <c r="T90" s="710">
        <v>299.29697022708655</v>
      </c>
      <c r="U90" s="570"/>
      <c r="V90" s="711">
        <v>582.19141594453902</v>
      </c>
      <c r="W90" s="711">
        <v>-223.26011654013001</v>
      </c>
      <c r="X90" s="711">
        <v>-118.35354518202325</v>
      </c>
      <c r="Y90" s="711">
        <v>-132.20821456527776</v>
      </c>
      <c r="Z90" s="711">
        <v>111.79070287200224</v>
      </c>
      <c r="AA90" s="711">
        <v>41.4375693812894</v>
      </c>
      <c r="AB90" s="711">
        <v>163.35179128355651</v>
      </c>
      <c r="AC90" s="711">
        <v>-70.097542143868225</v>
      </c>
      <c r="AD90" s="571">
        <v>354.85206105008791</v>
      </c>
      <c r="AE90" s="570"/>
      <c r="AF90" s="711">
        <v>612.19970029719957</v>
      </c>
      <c r="AG90" s="711">
        <v>-223.26011654013001</v>
      </c>
      <c r="AH90" s="711">
        <v>-104.81619235141692</v>
      </c>
      <c r="AI90" s="711">
        <v>-132.20821456527776</v>
      </c>
      <c r="AJ90" s="711">
        <v>102.14495946467621</v>
      </c>
      <c r="AK90" s="711">
        <v>41.4375693812894</v>
      </c>
      <c r="AL90" s="711">
        <v>170.44568692982327</v>
      </c>
      <c r="AM90" s="711">
        <v>-70.097542143868225</v>
      </c>
      <c r="AN90" s="571">
        <v>395.84585047229558</v>
      </c>
    </row>
    <row r="91" spans="1:40" ht="16.5">
      <c r="A91" s="515">
        <v>244</v>
      </c>
      <c r="B91" s="432" t="s">
        <v>96</v>
      </c>
      <c r="C91" s="518">
        <v>19300</v>
      </c>
      <c r="D91" s="570">
        <v>1091.2278710816563</v>
      </c>
      <c r="E91" s="570">
        <v>29.164076708562352</v>
      </c>
      <c r="F91" s="570">
        <v>-21.968743112915437</v>
      </c>
      <c r="G91" s="570">
        <v>-55.772901182990552</v>
      </c>
      <c r="H91" s="570">
        <v>107.53248548247026</v>
      </c>
      <c r="I91" s="570">
        <v>1.4632124352331606</v>
      </c>
      <c r="J91" s="570">
        <v>1151.6460014120162</v>
      </c>
      <c r="K91" s="570"/>
      <c r="L91" s="570">
        <v>1111.1564836663285</v>
      </c>
      <c r="M91" s="570">
        <v>29.164076688321291</v>
      </c>
      <c r="N91" s="570">
        <v>-9.4488787334833457</v>
      </c>
      <c r="O91" s="570">
        <v>-132.5248113834266</v>
      </c>
      <c r="P91" s="570">
        <v>96.931274123240641</v>
      </c>
      <c r="Q91" s="570">
        <v>38.214092712331606</v>
      </c>
      <c r="R91" s="570">
        <v>118.20806977744931</v>
      </c>
      <c r="S91" s="570">
        <v>1.4632124352331606</v>
      </c>
      <c r="T91" s="710">
        <v>1253.1635192859947</v>
      </c>
      <c r="U91" s="570"/>
      <c r="V91" s="711">
        <v>1146.5154831761838</v>
      </c>
      <c r="W91" s="711">
        <v>29.164076688321291</v>
      </c>
      <c r="X91" s="711">
        <v>-4.1571378265237735</v>
      </c>
      <c r="Y91" s="711">
        <v>-132.5248113834266</v>
      </c>
      <c r="Z91" s="711">
        <v>96.010573590117815</v>
      </c>
      <c r="AA91" s="711">
        <v>38.214092712331606</v>
      </c>
      <c r="AB91" s="711">
        <v>121.44498752658797</v>
      </c>
      <c r="AC91" s="711">
        <v>1.4632124352331606</v>
      </c>
      <c r="AD91" s="571">
        <v>1296.1304769188253</v>
      </c>
      <c r="AE91" s="570"/>
      <c r="AF91" s="711">
        <v>1169.6950802669314</v>
      </c>
      <c r="AG91" s="711">
        <v>29.164076688321291</v>
      </c>
      <c r="AH91" s="711">
        <v>-5.6197849959174446</v>
      </c>
      <c r="AI91" s="711">
        <v>-132.5248113834266</v>
      </c>
      <c r="AJ91" s="711">
        <v>95.089873056994961</v>
      </c>
      <c r="AK91" s="711">
        <v>38.214092712331606</v>
      </c>
      <c r="AL91" s="711">
        <v>127.66532343379767</v>
      </c>
      <c r="AM91" s="711">
        <v>1.4632124352331606</v>
      </c>
      <c r="AN91" s="571">
        <v>1323.147062214266</v>
      </c>
    </row>
    <row r="92" spans="1:40" ht="16.5">
      <c r="A92" s="515">
        <v>245</v>
      </c>
      <c r="B92" s="432" t="s">
        <v>539</v>
      </c>
      <c r="C92" s="518">
        <v>37676</v>
      </c>
      <c r="D92" s="570">
        <v>436.30704000506643</v>
      </c>
      <c r="E92" s="570">
        <v>-61.821932285212533</v>
      </c>
      <c r="F92" s="570">
        <v>0.49168642481863489</v>
      </c>
      <c r="G92" s="570">
        <v>-55.772901182990566</v>
      </c>
      <c r="H92" s="570">
        <v>128.04687376504623</v>
      </c>
      <c r="I92" s="570">
        <v>-69.602903705276574</v>
      </c>
      <c r="J92" s="570">
        <v>377.64786302145154</v>
      </c>
      <c r="K92" s="570"/>
      <c r="L92" s="570">
        <v>412.59532793188845</v>
      </c>
      <c r="M92" s="570">
        <v>-61.821932305453331</v>
      </c>
      <c r="N92" s="570">
        <v>-1.9884491957492738</v>
      </c>
      <c r="O92" s="570">
        <v>-132.3765622367132</v>
      </c>
      <c r="P92" s="570">
        <v>119.67239263344426</v>
      </c>
      <c r="Q92" s="570">
        <v>61.467725808737661</v>
      </c>
      <c r="R92" s="570">
        <v>138.23476115835527</v>
      </c>
      <c r="S92" s="570">
        <v>-69.602903705276574</v>
      </c>
      <c r="T92" s="710">
        <v>466.18036008923326</v>
      </c>
      <c r="U92" s="570"/>
      <c r="V92" s="711">
        <v>412.66071552915173</v>
      </c>
      <c r="W92" s="711">
        <v>-61.821932305453331</v>
      </c>
      <c r="X92" s="711">
        <v>-4.1571378265237735</v>
      </c>
      <c r="Y92" s="711">
        <v>-132.3765622367132</v>
      </c>
      <c r="Z92" s="711">
        <v>125.26372153171287</v>
      </c>
      <c r="AA92" s="711">
        <v>61.467725808737661</v>
      </c>
      <c r="AB92" s="711">
        <v>141.46427962325112</v>
      </c>
      <c r="AC92" s="711">
        <v>-69.602903705276574</v>
      </c>
      <c r="AD92" s="571">
        <v>472.89790641888652</v>
      </c>
      <c r="AE92" s="570"/>
      <c r="AF92" s="711">
        <v>388.54584926288516</v>
      </c>
      <c r="AG92" s="711">
        <v>-61.821932305453331</v>
      </c>
      <c r="AH92" s="711">
        <v>-5.6197849959174446</v>
      </c>
      <c r="AI92" s="711">
        <v>-132.3765622367132</v>
      </c>
      <c r="AJ92" s="711">
        <v>130.85505042998153</v>
      </c>
      <c r="AK92" s="711">
        <v>61.467725808737661</v>
      </c>
      <c r="AL92" s="711">
        <v>147.75868872643974</v>
      </c>
      <c r="AM92" s="711">
        <v>-69.602903705276574</v>
      </c>
      <c r="AN92" s="571">
        <v>459.20613098468345</v>
      </c>
    </row>
    <row r="93" spans="1:40" ht="16.5">
      <c r="A93" s="515">
        <v>249</v>
      </c>
      <c r="B93" s="432" t="s">
        <v>540</v>
      </c>
      <c r="C93" s="518">
        <v>9250</v>
      </c>
      <c r="D93" s="570">
        <v>480.17281963091796</v>
      </c>
      <c r="E93" s="570">
        <v>34.639865779729433</v>
      </c>
      <c r="F93" s="570">
        <v>72.685915858831621</v>
      </c>
      <c r="G93" s="570">
        <v>-55.772901182990559</v>
      </c>
      <c r="H93" s="570">
        <v>180.04477912774965</v>
      </c>
      <c r="I93" s="570">
        <v>28.88118918918919</v>
      </c>
      <c r="J93" s="570">
        <v>740.65166840342738</v>
      </c>
      <c r="K93" s="570"/>
      <c r="L93" s="570">
        <v>458.30203345219047</v>
      </c>
      <c r="M93" s="570">
        <v>34.639865759488373</v>
      </c>
      <c r="N93" s="570">
        <v>55.205780238263706</v>
      </c>
      <c r="O93" s="570">
        <v>-132.00868721917868</v>
      </c>
      <c r="P93" s="570">
        <v>128.07175184285339</v>
      </c>
      <c r="Q93" s="570">
        <v>102.08800454659459</v>
      </c>
      <c r="R93" s="570">
        <v>194.45888642409989</v>
      </c>
      <c r="S93" s="570">
        <v>28.88118918918919</v>
      </c>
      <c r="T93" s="710">
        <v>869.63882423350083</v>
      </c>
      <c r="U93" s="570"/>
      <c r="V93" s="711">
        <v>478.51293091667344</v>
      </c>
      <c r="W93" s="711">
        <v>34.639865759488373</v>
      </c>
      <c r="X93" s="711">
        <v>38.037091607489209</v>
      </c>
      <c r="Y93" s="711">
        <v>-132.00868721917868</v>
      </c>
      <c r="Z93" s="711">
        <v>116.79475862412943</v>
      </c>
      <c r="AA93" s="711">
        <v>102.08800454659459</v>
      </c>
      <c r="AB93" s="711">
        <v>201.84579318848395</v>
      </c>
      <c r="AC93" s="711">
        <v>28.88118918918919</v>
      </c>
      <c r="AD93" s="571">
        <v>868.79094661286945</v>
      </c>
      <c r="AE93" s="570"/>
      <c r="AF93" s="711">
        <v>506.49112781241746</v>
      </c>
      <c r="AG93" s="711">
        <v>34.639865759488373</v>
      </c>
      <c r="AH93" s="711">
        <v>21.574444438095536</v>
      </c>
      <c r="AI93" s="711">
        <v>-132.00868721917868</v>
      </c>
      <c r="AJ93" s="711">
        <v>105.51776540540547</v>
      </c>
      <c r="AK93" s="711">
        <v>102.08800454659459</v>
      </c>
      <c r="AL93" s="711">
        <v>210.99454048589416</v>
      </c>
      <c r="AM93" s="711">
        <v>28.88118918918919</v>
      </c>
      <c r="AN93" s="571">
        <v>878.17825041790604</v>
      </c>
    </row>
    <row r="94" spans="1:40" ht="16.5">
      <c r="A94" s="515">
        <v>250</v>
      </c>
      <c r="B94" s="432" t="s">
        <v>99</v>
      </c>
      <c r="C94" s="518">
        <v>1771</v>
      </c>
      <c r="D94" s="570">
        <v>588.83173970217979</v>
      </c>
      <c r="E94" s="570">
        <v>40.706382972978858</v>
      </c>
      <c r="F94" s="570">
        <v>0.49168642481863489</v>
      </c>
      <c r="G94" s="570">
        <v>-55.772901182990566</v>
      </c>
      <c r="H94" s="570">
        <v>249.17683155505947</v>
      </c>
      <c r="I94" s="570">
        <v>-206.30942970073406</v>
      </c>
      <c r="J94" s="570">
        <v>617.12430977131214</v>
      </c>
      <c r="K94" s="570"/>
      <c r="L94" s="570">
        <v>549.0548596711152</v>
      </c>
      <c r="M94" s="570">
        <v>40.706382952738423</v>
      </c>
      <c r="N94" s="570">
        <v>-1.988449195749274</v>
      </c>
      <c r="O94" s="570">
        <v>-131.75860223521136</v>
      </c>
      <c r="P94" s="570">
        <v>77.769327368513828</v>
      </c>
      <c r="Q94" s="570">
        <v>58.742375999999993</v>
      </c>
      <c r="R94" s="570">
        <v>266.35864712311405</v>
      </c>
      <c r="S94" s="570">
        <v>-206.30942970073406</v>
      </c>
      <c r="T94" s="710">
        <v>652.57511198378677</v>
      </c>
      <c r="U94" s="570"/>
      <c r="V94" s="711">
        <v>592.73065507281854</v>
      </c>
      <c r="W94" s="711">
        <v>40.706382952738423</v>
      </c>
      <c r="X94" s="711">
        <v>-4.1571378265237735</v>
      </c>
      <c r="Y94" s="711">
        <v>-131.75860223521136</v>
      </c>
      <c r="Z94" s="711">
        <v>83.253655779118517</v>
      </c>
      <c r="AA94" s="711">
        <v>58.742375999999993</v>
      </c>
      <c r="AB94" s="711">
        <v>275.22327995251374</v>
      </c>
      <c r="AC94" s="711">
        <v>-206.30942970073406</v>
      </c>
      <c r="AD94" s="571">
        <v>708.43117999472008</v>
      </c>
      <c r="AE94" s="570"/>
      <c r="AF94" s="711">
        <v>643.02579046027063</v>
      </c>
      <c r="AG94" s="711">
        <v>40.706382952738423</v>
      </c>
      <c r="AH94" s="711">
        <v>-5.6197849959174446</v>
      </c>
      <c r="AI94" s="711">
        <v>-131.75860223521136</v>
      </c>
      <c r="AJ94" s="711">
        <v>88.737984189723207</v>
      </c>
      <c r="AK94" s="711">
        <v>58.742375999999993</v>
      </c>
      <c r="AL94" s="711">
        <v>285.7033566266486</v>
      </c>
      <c r="AM94" s="711">
        <v>-206.30942970073406</v>
      </c>
      <c r="AN94" s="571">
        <v>773.22807329751811</v>
      </c>
    </row>
    <row r="95" spans="1:40" ht="16.5">
      <c r="A95" s="515">
        <v>256</v>
      </c>
      <c r="B95" s="432" t="s">
        <v>100</v>
      </c>
      <c r="C95" s="518">
        <v>1554</v>
      </c>
      <c r="D95" s="570">
        <v>1484.5354245514866</v>
      </c>
      <c r="E95" s="570">
        <v>-233.4386565108405</v>
      </c>
      <c r="F95" s="570">
        <v>-279.89010802958478</v>
      </c>
      <c r="G95" s="570">
        <v>-55.772901182990559</v>
      </c>
      <c r="H95" s="570">
        <v>220.92355982505865</v>
      </c>
      <c r="I95" s="570">
        <v>237.36615186615185</v>
      </c>
      <c r="J95" s="570">
        <v>1373.7234705192811</v>
      </c>
      <c r="K95" s="570"/>
      <c r="L95" s="570">
        <v>1515.2484063403087</v>
      </c>
      <c r="M95" s="570">
        <v>-233.43865653108153</v>
      </c>
      <c r="N95" s="570">
        <v>-267.3702436501527</v>
      </c>
      <c r="O95" s="570">
        <v>-131.95806048868621</v>
      </c>
      <c r="P95" s="570">
        <v>162.79596302869609</v>
      </c>
      <c r="Q95" s="570">
        <v>64.080234513513517</v>
      </c>
      <c r="R95" s="570">
        <v>234.50573813454704</v>
      </c>
      <c r="S95" s="570">
        <v>237.36615186615185</v>
      </c>
      <c r="T95" s="710">
        <v>1581.2295332132969</v>
      </c>
      <c r="U95" s="570"/>
      <c r="V95" s="711">
        <v>1582.8420518369112</v>
      </c>
      <c r="W95" s="711">
        <v>-233.43865653108153</v>
      </c>
      <c r="X95" s="711">
        <v>-254.53893228092718</v>
      </c>
      <c r="Y95" s="711">
        <v>-131.95806048868621</v>
      </c>
      <c r="Z95" s="711">
        <v>128.45524985411632</v>
      </c>
      <c r="AA95" s="711">
        <v>64.080234513513517</v>
      </c>
      <c r="AB95" s="711">
        <v>243.25360492745594</v>
      </c>
      <c r="AC95" s="711">
        <v>237.36615186615185</v>
      </c>
      <c r="AD95" s="571">
        <v>1636.061643697454</v>
      </c>
      <c r="AE95" s="570"/>
      <c r="AF95" s="711">
        <v>1663.486125759473</v>
      </c>
      <c r="AG95" s="711">
        <v>-233.43865653108153</v>
      </c>
      <c r="AH95" s="711">
        <v>-241.00157945032086</v>
      </c>
      <c r="AI95" s="711">
        <v>-131.95806048868621</v>
      </c>
      <c r="AJ95" s="711">
        <v>94.114536679536528</v>
      </c>
      <c r="AK95" s="711">
        <v>64.080234513513517</v>
      </c>
      <c r="AL95" s="711">
        <v>253.07722121004798</v>
      </c>
      <c r="AM95" s="711">
        <v>237.36615186615185</v>
      </c>
      <c r="AN95" s="571">
        <v>1705.7259735586345</v>
      </c>
    </row>
    <row r="96" spans="1:40" ht="16.5">
      <c r="A96" s="515">
        <v>257</v>
      </c>
      <c r="B96" s="432" t="s">
        <v>541</v>
      </c>
      <c r="C96" s="518">
        <v>40722</v>
      </c>
      <c r="D96" s="570">
        <v>638.1425970748935</v>
      </c>
      <c r="E96" s="570">
        <v>165.15252359303909</v>
      </c>
      <c r="F96" s="570">
        <v>99.411635228212347</v>
      </c>
      <c r="G96" s="570">
        <v>-55.772901182990566</v>
      </c>
      <c r="H96" s="570">
        <v>110.51489517860526</v>
      </c>
      <c r="I96" s="570">
        <v>-64.282353518982362</v>
      </c>
      <c r="J96" s="570">
        <v>893.16639637277729</v>
      </c>
      <c r="K96" s="570"/>
      <c r="L96" s="570">
        <v>629.07115325115763</v>
      </c>
      <c r="M96" s="570">
        <v>165.15252357279823</v>
      </c>
      <c r="N96" s="570">
        <v>81.93149960764444</v>
      </c>
      <c r="O96" s="570">
        <v>-132.31847301631754</v>
      </c>
      <c r="P96" s="570">
        <v>101.96977933307433</v>
      </c>
      <c r="Q96" s="570">
        <v>39.454099096164228</v>
      </c>
      <c r="R96" s="570">
        <v>119.91637323535738</v>
      </c>
      <c r="S96" s="570">
        <v>-64.282353518982362</v>
      </c>
      <c r="T96" s="710">
        <v>940.89460156089638</v>
      </c>
      <c r="U96" s="570"/>
      <c r="V96" s="711">
        <v>619.17566506441926</v>
      </c>
      <c r="W96" s="711">
        <v>165.15252357279823</v>
      </c>
      <c r="X96" s="711">
        <v>64.762810976869929</v>
      </c>
      <c r="Y96" s="711">
        <v>-132.31847301631754</v>
      </c>
      <c r="Z96" s="711">
        <v>105.8163898384342</v>
      </c>
      <c r="AA96" s="711">
        <v>39.454099096164228</v>
      </c>
      <c r="AB96" s="711">
        <v>120.35542611942556</v>
      </c>
      <c r="AC96" s="711">
        <v>-64.282353518982362</v>
      </c>
      <c r="AD96" s="571">
        <v>918.11608813281146</v>
      </c>
      <c r="AE96" s="570"/>
      <c r="AF96" s="711">
        <v>615.01200762179349</v>
      </c>
      <c r="AG96" s="711">
        <v>165.15252357279823</v>
      </c>
      <c r="AH96" s="711">
        <v>48.300163807476267</v>
      </c>
      <c r="AI96" s="711">
        <v>-132.31847301631754</v>
      </c>
      <c r="AJ96" s="711">
        <v>109.66300034379408</v>
      </c>
      <c r="AK96" s="711">
        <v>39.454099096164228</v>
      </c>
      <c r="AL96" s="711">
        <v>126.19100584506569</v>
      </c>
      <c r="AM96" s="711">
        <v>-64.282353518982362</v>
      </c>
      <c r="AN96" s="571">
        <v>907.17197375179205</v>
      </c>
    </row>
    <row r="97" spans="1:40" ht="16.5">
      <c r="A97" s="515">
        <v>260</v>
      </c>
      <c r="B97" s="432" t="s">
        <v>542</v>
      </c>
      <c r="C97" s="518">
        <v>9727</v>
      </c>
      <c r="D97" s="570">
        <v>676.28515594037958</v>
      </c>
      <c r="E97" s="570">
        <v>289.8589550342507</v>
      </c>
      <c r="F97" s="570">
        <v>169.70649129939872</v>
      </c>
      <c r="G97" s="570">
        <v>-55.772901182990559</v>
      </c>
      <c r="H97" s="570">
        <v>216.35868341259115</v>
      </c>
      <c r="I97" s="570">
        <v>-17.620540762825126</v>
      </c>
      <c r="J97" s="570">
        <v>1278.8158437408042</v>
      </c>
      <c r="K97" s="570"/>
      <c r="L97" s="570">
        <v>684.49896370085276</v>
      </c>
      <c r="M97" s="570">
        <v>289.85895501400961</v>
      </c>
      <c r="N97" s="570">
        <v>152.22635567883083</v>
      </c>
      <c r="O97" s="570">
        <v>-131.80378824932905</v>
      </c>
      <c r="P97" s="570">
        <v>151.49381052045126</v>
      </c>
      <c r="Q97" s="570">
        <v>72.819942314177041</v>
      </c>
      <c r="R97" s="570">
        <v>230.63005375433204</v>
      </c>
      <c r="S97" s="570">
        <v>-17.620540762825126</v>
      </c>
      <c r="T97" s="710">
        <v>1432.1037519704994</v>
      </c>
      <c r="U97" s="570"/>
      <c r="V97" s="711">
        <v>716.3176013405938</v>
      </c>
      <c r="W97" s="711">
        <v>289.85895501400961</v>
      </c>
      <c r="X97" s="711">
        <v>135.05766704805632</v>
      </c>
      <c r="Y97" s="711">
        <v>-131.80378824932905</v>
      </c>
      <c r="Z97" s="711">
        <v>134.73756733486329</v>
      </c>
      <c r="AA97" s="711">
        <v>72.819942314177041</v>
      </c>
      <c r="AB97" s="711">
        <v>238.5126061913129</v>
      </c>
      <c r="AC97" s="711">
        <v>-17.620540762825126</v>
      </c>
      <c r="AD97" s="571">
        <v>1437.8800102308587</v>
      </c>
      <c r="AE97" s="570"/>
      <c r="AF97" s="711">
        <v>781.9984097737032</v>
      </c>
      <c r="AG97" s="711">
        <v>289.85895501400961</v>
      </c>
      <c r="AH97" s="711">
        <v>118.59501987866265</v>
      </c>
      <c r="AI97" s="711">
        <v>-131.80378824932905</v>
      </c>
      <c r="AJ97" s="711">
        <v>117.98132414927534</v>
      </c>
      <c r="AK97" s="711">
        <v>72.819942314177041</v>
      </c>
      <c r="AL97" s="711">
        <v>247.74685895985459</v>
      </c>
      <c r="AM97" s="711">
        <v>-17.620540762825126</v>
      </c>
      <c r="AN97" s="571">
        <v>1479.5761810775282</v>
      </c>
    </row>
    <row r="98" spans="1:40" ht="16.5">
      <c r="A98" s="515">
        <v>261</v>
      </c>
      <c r="B98" s="432" t="s">
        <v>103</v>
      </c>
      <c r="C98" s="518">
        <v>6637</v>
      </c>
      <c r="D98" s="570">
        <v>1268.8302942090759</v>
      </c>
      <c r="E98" s="570">
        <v>91.855585709626865</v>
      </c>
      <c r="F98" s="570">
        <v>277.82520027295362</v>
      </c>
      <c r="G98" s="570">
        <v>-55.772901182990566</v>
      </c>
      <c r="H98" s="570">
        <v>181.88507258379221</v>
      </c>
      <c r="I98" s="570">
        <v>9.2630706644568335</v>
      </c>
      <c r="J98" s="570">
        <v>1773.8863222569146</v>
      </c>
      <c r="K98" s="570"/>
      <c r="L98" s="570">
        <v>1250.4326489093519</v>
      </c>
      <c r="M98" s="570">
        <v>91.855585689385791</v>
      </c>
      <c r="N98" s="570">
        <v>260.3450646523857</v>
      </c>
      <c r="O98" s="570">
        <v>-131.81454053475881</v>
      </c>
      <c r="P98" s="570">
        <v>156.23399245703899</v>
      </c>
      <c r="Q98" s="570">
        <v>41.979120456531561</v>
      </c>
      <c r="R98" s="570">
        <v>196.85310523868827</v>
      </c>
      <c r="S98" s="570">
        <v>9.2630706644568335</v>
      </c>
      <c r="T98" s="710">
        <v>1875.1480475330802</v>
      </c>
      <c r="U98" s="570"/>
      <c r="V98" s="711">
        <v>1307.3120811737494</v>
      </c>
      <c r="W98" s="711">
        <v>91.855585689385791</v>
      </c>
      <c r="X98" s="711">
        <v>243.17637602161122</v>
      </c>
      <c r="Y98" s="711">
        <v>-131.81454053475881</v>
      </c>
      <c r="Z98" s="711">
        <v>137.52318049852073</v>
      </c>
      <c r="AA98" s="711">
        <v>41.979120456531561</v>
      </c>
      <c r="AB98" s="711">
        <v>203.20865302358973</v>
      </c>
      <c r="AC98" s="711">
        <v>9.2630706644568335</v>
      </c>
      <c r="AD98" s="571">
        <v>1902.5035269930866</v>
      </c>
      <c r="AE98" s="570"/>
      <c r="AF98" s="711">
        <v>1328.5730579294286</v>
      </c>
      <c r="AG98" s="711">
        <v>91.855585689385791</v>
      </c>
      <c r="AH98" s="711">
        <v>226.71372885221754</v>
      </c>
      <c r="AI98" s="711">
        <v>-131.81454053475881</v>
      </c>
      <c r="AJ98" s="711">
        <v>118.81236854000248</v>
      </c>
      <c r="AK98" s="711">
        <v>41.979120456531561</v>
      </c>
      <c r="AL98" s="711">
        <v>211.24768012625142</v>
      </c>
      <c r="AM98" s="711">
        <v>9.2630706644568335</v>
      </c>
      <c r="AN98" s="571">
        <v>1896.6300717235158</v>
      </c>
    </row>
    <row r="99" spans="1:40" ht="16.5">
      <c r="A99" s="515">
        <v>263</v>
      </c>
      <c r="B99" s="432" t="s">
        <v>104</v>
      </c>
      <c r="C99" s="518">
        <v>7597</v>
      </c>
      <c r="D99" s="570">
        <v>872.30306361199132</v>
      </c>
      <c r="E99" s="570">
        <v>144.68905883296156</v>
      </c>
      <c r="F99" s="570">
        <v>64.261779101385045</v>
      </c>
      <c r="G99" s="570">
        <v>-55.772901182990559</v>
      </c>
      <c r="H99" s="570">
        <v>237.71580938237457</v>
      </c>
      <c r="I99" s="570">
        <v>-53.47321311043833</v>
      </c>
      <c r="J99" s="570">
        <v>1209.7235966352835</v>
      </c>
      <c r="K99" s="570"/>
      <c r="L99" s="570">
        <v>938.63492325564926</v>
      </c>
      <c r="M99" s="570">
        <v>144.68905881272048</v>
      </c>
      <c r="N99" s="570">
        <v>46.781643480817131</v>
      </c>
      <c r="O99" s="570">
        <v>-131.97243326024082</v>
      </c>
      <c r="P99" s="570">
        <v>112.67351424211216</v>
      </c>
      <c r="Q99" s="570">
        <v>44.532396110833226</v>
      </c>
      <c r="R99" s="570">
        <v>251.98282622994606</v>
      </c>
      <c r="S99" s="570">
        <v>-53.47321311043833</v>
      </c>
      <c r="T99" s="710">
        <v>1353.848715761399</v>
      </c>
      <c r="U99" s="570"/>
      <c r="V99" s="711">
        <v>990.66504577744308</v>
      </c>
      <c r="W99" s="711">
        <v>144.68905881272048</v>
      </c>
      <c r="X99" s="711">
        <v>29.612954850042634</v>
      </c>
      <c r="Y99" s="711">
        <v>-131.97243326024082</v>
      </c>
      <c r="Z99" s="711">
        <v>106.12343278250144</v>
      </c>
      <c r="AA99" s="711">
        <v>44.532396110833226</v>
      </c>
      <c r="AB99" s="711">
        <v>260.90151576632013</v>
      </c>
      <c r="AC99" s="711">
        <v>-53.47321311043833</v>
      </c>
      <c r="AD99" s="571">
        <v>1391.0787577291817</v>
      </c>
      <c r="AE99" s="570"/>
      <c r="AF99" s="711">
        <v>1037.3204737731746</v>
      </c>
      <c r="AG99" s="711">
        <v>144.68905881272048</v>
      </c>
      <c r="AH99" s="711">
        <v>13.150307680648961</v>
      </c>
      <c r="AI99" s="711">
        <v>-131.97243326024082</v>
      </c>
      <c r="AJ99" s="711">
        <v>99.573351322890716</v>
      </c>
      <c r="AK99" s="711">
        <v>44.532396110833226</v>
      </c>
      <c r="AL99" s="711">
        <v>271.06189230987604</v>
      </c>
      <c r="AM99" s="711">
        <v>-53.47321311043833</v>
      </c>
      <c r="AN99" s="571">
        <v>1424.8818336394647</v>
      </c>
    </row>
    <row r="100" spans="1:40" ht="16.5">
      <c r="A100" s="515">
        <v>265</v>
      </c>
      <c r="B100" s="432" t="s">
        <v>105</v>
      </c>
      <c r="C100" s="518">
        <v>1064</v>
      </c>
      <c r="D100" s="570">
        <v>1110.1305169879649</v>
      </c>
      <c r="E100" s="570">
        <v>381.10936976866083</v>
      </c>
      <c r="F100" s="570">
        <v>159.70694484295149</v>
      </c>
      <c r="G100" s="570">
        <v>-55.772901182990559</v>
      </c>
      <c r="H100" s="570">
        <v>229.50621627134856</v>
      </c>
      <c r="I100" s="570">
        <v>-267.26127819548873</v>
      </c>
      <c r="J100" s="570">
        <v>1557.4188684924466</v>
      </c>
      <c r="K100" s="570"/>
      <c r="L100" s="570">
        <v>1006.5017441021964</v>
      </c>
      <c r="M100" s="570">
        <v>381.10936974841968</v>
      </c>
      <c r="N100" s="570">
        <v>142.22680922238359</v>
      </c>
      <c r="O100" s="570">
        <v>-132.1745563756607</v>
      </c>
      <c r="P100" s="570">
        <v>92.538338242856383</v>
      </c>
      <c r="Q100" s="570">
        <v>36.864743907894734</v>
      </c>
      <c r="R100" s="570">
        <v>245.10697239011131</v>
      </c>
      <c r="S100" s="570">
        <v>-267.26127819548873</v>
      </c>
      <c r="T100" s="710">
        <v>1504.9121430427126</v>
      </c>
      <c r="U100" s="570"/>
      <c r="V100" s="711">
        <v>1002.6757852679262</v>
      </c>
      <c r="W100" s="711">
        <v>381.10936974841968</v>
      </c>
      <c r="X100" s="711">
        <v>125.05812059160908</v>
      </c>
      <c r="Y100" s="711">
        <v>-132.1745563756607</v>
      </c>
      <c r="Z100" s="711">
        <v>97.461514046240154</v>
      </c>
      <c r="AA100" s="711">
        <v>36.864743907894734</v>
      </c>
      <c r="AB100" s="711">
        <v>254.5948676357709</v>
      </c>
      <c r="AC100" s="711">
        <v>-267.26127819548873</v>
      </c>
      <c r="AD100" s="571">
        <v>1498.3285666267116</v>
      </c>
      <c r="AE100" s="570"/>
      <c r="AF100" s="711">
        <v>1025.8405346664556</v>
      </c>
      <c r="AG100" s="711">
        <v>381.10936974841968</v>
      </c>
      <c r="AH100" s="711">
        <v>108.59547342221542</v>
      </c>
      <c r="AI100" s="711">
        <v>-132.1745563756607</v>
      </c>
      <c r="AJ100" s="711">
        <v>102.38468984962395</v>
      </c>
      <c r="AK100" s="711">
        <v>36.864743907894734</v>
      </c>
      <c r="AL100" s="711">
        <v>265.22081454817743</v>
      </c>
      <c r="AM100" s="711">
        <v>-267.26127819548873</v>
      </c>
      <c r="AN100" s="571">
        <v>1520.5797915716375</v>
      </c>
    </row>
    <row r="101" spans="1:40" ht="16.5">
      <c r="A101" s="515">
        <v>271</v>
      </c>
      <c r="B101" s="432" t="s">
        <v>543</v>
      </c>
      <c r="C101" s="518">
        <v>6903</v>
      </c>
      <c r="D101" s="570">
        <v>469.39173880946663</v>
      </c>
      <c r="E101" s="570">
        <v>-100.88627806971436</v>
      </c>
      <c r="F101" s="570">
        <v>-54.414345290875666</v>
      </c>
      <c r="G101" s="570">
        <v>-55.772901182990559</v>
      </c>
      <c r="H101" s="570">
        <v>204.39317791754056</v>
      </c>
      <c r="I101" s="570">
        <v>-55.617122990004347</v>
      </c>
      <c r="J101" s="570">
        <v>407.09426919342229</v>
      </c>
      <c r="K101" s="570"/>
      <c r="L101" s="570">
        <v>472.95490323266603</v>
      </c>
      <c r="M101" s="570">
        <v>-100.8862780899554</v>
      </c>
      <c r="N101" s="570">
        <v>-41.894480911443573</v>
      </c>
      <c r="O101" s="570">
        <v>-131.88791275770751</v>
      </c>
      <c r="P101" s="570">
        <v>95.087211963558119</v>
      </c>
      <c r="Q101" s="570">
        <v>86.341779722149795</v>
      </c>
      <c r="R101" s="570">
        <v>219.03607363944428</v>
      </c>
      <c r="S101" s="570">
        <v>-55.617122990004347</v>
      </c>
      <c r="T101" s="710">
        <v>543.13417380870737</v>
      </c>
      <c r="U101" s="570"/>
      <c r="V101" s="711">
        <v>456.82812257846825</v>
      </c>
      <c r="W101" s="711">
        <v>-100.8862780899554</v>
      </c>
      <c r="X101" s="711">
        <v>-29.06316954221807</v>
      </c>
      <c r="Y101" s="711">
        <v>-131.88791275770751</v>
      </c>
      <c r="Z101" s="711">
        <v>98.850263956572533</v>
      </c>
      <c r="AA101" s="711">
        <v>86.341779722149795</v>
      </c>
      <c r="AB101" s="711">
        <v>226.82894708381522</v>
      </c>
      <c r="AC101" s="711">
        <v>-55.617122990004347</v>
      </c>
      <c r="AD101" s="571">
        <v>551.39462996112047</v>
      </c>
      <c r="AE101" s="570"/>
      <c r="AF101" s="711">
        <v>514.93448688829403</v>
      </c>
      <c r="AG101" s="711">
        <v>-100.8862780899554</v>
      </c>
      <c r="AH101" s="711">
        <v>-15.525816711611743</v>
      </c>
      <c r="AI101" s="711">
        <v>-131.88791275770751</v>
      </c>
      <c r="AJ101" s="711">
        <v>102.61331594958698</v>
      </c>
      <c r="AK101" s="711">
        <v>86.341779722149795</v>
      </c>
      <c r="AL101" s="711">
        <v>236.02512561347601</v>
      </c>
      <c r="AM101" s="711">
        <v>-55.617122990004347</v>
      </c>
      <c r="AN101" s="571">
        <v>635.9975776242278</v>
      </c>
    </row>
    <row r="102" spans="1:40" ht="16.5">
      <c r="A102" s="515">
        <v>272</v>
      </c>
      <c r="B102" s="432" t="s">
        <v>544</v>
      </c>
      <c r="C102" s="518">
        <v>48006</v>
      </c>
      <c r="D102" s="570">
        <v>749.93577004140798</v>
      </c>
      <c r="E102" s="570">
        <v>-202.85444414353142</v>
      </c>
      <c r="F102" s="570">
        <v>-93.699630368348735</v>
      </c>
      <c r="G102" s="570">
        <v>-55.772901182990559</v>
      </c>
      <c r="H102" s="570">
        <v>157.87892241796203</v>
      </c>
      <c r="I102" s="570">
        <v>-20.019768362288048</v>
      </c>
      <c r="J102" s="570">
        <v>535.46794840221128</v>
      </c>
      <c r="K102" s="570"/>
      <c r="L102" s="570">
        <v>752.94486771898039</v>
      </c>
      <c r="M102" s="570">
        <v>-202.85444416377246</v>
      </c>
      <c r="N102" s="570">
        <v>-81.179765988916643</v>
      </c>
      <c r="O102" s="570">
        <v>-132.16666028334708</v>
      </c>
      <c r="P102" s="570">
        <v>112.09498492024659</v>
      </c>
      <c r="Q102" s="570">
        <v>45.844877549431317</v>
      </c>
      <c r="R102" s="570">
        <v>169.71058062018056</v>
      </c>
      <c r="S102" s="570">
        <v>-20.019768362288048</v>
      </c>
      <c r="T102" s="710">
        <v>644.37467201051459</v>
      </c>
      <c r="U102" s="570"/>
      <c r="V102" s="711">
        <v>775.34246727497487</v>
      </c>
      <c r="W102" s="711">
        <v>-202.85444416377246</v>
      </c>
      <c r="X102" s="711">
        <v>-68.348454619691154</v>
      </c>
      <c r="Y102" s="711">
        <v>-132.16666028334708</v>
      </c>
      <c r="Z102" s="711">
        <v>108.1208767245902</v>
      </c>
      <c r="AA102" s="711">
        <v>45.844877549431317</v>
      </c>
      <c r="AB102" s="711">
        <v>175.67196153332955</v>
      </c>
      <c r="AC102" s="711">
        <v>-20.019768362288048</v>
      </c>
      <c r="AD102" s="571">
        <v>681.59085565322709</v>
      </c>
      <c r="AE102" s="570"/>
      <c r="AF102" s="711">
        <v>787.67777900890621</v>
      </c>
      <c r="AG102" s="711">
        <v>-202.85444416377246</v>
      </c>
      <c r="AH102" s="711">
        <v>-54.811101789084823</v>
      </c>
      <c r="AI102" s="711">
        <v>-132.16666028334708</v>
      </c>
      <c r="AJ102" s="711">
        <v>104.14676852893383</v>
      </c>
      <c r="AK102" s="711">
        <v>45.844877549431317</v>
      </c>
      <c r="AL102" s="711">
        <v>183.58039056504558</v>
      </c>
      <c r="AM102" s="711">
        <v>-20.019768362288048</v>
      </c>
      <c r="AN102" s="571">
        <v>711.39784105382455</v>
      </c>
    </row>
    <row r="103" spans="1:40" ht="16.5">
      <c r="A103" s="515">
        <v>273</v>
      </c>
      <c r="B103" s="432" t="s">
        <v>108</v>
      </c>
      <c r="C103" s="518">
        <v>3999</v>
      </c>
      <c r="D103" s="570">
        <v>1158.2819992196089</v>
      </c>
      <c r="E103" s="570">
        <v>-177.38995383169689</v>
      </c>
      <c r="F103" s="570">
        <v>238.36455238516993</v>
      </c>
      <c r="G103" s="570">
        <v>-55.772901182990573</v>
      </c>
      <c r="H103" s="570">
        <v>186.37541743372427</v>
      </c>
      <c r="I103" s="570">
        <v>-57.13428357089272</v>
      </c>
      <c r="J103" s="570">
        <v>1292.7248304529228</v>
      </c>
      <c r="K103" s="570"/>
      <c r="L103" s="570">
        <v>1126.1008898435246</v>
      </c>
      <c r="M103" s="570">
        <v>-177.38995385193789</v>
      </c>
      <c r="N103" s="570">
        <v>220.88441676460204</v>
      </c>
      <c r="O103" s="570">
        <v>-132.08636432047578</v>
      </c>
      <c r="P103" s="570">
        <v>140.60570281343999</v>
      </c>
      <c r="Q103" s="570">
        <v>37.752605382345592</v>
      </c>
      <c r="R103" s="570">
        <v>200.47860463828241</v>
      </c>
      <c r="S103" s="570">
        <v>-57.13428357089272</v>
      </c>
      <c r="T103" s="710">
        <v>1359.2116176988884</v>
      </c>
      <c r="U103" s="570"/>
      <c r="V103" s="711">
        <v>1050.4869214402781</v>
      </c>
      <c r="W103" s="711">
        <v>-177.38995385193789</v>
      </c>
      <c r="X103" s="711">
        <v>203.71572813382753</v>
      </c>
      <c r="Y103" s="711">
        <v>-132.08636432047578</v>
      </c>
      <c r="Z103" s="711">
        <v>127.27668611539701</v>
      </c>
      <c r="AA103" s="711">
        <v>37.752605382345592</v>
      </c>
      <c r="AB103" s="711">
        <v>207.37008822906995</v>
      </c>
      <c r="AC103" s="711">
        <v>-57.13428357089272</v>
      </c>
      <c r="AD103" s="571">
        <v>1259.9914275576118</v>
      </c>
      <c r="AE103" s="570"/>
      <c r="AF103" s="711">
        <v>1053.6286765491282</v>
      </c>
      <c r="AG103" s="711">
        <v>-177.38995385193789</v>
      </c>
      <c r="AH103" s="711">
        <v>187.25308096443385</v>
      </c>
      <c r="AI103" s="711">
        <v>-132.08636432047578</v>
      </c>
      <c r="AJ103" s="711">
        <v>113.94766941735405</v>
      </c>
      <c r="AK103" s="711">
        <v>37.752605382345592</v>
      </c>
      <c r="AL103" s="711">
        <v>215.77035167544705</v>
      </c>
      <c r="AM103" s="711">
        <v>-57.13428357089272</v>
      </c>
      <c r="AN103" s="571">
        <v>1241.7417822454024</v>
      </c>
    </row>
    <row r="104" spans="1:40" ht="16.5">
      <c r="A104" s="515">
        <v>275</v>
      </c>
      <c r="B104" s="432" t="s">
        <v>109</v>
      </c>
      <c r="C104" s="518">
        <v>2521</v>
      </c>
      <c r="D104" s="570">
        <v>692.52485191838286</v>
      </c>
      <c r="E104" s="570">
        <v>72.049440773261963</v>
      </c>
      <c r="F104" s="570">
        <v>93.099636880154875</v>
      </c>
      <c r="G104" s="570">
        <v>-55.772901182990566</v>
      </c>
      <c r="H104" s="570">
        <v>207.18476114747722</v>
      </c>
      <c r="I104" s="570">
        <v>-26.214994049980167</v>
      </c>
      <c r="J104" s="570">
        <v>982.87079548630618</v>
      </c>
      <c r="K104" s="570"/>
      <c r="L104" s="570">
        <v>648.20689978871292</v>
      </c>
      <c r="M104" s="570">
        <v>72.049440753020889</v>
      </c>
      <c r="N104" s="570">
        <v>75.619501259586968</v>
      </c>
      <c r="O104" s="570">
        <v>-132.02649877487241</v>
      </c>
      <c r="P104" s="570">
        <v>117.98675970963679</v>
      </c>
      <c r="Q104" s="570">
        <v>61.710729176517248</v>
      </c>
      <c r="R104" s="570">
        <v>222.55589869626991</v>
      </c>
      <c r="S104" s="570">
        <v>-26.214994049980167</v>
      </c>
      <c r="T104" s="710">
        <v>1039.8877365588921</v>
      </c>
      <c r="U104" s="570"/>
      <c r="V104" s="711">
        <v>635.68176742294986</v>
      </c>
      <c r="W104" s="711">
        <v>72.049440753020889</v>
      </c>
      <c r="X104" s="711">
        <v>58.450812628812464</v>
      </c>
      <c r="Y104" s="711">
        <v>-132.02649877487241</v>
      </c>
      <c r="Z104" s="711">
        <v>111.95174558270412</v>
      </c>
      <c r="AA104" s="711">
        <v>61.710729176517248</v>
      </c>
      <c r="AB104" s="711">
        <v>231.30847825160458</v>
      </c>
      <c r="AC104" s="711">
        <v>-26.214994049980167</v>
      </c>
      <c r="AD104" s="571">
        <v>1012.9114809907566</v>
      </c>
      <c r="AE104" s="570"/>
      <c r="AF104" s="711">
        <v>667.42506613168064</v>
      </c>
      <c r="AG104" s="711">
        <v>72.049440753020889</v>
      </c>
      <c r="AH104" s="711">
        <v>41.988165459418795</v>
      </c>
      <c r="AI104" s="711">
        <v>-132.02649877487241</v>
      </c>
      <c r="AJ104" s="711">
        <v>105.91673145577145</v>
      </c>
      <c r="AK104" s="711">
        <v>61.710729176517248</v>
      </c>
      <c r="AL104" s="711">
        <v>241.41418534051877</v>
      </c>
      <c r="AM104" s="711">
        <v>-26.214994049980167</v>
      </c>
      <c r="AN104" s="571">
        <v>1032.2628254920753</v>
      </c>
    </row>
    <row r="105" spans="1:40" ht="16.5">
      <c r="A105" s="515">
        <v>276</v>
      </c>
      <c r="B105" s="432" t="s">
        <v>545</v>
      </c>
      <c r="C105" s="518">
        <v>15157</v>
      </c>
      <c r="D105" s="570">
        <v>1068.7071462480988</v>
      </c>
      <c r="E105" s="570">
        <v>78.43453186014051</v>
      </c>
      <c r="F105" s="570">
        <v>0.49168642481863489</v>
      </c>
      <c r="G105" s="570">
        <v>-55.772901182990566</v>
      </c>
      <c r="H105" s="570">
        <v>131.45214763214292</v>
      </c>
      <c r="I105" s="570">
        <v>-123.45318994523983</v>
      </c>
      <c r="J105" s="570">
        <v>1099.8594210369704</v>
      </c>
      <c r="K105" s="570"/>
      <c r="L105" s="570">
        <v>1003.7278276802447</v>
      </c>
      <c r="M105" s="570">
        <v>78.434531839899435</v>
      </c>
      <c r="N105" s="570">
        <v>-1.988449195749274</v>
      </c>
      <c r="O105" s="570">
        <v>-132.03066268886525</v>
      </c>
      <c r="P105" s="570">
        <v>116.20172528723815</v>
      </c>
      <c r="Q105" s="570">
        <v>40.895019664049627</v>
      </c>
      <c r="R105" s="570">
        <v>142.74151932821925</v>
      </c>
      <c r="S105" s="570">
        <v>-123.45318994523983</v>
      </c>
      <c r="T105" s="710">
        <v>1124.5283219697967</v>
      </c>
      <c r="U105" s="570"/>
      <c r="V105" s="711">
        <v>1019.1166158177538</v>
      </c>
      <c r="W105" s="711">
        <v>78.434531839899435</v>
      </c>
      <c r="X105" s="711">
        <v>-4.1571378265237735</v>
      </c>
      <c r="Y105" s="711">
        <v>-132.03066268886525</v>
      </c>
      <c r="Z105" s="711">
        <v>111.81899057130936</v>
      </c>
      <c r="AA105" s="711">
        <v>40.895019664049627</v>
      </c>
      <c r="AB105" s="711">
        <v>147.22881916730034</v>
      </c>
      <c r="AC105" s="711">
        <v>-123.45318994523983</v>
      </c>
      <c r="AD105" s="571">
        <v>1137.8529865996836</v>
      </c>
      <c r="AE105" s="570"/>
      <c r="AF105" s="711">
        <v>1045.0634991753202</v>
      </c>
      <c r="AG105" s="711">
        <v>78.434531839899435</v>
      </c>
      <c r="AH105" s="711">
        <v>-5.6197849959174446</v>
      </c>
      <c r="AI105" s="711">
        <v>-132.03066268886525</v>
      </c>
      <c r="AJ105" s="711">
        <v>107.43625585538057</v>
      </c>
      <c r="AK105" s="711">
        <v>40.895019664049627</v>
      </c>
      <c r="AL105" s="711">
        <v>153.9868642318759</v>
      </c>
      <c r="AM105" s="711">
        <v>-123.45318994523983</v>
      </c>
      <c r="AN105" s="571">
        <v>1164.712533136503</v>
      </c>
    </row>
    <row r="106" spans="1:40" ht="16.5">
      <c r="A106" s="515">
        <v>280</v>
      </c>
      <c r="B106" s="432" t="s">
        <v>111</v>
      </c>
      <c r="C106" s="518">
        <v>2024</v>
      </c>
      <c r="D106" s="570">
        <v>1160.0177593152018</v>
      </c>
      <c r="E106" s="570">
        <v>51.756148547779006</v>
      </c>
      <c r="F106" s="570">
        <v>144.91823646505136</v>
      </c>
      <c r="G106" s="570">
        <v>-55.772901182990566</v>
      </c>
      <c r="H106" s="570">
        <v>245.65550564544014</v>
      </c>
      <c r="I106" s="570">
        <v>-144.73418972332016</v>
      </c>
      <c r="J106" s="570">
        <v>1401.8405590671616</v>
      </c>
      <c r="K106" s="570"/>
      <c r="L106" s="570">
        <v>1157.4053106908664</v>
      </c>
      <c r="M106" s="570">
        <v>51.756148527537945</v>
      </c>
      <c r="N106" s="570">
        <v>127.43810084448347</v>
      </c>
      <c r="O106" s="570">
        <v>-132.21345268658303</v>
      </c>
      <c r="P106" s="570">
        <v>86.712261234927851</v>
      </c>
      <c r="Q106" s="570">
        <v>47.287706717391295</v>
      </c>
      <c r="R106" s="570">
        <v>265.60468554443872</v>
      </c>
      <c r="S106" s="570">
        <v>-144.73418972332016</v>
      </c>
      <c r="T106" s="710">
        <v>1459.2565711497425</v>
      </c>
      <c r="U106" s="570"/>
      <c r="V106" s="711">
        <v>1156.6780153412517</v>
      </c>
      <c r="W106" s="711">
        <v>51.756148527537945</v>
      </c>
      <c r="X106" s="711">
        <v>110.26941221370896</v>
      </c>
      <c r="Y106" s="711">
        <v>-132.21345268658303</v>
      </c>
      <c r="Z106" s="711">
        <v>90.167901862523209</v>
      </c>
      <c r="AA106" s="711">
        <v>47.287706717391295</v>
      </c>
      <c r="AB106" s="711">
        <v>275.34466139801043</v>
      </c>
      <c r="AC106" s="711">
        <v>-144.73418972332016</v>
      </c>
      <c r="AD106" s="571">
        <v>1454.5562036505205</v>
      </c>
      <c r="AE106" s="570"/>
      <c r="AF106" s="711">
        <v>1171.8286886112792</v>
      </c>
      <c r="AG106" s="711">
        <v>51.756148527537945</v>
      </c>
      <c r="AH106" s="711">
        <v>93.806765044315298</v>
      </c>
      <c r="AI106" s="711">
        <v>-132.21345268658303</v>
      </c>
      <c r="AJ106" s="711">
        <v>93.623542490118552</v>
      </c>
      <c r="AK106" s="711">
        <v>47.287706717391295</v>
      </c>
      <c r="AL106" s="711">
        <v>286.45770993357331</v>
      </c>
      <c r="AM106" s="711">
        <v>-144.73418972332016</v>
      </c>
      <c r="AN106" s="571">
        <v>1467.8129189143124</v>
      </c>
    </row>
    <row r="107" spans="1:40" ht="16.5">
      <c r="A107" s="515">
        <v>284</v>
      </c>
      <c r="B107" s="432" t="s">
        <v>546</v>
      </c>
      <c r="C107" s="518">
        <v>2227</v>
      </c>
      <c r="D107" s="570">
        <v>635.0145985594454</v>
      </c>
      <c r="E107" s="570">
        <v>222.56669122209709</v>
      </c>
      <c r="F107" s="570">
        <v>196.23056559055246</v>
      </c>
      <c r="G107" s="570">
        <v>-55.772901182990559</v>
      </c>
      <c r="H107" s="570">
        <v>227.73904971244093</v>
      </c>
      <c r="I107" s="570">
        <v>377.57656039515041</v>
      </c>
      <c r="J107" s="570">
        <v>1603.3545642966958</v>
      </c>
      <c r="K107" s="570"/>
      <c r="L107" s="570">
        <v>457.79496765709854</v>
      </c>
      <c r="M107" s="570">
        <v>222.56669120185597</v>
      </c>
      <c r="N107" s="570">
        <v>178.75042996998457</v>
      </c>
      <c r="O107" s="570">
        <v>-132.14435198674238</v>
      </c>
      <c r="P107" s="570">
        <v>78.307423363628502</v>
      </c>
      <c r="Q107" s="570">
        <v>48.600891809609337</v>
      </c>
      <c r="R107" s="570">
        <v>238.81551870569473</v>
      </c>
      <c r="S107" s="570">
        <v>377.57656039515041</v>
      </c>
      <c r="T107" s="710">
        <v>1470.2681311162796</v>
      </c>
      <c r="U107" s="570"/>
      <c r="V107" s="711">
        <v>467.52022615770613</v>
      </c>
      <c r="W107" s="711">
        <v>222.56669120185597</v>
      </c>
      <c r="X107" s="711">
        <v>161.58174133921005</v>
      </c>
      <c r="Y107" s="711">
        <v>-132.14435198674238</v>
      </c>
      <c r="Z107" s="711">
        <v>84.765983796767003</v>
      </c>
      <c r="AA107" s="711">
        <v>48.600891809609337</v>
      </c>
      <c r="AB107" s="711">
        <v>246.01911834003064</v>
      </c>
      <c r="AC107" s="711">
        <v>377.57656039515041</v>
      </c>
      <c r="AD107" s="571">
        <v>1476.4868610535873</v>
      </c>
      <c r="AE107" s="570"/>
      <c r="AF107" s="711">
        <v>473.25246935369984</v>
      </c>
      <c r="AG107" s="711">
        <v>222.56669120185597</v>
      </c>
      <c r="AH107" s="711">
        <v>145.11909416981638</v>
      </c>
      <c r="AI107" s="711">
        <v>-132.14435198674238</v>
      </c>
      <c r="AJ107" s="711">
        <v>91.224544229905504</v>
      </c>
      <c r="AK107" s="711">
        <v>48.600891809609337</v>
      </c>
      <c r="AL107" s="711">
        <v>254.85994082541751</v>
      </c>
      <c r="AM107" s="711">
        <v>377.57656039515041</v>
      </c>
      <c r="AN107" s="571">
        <v>1481.0558399987124</v>
      </c>
    </row>
    <row r="108" spans="1:40" ht="16.5">
      <c r="A108" s="515">
        <v>285</v>
      </c>
      <c r="B108" s="432" t="s">
        <v>113</v>
      </c>
      <c r="C108" s="518">
        <v>50617</v>
      </c>
      <c r="D108" s="570">
        <v>252.7869908089003</v>
      </c>
      <c r="E108" s="570">
        <v>-185.34773909433756</v>
      </c>
      <c r="F108" s="570">
        <v>-47.098575968063777</v>
      </c>
      <c r="G108" s="570">
        <v>-55.772901182990566</v>
      </c>
      <c r="H108" s="570">
        <v>153.62296149117316</v>
      </c>
      <c r="I108" s="570">
        <v>-25.414366714740108</v>
      </c>
      <c r="J108" s="570">
        <v>92.776369339941454</v>
      </c>
      <c r="K108" s="570"/>
      <c r="L108" s="570">
        <v>236.46072848273346</v>
      </c>
      <c r="M108" s="570">
        <v>-185.34773911457859</v>
      </c>
      <c r="N108" s="570">
        <v>-34.578711588631684</v>
      </c>
      <c r="O108" s="570">
        <v>-132.11698897602747</v>
      </c>
      <c r="P108" s="570">
        <v>155.59514504249273</v>
      </c>
      <c r="Q108" s="570">
        <v>64.042769531461772</v>
      </c>
      <c r="R108" s="570">
        <v>166.92988583267527</v>
      </c>
      <c r="S108" s="570">
        <v>-25.414366714740108</v>
      </c>
      <c r="T108" s="710">
        <v>245.57072249538541</v>
      </c>
      <c r="U108" s="570"/>
      <c r="V108" s="711">
        <v>231.20521498860154</v>
      </c>
      <c r="W108" s="711">
        <v>-185.34773911457859</v>
      </c>
      <c r="X108" s="711">
        <v>-21.747400219406185</v>
      </c>
      <c r="Y108" s="711">
        <v>-132.11698897602747</v>
      </c>
      <c r="Z108" s="711">
        <v>144.14479450200363</v>
      </c>
      <c r="AA108" s="711">
        <v>64.042769531461772</v>
      </c>
      <c r="AB108" s="711">
        <v>173.35367964297609</v>
      </c>
      <c r="AC108" s="711">
        <v>-25.414366714740108</v>
      </c>
      <c r="AD108" s="571">
        <v>248.11996364029071</v>
      </c>
      <c r="AE108" s="570"/>
      <c r="AF108" s="711">
        <v>241.57933349638694</v>
      </c>
      <c r="AG108" s="711">
        <v>-185.34773911457859</v>
      </c>
      <c r="AH108" s="711">
        <v>-8.210047388799854</v>
      </c>
      <c r="AI108" s="711">
        <v>-132.11698897602747</v>
      </c>
      <c r="AJ108" s="711">
        <v>132.69444396151462</v>
      </c>
      <c r="AK108" s="711">
        <v>64.042769531461772</v>
      </c>
      <c r="AL108" s="711">
        <v>181.60693731130596</v>
      </c>
      <c r="AM108" s="711">
        <v>-25.414366714740108</v>
      </c>
      <c r="AN108" s="571">
        <v>268.83434210652325</v>
      </c>
    </row>
    <row r="109" spans="1:40" ht="16.5">
      <c r="A109" s="515">
        <v>286</v>
      </c>
      <c r="B109" s="432" t="s">
        <v>114</v>
      </c>
      <c r="C109" s="518">
        <v>79429</v>
      </c>
      <c r="D109" s="570">
        <v>195.92833819993334</v>
      </c>
      <c r="E109" s="570">
        <v>-189.67110142780797</v>
      </c>
      <c r="F109" s="570">
        <v>-84.639078379305701</v>
      </c>
      <c r="G109" s="570">
        <v>-55.772901182990566</v>
      </c>
      <c r="H109" s="570">
        <v>162.5826446453182</v>
      </c>
      <c r="I109" s="570">
        <v>-100.68271034508807</v>
      </c>
      <c r="J109" s="570">
        <v>-72.254808489940785</v>
      </c>
      <c r="K109" s="570"/>
      <c r="L109" s="570">
        <v>187.94694001565173</v>
      </c>
      <c r="M109" s="570">
        <v>-189.67110144804897</v>
      </c>
      <c r="N109" s="570">
        <v>-72.119213999873608</v>
      </c>
      <c r="O109" s="570">
        <v>-132.0914281026555</v>
      </c>
      <c r="P109" s="570">
        <v>128.33949612612793</v>
      </c>
      <c r="Q109" s="570">
        <v>50.456112046884655</v>
      </c>
      <c r="R109" s="570">
        <v>175.79861847621981</v>
      </c>
      <c r="S109" s="570">
        <v>-100.68271034508807</v>
      </c>
      <c r="T109" s="710">
        <v>47.976712769218004</v>
      </c>
      <c r="U109" s="570"/>
      <c r="V109" s="711">
        <v>191.51148474606819</v>
      </c>
      <c r="W109" s="711">
        <v>-189.67110144804897</v>
      </c>
      <c r="X109" s="711">
        <v>-59.287902630648119</v>
      </c>
      <c r="Y109" s="711">
        <v>-132.0914281026555</v>
      </c>
      <c r="Z109" s="711">
        <v>121.36411775171668</v>
      </c>
      <c r="AA109" s="711">
        <v>50.456112046884655</v>
      </c>
      <c r="AB109" s="711">
        <v>181.84101190599378</v>
      </c>
      <c r="AC109" s="711">
        <v>-100.68271034508807</v>
      </c>
      <c r="AD109" s="571">
        <v>63.439583924222646</v>
      </c>
      <c r="AE109" s="570"/>
      <c r="AF109" s="711">
        <v>224.51546865462242</v>
      </c>
      <c r="AG109" s="711">
        <v>-189.67110144804897</v>
      </c>
      <c r="AH109" s="711">
        <v>-45.750549800041782</v>
      </c>
      <c r="AI109" s="711">
        <v>-132.0914281026555</v>
      </c>
      <c r="AJ109" s="711">
        <v>114.38873937730544</v>
      </c>
      <c r="AK109" s="711">
        <v>50.456112046884655</v>
      </c>
      <c r="AL109" s="711">
        <v>189.8312750336315</v>
      </c>
      <c r="AM109" s="711">
        <v>-100.68271034508807</v>
      </c>
      <c r="AN109" s="571">
        <v>110.99580541660968</v>
      </c>
    </row>
    <row r="110" spans="1:40" ht="16.5">
      <c r="A110" s="515">
        <v>287</v>
      </c>
      <c r="B110" s="432" t="s">
        <v>547</v>
      </c>
      <c r="C110" s="518">
        <v>6242</v>
      </c>
      <c r="D110" s="570">
        <v>610.14867890986602</v>
      </c>
      <c r="E110" s="570">
        <v>215.22932409753665</v>
      </c>
      <c r="F110" s="570">
        <v>124.48633401656078</v>
      </c>
      <c r="G110" s="570">
        <v>-55.772901182990573</v>
      </c>
      <c r="H110" s="570">
        <v>230.35542364029615</v>
      </c>
      <c r="I110" s="570">
        <v>386.99807753925023</v>
      </c>
      <c r="J110" s="570">
        <v>1511.4449370205193</v>
      </c>
      <c r="K110" s="570"/>
      <c r="L110" s="570">
        <v>683.0218386263515</v>
      </c>
      <c r="M110" s="570">
        <v>215.22932407729556</v>
      </c>
      <c r="N110" s="570">
        <v>107.00619839599288</v>
      </c>
      <c r="O110" s="570">
        <v>-132.07767838895458</v>
      </c>
      <c r="P110" s="570">
        <v>68.529135570399021</v>
      </c>
      <c r="Q110" s="570">
        <v>20.057191493431596</v>
      </c>
      <c r="R110" s="570">
        <v>243.80750312746184</v>
      </c>
      <c r="S110" s="570">
        <v>386.99807753925023</v>
      </c>
      <c r="T110" s="710">
        <v>1592.5715904412282</v>
      </c>
      <c r="U110" s="570"/>
      <c r="V110" s="711">
        <v>738.17666864442504</v>
      </c>
      <c r="W110" s="711">
        <v>215.22932407729556</v>
      </c>
      <c r="X110" s="711">
        <v>89.837509765218343</v>
      </c>
      <c r="Y110" s="711">
        <v>-132.07767838895458</v>
      </c>
      <c r="Z110" s="711">
        <v>71.931269162963034</v>
      </c>
      <c r="AA110" s="711">
        <v>20.057191493431596</v>
      </c>
      <c r="AB110" s="711">
        <v>251.86059518703857</v>
      </c>
      <c r="AC110" s="711">
        <v>386.99807753925023</v>
      </c>
      <c r="AD110" s="571">
        <v>1642.0129574806676</v>
      </c>
      <c r="AE110" s="570"/>
      <c r="AF110" s="711">
        <v>776.79660890244838</v>
      </c>
      <c r="AG110" s="711">
        <v>215.22932407729556</v>
      </c>
      <c r="AH110" s="711">
        <v>73.374862595824695</v>
      </c>
      <c r="AI110" s="711">
        <v>-132.07767838895458</v>
      </c>
      <c r="AJ110" s="711">
        <v>75.333402755527032</v>
      </c>
      <c r="AK110" s="711">
        <v>20.057191493431596</v>
      </c>
      <c r="AL110" s="711">
        <v>261.42146722287492</v>
      </c>
      <c r="AM110" s="711">
        <v>386.99807753925023</v>
      </c>
      <c r="AN110" s="571">
        <v>1677.1332561976978</v>
      </c>
    </row>
    <row r="111" spans="1:40" ht="16.5">
      <c r="A111" s="515">
        <v>288</v>
      </c>
      <c r="B111" s="432" t="s">
        <v>548</v>
      </c>
      <c r="C111" s="518">
        <v>6405</v>
      </c>
      <c r="D111" s="570">
        <v>1032.5899170545408</v>
      </c>
      <c r="E111" s="570">
        <v>0.3663999934060802</v>
      </c>
      <c r="F111" s="570">
        <v>-35.613736919853061</v>
      </c>
      <c r="G111" s="570">
        <v>-55.772901182990566</v>
      </c>
      <c r="H111" s="570">
        <v>206.84360723736589</v>
      </c>
      <c r="I111" s="570">
        <v>16.589695550351287</v>
      </c>
      <c r="J111" s="570">
        <v>1165.0029817328202</v>
      </c>
      <c r="K111" s="570"/>
      <c r="L111" s="570">
        <v>1033.3513722474543</v>
      </c>
      <c r="M111" s="570">
        <v>0.36639997316502571</v>
      </c>
      <c r="N111" s="570">
        <v>-23.093872540420968</v>
      </c>
      <c r="O111" s="570">
        <v>-131.95605885324724</v>
      </c>
      <c r="P111" s="570">
        <v>73.986253906197987</v>
      </c>
      <c r="Q111" s="570">
        <v>37.418918148633878</v>
      </c>
      <c r="R111" s="570">
        <v>221.26189263403703</v>
      </c>
      <c r="S111" s="570">
        <v>16.589695550351287</v>
      </c>
      <c r="T111" s="710">
        <v>1227.9246010661714</v>
      </c>
      <c r="U111" s="570"/>
      <c r="V111" s="711">
        <v>1017.3258386216798</v>
      </c>
      <c r="W111" s="711">
        <v>0.36639997316502571</v>
      </c>
      <c r="X111" s="711">
        <v>-10.262561171195465</v>
      </c>
      <c r="Y111" s="711">
        <v>-131.95605885324724</v>
      </c>
      <c r="Z111" s="711">
        <v>76.355354119375406</v>
      </c>
      <c r="AA111" s="711">
        <v>37.418918148633878</v>
      </c>
      <c r="AB111" s="711">
        <v>228.62201982636449</v>
      </c>
      <c r="AC111" s="711">
        <v>16.589695550351287</v>
      </c>
      <c r="AD111" s="571">
        <v>1234.4596062151272</v>
      </c>
      <c r="AE111" s="570"/>
      <c r="AF111" s="711">
        <v>1048.3662986309564</v>
      </c>
      <c r="AG111" s="711">
        <v>0.36639997316502571</v>
      </c>
      <c r="AH111" s="711">
        <v>-5.6197849959174455</v>
      </c>
      <c r="AI111" s="711">
        <v>-131.95605885324724</v>
      </c>
      <c r="AJ111" s="711">
        <v>78.724454332552853</v>
      </c>
      <c r="AK111" s="711">
        <v>37.418918148633878</v>
      </c>
      <c r="AL111" s="711">
        <v>237.87328366718791</v>
      </c>
      <c r="AM111" s="711">
        <v>16.589695550351287</v>
      </c>
      <c r="AN111" s="571">
        <v>1281.7632064536826</v>
      </c>
    </row>
    <row r="112" spans="1:40" ht="16.5">
      <c r="A112" s="515">
        <v>290</v>
      </c>
      <c r="B112" s="432" t="s">
        <v>117</v>
      </c>
      <c r="C112" s="518">
        <v>7755</v>
      </c>
      <c r="D112" s="570">
        <v>813.58868195695379</v>
      </c>
      <c r="E112" s="570">
        <v>51.195541812964542</v>
      </c>
      <c r="F112" s="570">
        <v>91.804744349785665</v>
      </c>
      <c r="G112" s="570">
        <v>-55.772901182990566</v>
      </c>
      <c r="H112" s="570">
        <v>219.50407212844013</v>
      </c>
      <c r="I112" s="570">
        <v>-55.925467440361061</v>
      </c>
      <c r="J112" s="570">
        <v>1064.3946716247924</v>
      </c>
      <c r="K112" s="570"/>
      <c r="L112" s="570">
        <v>775.65920317854432</v>
      </c>
      <c r="M112" s="570">
        <v>51.195541792723489</v>
      </c>
      <c r="N112" s="570">
        <v>74.324608729217758</v>
      </c>
      <c r="O112" s="570">
        <v>-131.98445389852995</v>
      </c>
      <c r="P112" s="570">
        <v>172.0003460763854</v>
      </c>
      <c r="Q112" s="570">
        <v>53.899423676595745</v>
      </c>
      <c r="R112" s="570">
        <v>233.93423848677858</v>
      </c>
      <c r="S112" s="570">
        <v>-55.925467440361061</v>
      </c>
      <c r="T112" s="710">
        <v>1173.1034406013544</v>
      </c>
      <c r="U112" s="570"/>
      <c r="V112" s="711">
        <v>818.39578082420758</v>
      </c>
      <c r="W112" s="711">
        <v>51.195541792723489</v>
      </c>
      <c r="X112" s="711">
        <v>57.155920098443254</v>
      </c>
      <c r="Y112" s="711">
        <v>-131.98445389852995</v>
      </c>
      <c r="Z112" s="711">
        <v>137.96150701627118</v>
      </c>
      <c r="AA112" s="711">
        <v>53.899423676595745</v>
      </c>
      <c r="AB112" s="711">
        <v>242.68628458155965</v>
      </c>
      <c r="AC112" s="711">
        <v>-55.925467440361061</v>
      </c>
      <c r="AD112" s="571">
        <v>1173.3845366509099</v>
      </c>
      <c r="AE112" s="570"/>
      <c r="AF112" s="711">
        <v>838.98432505501148</v>
      </c>
      <c r="AG112" s="711">
        <v>51.195541792723489</v>
      </c>
      <c r="AH112" s="711">
        <v>40.693272929049584</v>
      </c>
      <c r="AI112" s="711">
        <v>-131.98445389852995</v>
      </c>
      <c r="AJ112" s="711">
        <v>103.92266795615696</v>
      </c>
      <c r="AK112" s="711">
        <v>53.899423676595745</v>
      </c>
      <c r="AL112" s="711">
        <v>252.64779963437226</v>
      </c>
      <c r="AM112" s="711">
        <v>-55.925467440361061</v>
      </c>
      <c r="AN112" s="571">
        <v>1153.4331097050185</v>
      </c>
    </row>
    <row r="113" spans="1:40" ht="16.5">
      <c r="A113" s="515">
        <v>291</v>
      </c>
      <c r="B113" s="432" t="s">
        <v>549</v>
      </c>
      <c r="C113" s="518">
        <v>2119</v>
      </c>
      <c r="D113" s="570">
        <v>52.372562949206596</v>
      </c>
      <c r="E113" s="570">
        <v>497.55126899771466</v>
      </c>
      <c r="F113" s="570">
        <v>436.27794984926072</v>
      </c>
      <c r="G113" s="570">
        <v>-55.772901182990566</v>
      </c>
      <c r="H113" s="570">
        <v>206.73597515327032</v>
      </c>
      <c r="I113" s="570">
        <v>35.491741387446908</v>
      </c>
      <c r="J113" s="570">
        <v>1172.6565971539087</v>
      </c>
      <c r="K113" s="570"/>
      <c r="L113" s="570">
        <v>146.96565933088053</v>
      </c>
      <c r="M113" s="570">
        <v>497.55126897747346</v>
      </c>
      <c r="N113" s="570">
        <v>418.7978142286928</v>
      </c>
      <c r="O113" s="570">
        <v>-131.91784496268775</v>
      </c>
      <c r="P113" s="570">
        <v>97.864764701588555</v>
      </c>
      <c r="Q113" s="570">
        <v>59.183298857951868</v>
      </c>
      <c r="R113" s="570">
        <v>221.0777322470108</v>
      </c>
      <c r="S113" s="570">
        <v>35.491741387446908</v>
      </c>
      <c r="T113" s="710">
        <v>1345.014434768357</v>
      </c>
      <c r="U113" s="570"/>
      <c r="V113" s="711">
        <v>163.08924358706801</v>
      </c>
      <c r="W113" s="711">
        <v>497.55126897747346</v>
      </c>
      <c r="X113" s="711">
        <v>401.62912559791835</v>
      </c>
      <c r="Y113" s="711">
        <v>-131.91784496268775</v>
      </c>
      <c r="Z113" s="711">
        <v>95.147804719836188</v>
      </c>
      <c r="AA113" s="711">
        <v>59.183298857951868</v>
      </c>
      <c r="AB113" s="711">
        <v>229.98913712138</v>
      </c>
      <c r="AC113" s="711">
        <v>35.491741387446908</v>
      </c>
      <c r="AD113" s="571">
        <v>1350.1637752863871</v>
      </c>
      <c r="AE113" s="570"/>
      <c r="AF113" s="711">
        <v>165.55338617171253</v>
      </c>
      <c r="AG113" s="711">
        <v>497.55126897747346</v>
      </c>
      <c r="AH113" s="711">
        <v>385.16647842852467</v>
      </c>
      <c r="AI113" s="711">
        <v>-131.91784496268775</v>
      </c>
      <c r="AJ113" s="711">
        <v>92.430844738083849</v>
      </c>
      <c r="AK113" s="711">
        <v>59.183298857951868</v>
      </c>
      <c r="AL113" s="711">
        <v>240.11645455033752</v>
      </c>
      <c r="AM113" s="711">
        <v>35.491741387446908</v>
      </c>
      <c r="AN113" s="571">
        <v>1343.5756281488427</v>
      </c>
    </row>
    <row r="114" spans="1:40" ht="16.5">
      <c r="A114" s="515">
        <v>297</v>
      </c>
      <c r="B114" s="432" t="s">
        <v>119</v>
      </c>
      <c r="C114" s="518">
        <v>122594</v>
      </c>
      <c r="D114" s="570">
        <v>311.9571836122484</v>
      </c>
      <c r="E114" s="570">
        <v>-107.06002457617875</v>
      </c>
      <c r="F114" s="570">
        <v>-36.502493606833433</v>
      </c>
      <c r="G114" s="570">
        <v>-55.772901182990559</v>
      </c>
      <c r="H114" s="570">
        <v>156.69675980565484</v>
      </c>
      <c r="I114" s="570">
        <v>-6.2011843972788228</v>
      </c>
      <c r="J114" s="570">
        <v>263.11733965462173</v>
      </c>
      <c r="K114" s="570"/>
      <c r="L114" s="570">
        <v>316.68101262993008</v>
      </c>
      <c r="M114" s="570">
        <v>-107.06002459641979</v>
      </c>
      <c r="N114" s="570">
        <v>-23.98262922740134</v>
      </c>
      <c r="O114" s="570">
        <v>-132.1615742619297</v>
      </c>
      <c r="P114" s="570">
        <v>114.62308507825222</v>
      </c>
      <c r="Q114" s="570">
        <v>27.674308713525935</v>
      </c>
      <c r="R114" s="570">
        <v>169.00237889542382</v>
      </c>
      <c r="S114" s="570">
        <v>-6.2011843972788228</v>
      </c>
      <c r="T114" s="710">
        <v>358.57537283410238</v>
      </c>
      <c r="U114" s="570"/>
      <c r="V114" s="711">
        <v>327.86122723361842</v>
      </c>
      <c r="W114" s="711">
        <v>-107.06002459641979</v>
      </c>
      <c r="X114" s="711">
        <v>-11.151317858175837</v>
      </c>
      <c r="Y114" s="711">
        <v>-132.1615742619297</v>
      </c>
      <c r="Z114" s="711">
        <v>115.2085627848151</v>
      </c>
      <c r="AA114" s="711">
        <v>27.674308713525935</v>
      </c>
      <c r="AB114" s="711">
        <v>174.64062695564559</v>
      </c>
      <c r="AC114" s="711">
        <v>-6.2011843972788228</v>
      </c>
      <c r="AD114" s="571">
        <v>388.81062457380085</v>
      </c>
      <c r="AE114" s="570"/>
      <c r="AF114" s="711">
        <v>328.70999727499543</v>
      </c>
      <c r="AG114" s="711">
        <v>-107.06002459641979</v>
      </c>
      <c r="AH114" s="711">
        <v>-5.6197849959174446</v>
      </c>
      <c r="AI114" s="711">
        <v>-132.1615742619297</v>
      </c>
      <c r="AJ114" s="711">
        <v>115.794040491378</v>
      </c>
      <c r="AK114" s="711">
        <v>27.674308713525935</v>
      </c>
      <c r="AL114" s="711">
        <v>182.58215002477303</v>
      </c>
      <c r="AM114" s="711">
        <v>-6.2011843972788228</v>
      </c>
      <c r="AN114" s="571">
        <v>403.71792825312662</v>
      </c>
    </row>
    <row r="115" spans="1:40" ht="16.5">
      <c r="A115" s="515">
        <v>300</v>
      </c>
      <c r="B115" s="432" t="s">
        <v>120</v>
      </c>
      <c r="C115" s="518">
        <v>3437</v>
      </c>
      <c r="D115" s="570">
        <v>698.86522586977526</v>
      </c>
      <c r="E115" s="570">
        <v>409.85028886944167</v>
      </c>
      <c r="F115" s="570">
        <v>209.01475308109082</v>
      </c>
      <c r="G115" s="570">
        <v>-55.772901182990573</v>
      </c>
      <c r="H115" s="570">
        <v>223.11068551308898</v>
      </c>
      <c r="I115" s="570">
        <v>467.01891184172246</v>
      </c>
      <c r="J115" s="570">
        <v>1952.0869639921289</v>
      </c>
      <c r="K115" s="570"/>
      <c r="L115" s="570">
        <v>684.9390413019205</v>
      </c>
      <c r="M115" s="570">
        <v>409.85028884920092</v>
      </c>
      <c r="N115" s="570">
        <v>191.53461746052292</v>
      </c>
      <c r="O115" s="570">
        <v>-132.14917685118991</v>
      </c>
      <c r="P115" s="570">
        <v>65.353966519790291</v>
      </c>
      <c r="Q115" s="570">
        <v>28.924113454175146</v>
      </c>
      <c r="R115" s="570">
        <v>239.04233467281364</v>
      </c>
      <c r="S115" s="570">
        <v>467.01891184172246</v>
      </c>
      <c r="T115" s="710">
        <v>1954.514097248956</v>
      </c>
      <c r="U115" s="570"/>
      <c r="V115" s="711">
        <v>668.48782798535456</v>
      </c>
      <c r="W115" s="711">
        <v>409.85028884920092</v>
      </c>
      <c r="X115" s="711">
        <v>174.36592882974841</v>
      </c>
      <c r="Y115" s="711">
        <v>-132.14917685118991</v>
      </c>
      <c r="Z115" s="711">
        <v>69.868865715525146</v>
      </c>
      <c r="AA115" s="711">
        <v>28.924113454175146</v>
      </c>
      <c r="AB115" s="711">
        <v>247.2176066767455</v>
      </c>
      <c r="AC115" s="711">
        <v>467.01891184172246</v>
      </c>
      <c r="AD115" s="571">
        <v>1933.5843665012821</v>
      </c>
      <c r="AE115" s="570"/>
      <c r="AF115" s="711">
        <v>681.65089796354403</v>
      </c>
      <c r="AG115" s="711">
        <v>409.85028884920092</v>
      </c>
      <c r="AH115" s="711">
        <v>157.90328166035474</v>
      </c>
      <c r="AI115" s="711">
        <v>-132.14917685118991</v>
      </c>
      <c r="AJ115" s="711">
        <v>74.383764911260002</v>
      </c>
      <c r="AK115" s="711">
        <v>28.924113454175146</v>
      </c>
      <c r="AL115" s="711">
        <v>256.94832921954099</v>
      </c>
      <c r="AM115" s="711">
        <v>467.01891184172246</v>
      </c>
      <c r="AN115" s="571">
        <v>1944.5304110486084</v>
      </c>
    </row>
    <row r="116" spans="1:40" ht="16.5">
      <c r="A116" s="515">
        <v>301</v>
      </c>
      <c r="B116" s="432" t="s">
        <v>121</v>
      </c>
      <c r="C116" s="518">
        <v>19890</v>
      </c>
      <c r="D116" s="570">
        <v>707.27704470296931</v>
      </c>
      <c r="E116" s="570">
        <v>-86.081711869509306</v>
      </c>
      <c r="F116" s="570">
        <v>-102.51444483133774</v>
      </c>
      <c r="G116" s="570">
        <v>-55.772901182990573</v>
      </c>
      <c r="H116" s="570">
        <v>222.74439948027816</v>
      </c>
      <c r="I116" s="570">
        <v>-96.410809451985926</v>
      </c>
      <c r="J116" s="570">
        <v>589.24157684742397</v>
      </c>
      <c r="K116" s="570"/>
      <c r="L116" s="570">
        <v>724.07815249679186</v>
      </c>
      <c r="M116" s="570">
        <v>-86.081711889750352</v>
      </c>
      <c r="N116" s="570">
        <v>-89.994580451905648</v>
      </c>
      <c r="O116" s="570">
        <v>-132.10090773233114</v>
      </c>
      <c r="P116" s="570">
        <v>102.24482518067623</v>
      </c>
      <c r="Q116" s="570">
        <v>38.698354934439422</v>
      </c>
      <c r="R116" s="570">
        <v>236.44481938783139</v>
      </c>
      <c r="S116" s="570">
        <v>-96.410809451985926</v>
      </c>
      <c r="T116" s="710">
        <v>696.87814247376582</v>
      </c>
      <c r="U116" s="570"/>
      <c r="V116" s="711">
        <v>733.07782517681051</v>
      </c>
      <c r="W116" s="711">
        <v>-86.081711889750352</v>
      </c>
      <c r="X116" s="711">
        <v>-77.163269082680159</v>
      </c>
      <c r="Y116" s="711">
        <v>-132.10090773233114</v>
      </c>
      <c r="Z116" s="711">
        <v>96.974231343480369</v>
      </c>
      <c r="AA116" s="711">
        <v>38.698354934439422</v>
      </c>
      <c r="AB116" s="711">
        <v>244.20913451905776</v>
      </c>
      <c r="AC116" s="711">
        <v>-96.410809451985926</v>
      </c>
      <c r="AD116" s="571">
        <v>721.20284781704061</v>
      </c>
      <c r="AE116" s="570"/>
      <c r="AF116" s="711">
        <v>775.13029442723985</v>
      </c>
      <c r="AG116" s="711">
        <v>-86.081711889750352</v>
      </c>
      <c r="AH116" s="711">
        <v>-63.625916252073822</v>
      </c>
      <c r="AI116" s="711">
        <v>-132.10090773233114</v>
      </c>
      <c r="AJ116" s="711">
        <v>91.703637506284508</v>
      </c>
      <c r="AK116" s="711">
        <v>38.698354934439422</v>
      </c>
      <c r="AL116" s="711">
        <v>253.47941614943588</v>
      </c>
      <c r="AM116" s="711">
        <v>-96.410809451985926</v>
      </c>
      <c r="AN116" s="571">
        <v>780.79235769125842</v>
      </c>
    </row>
    <row r="117" spans="1:40" ht="16.5">
      <c r="A117" s="515">
        <v>304</v>
      </c>
      <c r="B117" s="432" t="s">
        <v>550</v>
      </c>
      <c r="C117" s="518">
        <v>950</v>
      </c>
      <c r="D117" s="570">
        <v>144.08333126849641</v>
      </c>
      <c r="E117" s="570">
        <v>-282.03157478211972</v>
      </c>
      <c r="F117" s="570">
        <v>-15.038855284007116</v>
      </c>
      <c r="G117" s="570">
        <v>-55.772901182990566</v>
      </c>
      <c r="H117" s="570">
        <v>184.23426281926967</v>
      </c>
      <c r="I117" s="570">
        <v>-218.91578947368421</v>
      </c>
      <c r="J117" s="570">
        <v>-243.44152663503556</v>
      </c>
      <c r="K117" s="570"/>
      <c r="L117" s="570">
        <v>229.42244663590404</v>
      </c>
      <c r="M117" s="570">
        <v>-282.03157480236075</v>
      </c>
      <c r="N117" s="570">
        <v>-2.5189909045750252</v>
      </c>
      <c r="O117" s="570">
        <v>-132.93920025606656</v>
      </c>
      <c r="P117" s="570">
        <v>113.63682656670966</v>
      </c>
      <c r="Q117" s="570">
        <v>32.822820313684211</v>
      </c>
      <c r="R117" s="570">
        <v>196.39578225255335</v>
      </c>
      <c r="S117" s="570">
        <v>-218.91578947368421</v>
      </c>
      <c r="T117" s="710">
        <v>-64.127679667835352</v>
      </c>
      <c r="U117" s="570"/>
      <c r="V117" s="711">
        <v>221.06941276784087</v>
      </c>
      <c r="W117" s="711">
        <v>-282.03157480236075</v>
      </c>
      <c r="X117" s="711">
        <v>-4.1571378265237735</v>
      </c>
      <c r="Y117" s="711">
        <v>-132.93920025606656</v>
      </c>
      <c r="Z117" s="711">
        <v>103.44629223072324</v>
      </c>
      <c r="AA117" s="711">
        <v>32.822820313684211</v>
      </c>
      <c r="AB117" s="711">
        <v>200.42477284905172</v>
      </c>
      <c r="AC117" s="711">
        <v>-218.91578947368421</v>
      </c>
      <c r="AD117" s="571">
        <v>-80.28040419733523</v>
      </c>
      <c r="AE117" s="570"/>
      <c r="AF117" s="711">
        <v>183.50024773744741</v>
      </c>
      <c r="AG117" s="711">
        <v>-282.03157480236075</v>
      </c>
      <c r="AH117" s="711">
        <v>-5.6197849959174455</v>
      </c>
      <c r="AI117" s="711">
        <v>-132.93920025606656</v>
      </c>
      <c r="AJ117" s="711">
        <v>93.255757894736817</v>
      </c>
      <c r="AK117" s="711">
        <v>32.822820313684211</v>
      </c>
      <c r="AL117" s="711">
        <v>207.5126932933357</v>
      </c>
      <c r="AM117" s="711">
        <v>-218.91578947368421</v>
      </c>
      <c r="AN117" s="571">
        <v>-122.41483028882477</v>
      </c>
    </row>
    <row r="118" spans="1:40" ht="16.5">
      <c r="A118" s="515">
        <v>305</v>
      </c>
      <c r="B118" s="432" t="s">
        <v>123</v>
      </c>
      <c r="C118" s="518">
        <v>15146</v>
      </c>
      <c r="D118" s="570">
        <v>787.17192402363287</v>
      </c>
      <c r="E118" s="570">
        <v>46.572454326567886</v>
      </c>
      <c r="F118" s="570">
        <v>84.157739264929077</v>
      </c>
      <c r="G118" s="570">
        <v>-55.772901182990566</v>
      </c>
      <c r="H118" s="570">
        <v>182.43585755568293</v>
      </c>
      <c r="I118" s="570">
        <v>-69.620229763633958</v>
      </c>
      <c r="J118" s="570">
        <v>974.94484422418816</v>
      </c>
      <c r="K118" s="570"/>
      <c r="L118" s="570">
        <v>733.09887044107029</v>
      </c>
      <c r="M118" s="570">
        <v>46.572454306326236</v>
      </c>
      <c r="N118" s="570">
        <v>66.67760364436117</v>
      </c>
      <c r="O118" s="570">
        <v>-131.99387624315784</v>
      </c>
      <c r="P118" s="570">
        <v>121.68832141141328</v>
      </c>
      <c r="Q118" s="570">
        <v>63.466972350587604</v>
      </c>
      <c r="R118" s="570">
        <v>194.93531569899218</v>
      </c>
      <c r="S118" s="570">
        <v>-69.620229763633958</v>
      </c>
      <c r="T118" s="710">
        <v>1024.825431845959</v>
      </c>
      <c r="U118" s="570"/>
      <c r="V118" s="711">
        <v>750.76696237838235</v>
      </c>
      <c r="W118" s="711">
        <v>46.572454306326236</v>
      </c>
      <c r="X118" s="711">
        <v>49.508915013586666</v>
      </c>
      <c r="Y118" s="711">
        <v>-131.99387624315784</v>
      </c>
      <c r="Z118" s="711">
        <v>112.73073702948841</v>
      </c>
      <c r="AA118" s="711">
        <v>63.466972350587604</v>
      </c>
      <c r="AB118" s="711">
        <v>201.59610249271412</v>
      </c>
      <c r="AC118" s="711">
        <v>-69.620229763633958</v>
      </c>
      <c r="AD118" s="571">
        <v>1023.0280375642936</v>
      </c>
      <c r="AE118" s="570"/>
      <c r="AF118" s="711">
        <v>774.59669757382028</v>
      </c>
      <c r="AG118" s="711">
        <v>46.572454306326236</v>
      </c>
      <c r="AH118" s="711">
        <v>33.046267844192997</v>
      </c>
      <c r="AI118" s="711">
        <v>-131.99387624315784</v>
      </c>
      <c r="AJ118" s="711">
        <v>103.77315264756352</v>
      </c>
      <c r="AK118" s="711">
        <v>63.466972350587604</v>
      </c>
      <c r="AL118" s="711">
        <v>209.7576216510931</v>
      </c>
      <c r="AM118" s="711">
        <v>-69.620229763633958</v>
      </c>
      <c r="AN118" s="571">
        <v>1029.5990603667917</v>
      </c>
    </row>
    <row r="119" spans="1:40" ht="16.5">
      <c r="A119" s="515">
        <v>309</v>
      </c>
      <c r="B119" s="432" t="s">
        <v>124</v>
      </c>
      <c r="C119" s="518">
        <v>6457</v>
      </c>
      <c r="D119" s="570">
        <v>731.05580552671404</v>
      </c>
      <c r="E119" s="570">
        <v>-205.46560020751551</v>
      </c>
      <c r="F119" s="570">
        <v>-151.82950278855759</v>
      </c>
      <c r="G119" s="570">
        <v>-55.772901182990566</v>
      </c>
      <c r="H119" s="570">
        <v>193.57627923724417</v>
      </c>
      <c r="I119" s="570">
        <v>-76.347529812606467</v>
      </c>
      <c r="J119" s="570">
        <v>435.21655077228803</v>
      </c>
      <c r="K119" s="570"/>
      <c r="L119" s="570">
        <v>757.66751076763262</v>
      </c>
      <c r="M119" s="570">
        <v>-205.46560022775651</v>
      </c>
      <c r="N119" s="570">
        <v>-139.30963840912548</v>
      </c>
      <c r="O119" s="570">
        <v>-131.80927364306606</v>
      </c>
      <c r="P119" s="570">
        <v>161.4935229023979</v>
      </c>
      <c r="Q119" s="570">
        <v>97.923783379897785</v>
      </c>
      <c r="R119" s="570">
        <v>208.43150562002677</v>
      </c>
      <c r="S119" s="570">
        <v>-76.347529812606467</v>
      </c>
      <c r="T119" s="710">
        <v>672.58428057740059</v>
      </c>
      <c r="U119" s="570"/>
      <c r="V119" s="711">
        <v>788.87032171957162</v>
      </c>
      <c r="W119" s="711">
        <v>-205.46560022775651</v>
      </c>
      <c r="X119" s="711">
        <v>-126.47832703990001</v>
      </c>
      <c r="Y119" s="711">
        <v>-131.80927364306606</v>
      </c>
      <c r="Z119" s="711">
        <v>147.52200692123148</v>
      </c>
      <c r="AA119" s="711">
        <v>97.923783379897785</v>
      </c>
      <c r="AB119" s="711">
        <v>216.33797781818225</v>
      </c>
      <c r="AC119" s="711">
        <v>-76.347529812606467</v>
      </c>
      <c r="AD119" s="571">
        <v>710.55335911555392</v>
      </c>
      <c r="AE119" s="570"/>
      <c r="AF119" s="711">
        <v>828.44444060594435</v>
      </c>
      <c r="AG119" s="711">
        <v>-205.46560022775651</v>
      </c>
      <c r="AH119" s="711">
        <v>-112.94097420929366</v>
      </c>
      <c r="AI119" s="711">
        <v>-131.80927364306606</v>
      </c>
      <c r="AJ119" s="711">
        <v>133.55049094006506</v>
      </c>
      <c r="AK119" s="711">
        <v>97.923783379897785</v>
      </c>
      <c r="AL119" s="711">
        <v>225.57488003352498</v>
      </c>
      <c r="AM119" s="711">
        <v>-76.347529812606467</v>
      </c>
      <c r="AN119" s="571">
        <v>758.93021706670959</v>
      </c>
    </row>
    <row r="120" spans="1:40" ht="16.5">
      <c r="A120" s="515">
        <v>312</v>
      </c>
      <c r="B120" s="432" t="s">
        <v>125</v>
      </c>
      <c r="C120" s="518">
        <v>1196</v>
      </c>
      <c r="D120" s="570">
        <v>716.39925509277043</v>
      </c>
      <c r="E120" s="570">
        <v>-77.525790625188236</v>
      </c>
      <c r="F120" s="570">
        <v>-106.41421300477201</v>
      </c>
      <c r="G120" s="570">
        <v>-55.772901182990559</v>
      </c>
      <c r="H120" s="570">
        <v>244.65510059803825</v>
      </c>
      <c r="I120" s="570">
        <v>-260.55769230769232</v>
      </c>
      <c r="J120" s="570">
        <v>460.7837585701655</v>
      </c>
      <c r="K120" s="570"/>
      <c r="L120" s="570">
        <v>932.13105759409234</v>
      </c>
      <c r="M120" s="570">
        <v>-77.525790645429282</v>
      </c>
      <c r="N120" s="570">
        <v>-93.894348625339916</v>
      </c>
      <c r="O120" s="570">
        <v>-132.40912443855413</v>
      </c>
      <c r="P120" s="570">
        <v>77.899558559968995</v>
      </c>
      <c r="Q120" s="570">
        <v>67.423911996655534</v>
      </c>
      <c r="R120" s="570">
        <v>263.93509085351201</v>
      </c>
      <c r="S120" s="570">
        <v>-260.55769230769232</v>
      </c>
      <c r="T120" s="710">
        <v>777.00266298721328</v>
      </c>
      <c r="U120" s="570"/>
      <c r="V120" s="711">
        <v>1037.1136511590414</v>
      </c>
      <c r="W120" s="711">
        <v>-77.525790645429282</v>
      </c>
      <c r="X120" s="711">
        <v>-81.063037256114427</v>
      </c>
      <c r="Y120" s="711">
        <v>-132.40912443855413</v>
      </c>
      <c r="Z120" s="711">
        <v>80.791543494031245</v>
      </c>
      <c r="AA120" s="711">
        <v>67.423911996655534</v>
      </c>
      <c r="AB120" s="711">
        <v>273.92224983135691</v>
      </c>
      <c r="AC120" s="711">
        <v>-260.55769230769232</v>
      </c>
      <c r="AD120" s="571">
        <v>907.69571183329481</v>
      </c>
      <c r="AE120" s="570"/>
      <c r="AF120" s="711">
        <v>1105.8713931184027</v>
      </c>
      <c r="AG120" s="711">
        <v>-77.525790645429282</v>
      </c>
      <c r="AH120" s="711">
        <v>-67.525684425508089</v>
      </c>
      <c r="AI120" s="711">
        <v>-132.40912443855413</v>
      </c>
      <c r="AJ120" s="711">
        <v>83.683528428093481</v>
      </c>
      <c r="AK120" s="711">
        <v>67.423911996655534</v>
      </c>
      <c r="AL120" s="711">
        <v>285.73793501004178</v>
      </c>
      <c r="AM120" s="711">
        <v>-260.55769230769232</v>
      </c>
      <c r="AN120" s="571">
        <v>1004.69847673601</v>
      </c>
    </row>
    <row r="121" spans="1:40" ht="16.5">
      <c r="A121" s="515">
        <v>316</v>
      </c>
      <c r="B121" s="432" t="s">
        <v>126</v>
      </c>
      <c r="C121" s="518">
        <v>4198</v>
      </c>
      <c r="D121" s="570">
        <v>465.68573296298877</v>
      </c>
      <c r="E121" s="570">
        <v>-50.935466109170527</v>
      </c>
      <c r="F121" s="570">
        <v>-41.951637239254403</v>
      </c>
      <c r="G121" s="570">
        <v>-55.772901182990559</v>
      </c>
      <c r="H121" s="570">
        <v>190.74965185384406</v>
      </c>
      <c r="I121" s="570">
        <v>-222.0435921867556</v>
      </c>
      <c r="J121" s="570">
        <v>285.7317880986617</v>
      </c>
      <c r="K121" s="570"/>
      <c r="L121" s="570">
        <v>254.49072623832356</v>
      </c>
      <c r="M121" s="570">
        <v>-50.935466129411573</v>
      </c>
      <c r="N121" s="570">
        <v>-29.43177285982231</v>
      </c>
      <c r="O121" s="570">
        <v>-132.1301598751935</v>
      </c>
      <c r="P121" s="570">
        <v>127.62638469836428</v>
      </c>
      <c r="Q121" s="570">
        <v>75.294609686040985</v>
      </c>
      <c r="R121" s="570">
        <v>207.00567941546123</v>
      </c>
      <c r="S121" s="570">
        <v>-222.0435921867556</v>
      </c>
      <c r="T121" s="710">
        <v>229.87640898700704</v>
      </c>
      <c r="U121" s="570"/>
      <c r="V121" s="711">
        <v>249.49556682550093</v>
      </c>
      <c r="W121" s="711">
        <v>-50.935466129411573</v>
      </c>
      <c r="X121" s="711">
        <v>-16.600461490596807</v>
      </c>
      <c r="Y121" s="711">
        <v>-132.1301598751935</v>
      </c>
      <c r="Z121" s="711">
        <v>121.39672855690003</v>
      </c>
      <c r="AA121" s="711">
        <v>75.294609686040985</v>
      </c>
      <c r="AB121" s="711">
        <v>214.27910605643493</v>
      </c>
      <c r="AC121" s="711">
        <v>-222.0435921867556</v>
      </c>
      <c r="AD121" s="571">
        <v>238.75633144291942</v>
      </c>
      <c r="AE121" s="570"/>
      <c r="AF121" s="711">
        <v>268.07958523466084</v>
      </c>
      <c r="AG121" s="711">
        <v>-50.935466129411573</v>
      </c>
      <c r="AH121" s="711">
        <v>-5.6197849959174446</v>
      </c>
      <c r="AI121" s="711">
        <v>-132.1301598751935</v>
      </c>
      <c r="AJ121" s="711">
        <v>115.16707241543575</v>
      </c>
      <c r="AK121" s="711">
        <v>75.294609686040985</v>
      </c>
      <c r="AL121" s="711">
        <v>223.39563779913203</v>
      </c>
      <c r="AM121" s="711">
        <v>-222.0435921867556</v>
      </c>
      <c r="AN121" s="571">
        <v>271.20790194799145</v>
      </c>
    </row>
    <row r="122" spans="1:40" ht="16.5">
      <c r="A122" s="515">
        <v>317</v>
      </c>
      <c r="B122" s="432" t="s">
        <v>127</v>
      </c>
      <c r="C122" s="518">
        <v>2474</v>
      </c>
      <c r="D122" s="570">
        <v>1344.914130755257</v>
      </c>
      <c r="E122" s="570">
        <v>243.80237579517191</v>
      </c>
      <c r="F122" s="570">
        <v>91.41572744702718</v>
      </c>
      <c r="G122" s="570">
        <v>-55.772901182990552</v>
      </c>
      <c r="H122" s="570">
        <v>241.40243798937621</v>
      </c>
      <c r="I122" s="570">
        <v>21.968876313662086</v>
      </c>
      <c r="J122" s="570">
        <v>1887.7306471175041</v>
      </c>
      <c r="K122" s="570"/>
      <c r="L122" s="570">
        <v>1323.9017847613397</v>
      </c>
      <c r="M122" s="570">
        <v>243.80237577493079</v>
      </c>
      <c r="N122" s="570">
        <v>73.935591826459273</v>
      </c>
      <c r="O122" s="570">
        <v>-132.07471454860411</v>
      </c>
      <c r="P122" s="570">
        <v>101.25507982010429</v>
      </c>
      <c r="Q122" s="570">
        <v>48.247861249797907</v>
      </c>
      <c r="R122" s="570">
        <v>254.79164778568406</v>
      </c>
      <c r="S122" s="570">
        <v>21.968876313662086</v>
      </c>
      <c r="T122" s="710">
        <v>1935.8285029833739</v>
      </c>
      <c r="U122" s="570"/>
      <c r="V122" s="711">
        <v>1331.0127392328359</v>
      </c>
      <c r="W122" s="711">
        <v>243.80237577493079</v>
      </c>
      <c r="X122" s="711">
        <v>56.766903195684762</v>
      </c>
      <c r="Y122" s="711">
        <v>-132.07471454860411</v>
      </c>
      <c r="Z122" s="711">
        <v>95.775260201078893</v>
      </c>
      <c r="AA122" s="711">
        <v>48.247861249797907</v>
      </c>
      <c r="AB122" s="711">
        <v>263.73611738035277</v>
      </c>
      <c r="AC122" s="711">
        <v>21.968876313662086</v>
      </c>
      <c r="AD122" s="571">
        <v>1929.2354187997391</v>
      </c>
      <c r="AE122" s="570"/>
      <c r="AF122" s="711">
        <v>1362.117532011343</v>
      </c>
      <c r="AG122" s="711">
        <v>243.80237577493079</v>
      </c>
      <c r="AH122" s="711">
        <v>40.3042560262911</v>
      </c>
      <c r="AI122" s="711">
        <v>-132.07471454860411</v>
      </c>
      <c r="AJ122" s="711">
        <v>90.295440582053473</v>
      </c>
      <c r="AK122" s="711">
        <v>48.247861249797907</v>
      </c>
      <c r="AL122" s="711">
        <v>273.80320215544793</v>
      </c>
      <c r="AM122" s="711">
        <v>21.968876313662086</v>
      </c>
      <c r="AN122" s="571">
        <v>1948.4648295649215</v>
      </c>
    </row>
    <row r="123" spans="1:40" ht="16.5">
      <c r="A123" s="515">
        <v>320</v>
      </c>
      <c r="B123" s="432" t="s">
        <v>128</v>
      </c>
      <c r="C123" s="518">
        <v>6996</v>
      </c>
      <c r="D123" s="570">
        <v>610.0959825419983</v>
      </c>
      <c r="E123" s="570">
        <v>61.031174836800943</v>
      </c>
      <c r="F123" s="570">
        <v>103.59193260357274</v>
      </c>
      <c r="G123" s="570">
        <v>-55.772901182990566</v>
      </c>
      <c r="H123" s="570">
        <v>190.65538441500556</v>
      </c>
      <c r="I123" s="570">
        <v>35.839336763865063</v>
      </c>
      <c r="J123" s="570">
        <v>945.44090997825208</v>
      </c>
      <c r="K123" s="570"/>
      <c r="L123" s="570">
        <v>594.69359054086419</v>
      </c>
      <c r="M123" s="570">
        <v>61.031174816559876</v>
      </c>
      <c r="N123" s="570">
        <v>86.111796983004837</v>
      </c>
      <c r="O123" s="570">
        <v>-131.93997130400689</v>
      </c>
      <c r="P123" s="570">
        <v>123.90407588036305</v>
      </c>
      <c r="Q123" s="570">
        <v>47.891214132075469</v>
      </c>
      <c r="R123" s="570">
        <v>204.86730528211433</v>
      </c>
      <c r="S123" s="570">
        <v>35.839336763865063</v>
      </c>
      <c r="T123" s="710">
        <v>1022.3985230948399</v>
      </c>
      <c r="U123" s="570"/>
      <c r="V123" s="711">
        <v>635.87985321399844</v>
      </c>
      <c r="W123" s="711">
        <v>61.031174816559876</v>
      </c>
      <c r="X123" s="711">
        <v>68.943108352230325</v>
      </c>
      <c r="Y123" s="711">
        <v>-131.93997130400689</v>
      </c>
      <c r="Z123" s="711">
        <v>117.69572361771142</v>
      </c>
      <c r="AA123" s="711">
        <v>47.891214132075469</v>
      </c>
      <c r="AB123" s="711">
        <v>212.59802340278458</v>
      </c>
      <c r="AC123" s="711">
        <v>35.839336763865063</v>
      </c>
      <c r="AD123" s="571">
        <v>1047.9384629952183</v>
      </c>
      <c r="AE123" s="570"/>
      <c r="AF123" s="711">
        <v>689.1142279241509</v>
      </c>
      <c r="AG123" s="711">
        <v>61.031174816559876</v>
      </c>
      <c r="AH123" s="711">
        <v>52.480461182836663</v>
      </c>
      <c r="AI123" s="711">
        <v>-131.93997130400689</v>
      </c>
      <c r="AJ123" s="711">
        <v>111.48737135505981</v>
      </c>
      <c r="AK123" s="711">
        <v>47.891214132075469</v>
      </c>
      <c r="AL123" s="711">
        <v>221.60419850831121</v>
      </c>
      <c r="AM123" s="711">
        <v>35.839336763865063</v>
      </c>
      <c r="AN123" s="571">
        <v>1087.5080133788522</v>
      </c>
    </row>
    <row r="124" spans="1:40" ht="16.5">
      <c r="A124" s="515">
        <v>322</v>
      </c>
      <c r="B124" s="432" t="s">
        <v>551</v>
      </c>
      <c r="C124" s="518">
        <v>6549</v>
      </c>
      <c r="D124" s="570">
        <v>1026.8580459466277</v>
      </c>
      <c r="E124" s="570">
        <v>172.81546274774581</v>
      </c>
      <c r="F124" s="570">
        <v>157.31780808968705</v>
      </c>
      <c r="G124" s="570">
        <v>-55.772901182990566</v>
      </c>
      <c r="H124" s="570">
        <v>193.1208034252586</v>
      </c>
      <c r="I124" s="570">
        <v>-73.118338677660716</v>
      </c>
      <c r="J124" s="570">
        <v>1421.2208803486681</v>
      </c>
      <c r="K124" s="570"/>
      <c r="L124" s="570">
        <v>1047.4320602447626</v>
      </c>
      <c r="M124" s="570">
        <v>172.81546272750475</v>
      </c>
      <c r="N124" s="570">
        <v>139.83767246911916</v>
      </c>
      <c r="O124" s="570">
        <v>-131.96487465480433</v>
      </c>
      <c r="P124" s="570">
        <v>81.264502963024512</v>
      </c>
      <c r="Q124" s="570">
        <v>24.669328946098645</v>
      </c>
      <c r="R124" s="570">
        <v>205.85419883543787</v>
      </c>
      <c r="S124" s="570">
        <v>-73.118338677660716</v>
      </c>
      <c r="T124" s="710">
        <v>1466.7900128534827</v>
      </c>
      <c r="U124" s="570"/>
      <c r="V124" s="711">
        <v>1082.1771645939132</v>
      </c>
      <c r="W124" s="711">
        <v>172.81546272750475</v>
      </c>
      <c r="X124" s="711">
        <v>122.66898383834464</v>
      </c>
      <c r="Y124" s="711">
        <v>-131.96487465480433</v>
      </c>
      <c r="Z124" s="711">
        <v>84.454590006477716</v>
      </c>
      <c r="AA124" s="711">
        <v>24.669328946098645</v>
      </c>
      <c r="AB124" s="711">
        <v>212.55474484844473</v>
      </c>
      <c r="AC124" s="711">
        <v>-73.118338677660716</v>
      </c>
      <c r="AD124" s="571">
        <v>1494.2570616283185</v>
      </c>
      <c r="AE124" s="570"/>
      <c r="AF124" s="711">
        <v>1110.8839859358466</v>
      </c>
      <c r="AG124" s="711">
        <v>172.81546272750475</v>
      </c>
      <c r="AH124" s="711">
        <v>106.20633666895098</v>
      </c>
      <c r="AI124" s="711">
        <v>-131.96487465480433</v>
      </c>
      <c r="AJ124" s="711">
        <v>87.644677049930891</v>
      </c>
      <c r="AK124" s="711">
        <v>24.669328946098645</v>
      </c>
      <c r="AL124" s="711">
        <v>220.82158890799309</v>
      </c>
      <c r="AM124" s="711">
        <v>-73.118338677660716</v>
      </c>
      <c r="AN124" s="571">
        <v>1517.9581669038596</v>
      </c>
    </row>
    <row r="125" spans="1:40" ht="16.5">
      <c r="A125" s="515">
        <v>398</v>
      </c>
      <c r="B125" s="432" t="s">
        <v>552</v>
      </c>
      <c r="C125" s="518">
        <v>120175</v>
      </c>
      <c r="D125" s="570">
        <v>362.055963424156</v>
      </c>
      <c r="E125" s="570">
        <v>79.164267323860031</v>
      </c>
      <c r="F125" s="570">
        <v>118.52289995005451</v>
      </c>
      <c r="G125" s="570">
        <v>-55.772901182990573</v>
      </c>
      <c r="H125" s="570">
        <v>151.64764195391825</v>
      </c>
      <c r="I125" s="570">
        <v>-20.151162887455794</v>
      </c>
      <c r="J125" s="570">
        <v>635.46670858154255</v>
      </c>
      <c r="K125" s="570"/>
      <c r="L125" s="570">
        <v>368.44504732702654</v>
      </c>
      <c r="M125" s="570">
        <v>79.164267303618956</v>
      </c>
      <c r="N125" s="570">
        <v>101.0427643294866</v>
      </c>
      <c r="O125" s="570">
        <v>-132.2426115961766</v>
      </c>
      <c r="P125" s="570">
        <v>132.64305507851054</v>
      </c>
      <c r="Q125" s="570">
        <v>38.188177888512598</v>
      </c>
      <c r="R125" s="570">
        <v>164.11735296638938</v>
      </c>
      <c r="S125" s="570">
        <v>-20.151162887455794</v>
      </c>
      <c r="T125" s="710">
        <v>731.20689040991215</v>
      </c>
      <c r="U125" s="570"/>
      <c r="V125" s="711">
        <v>376.79720490992366</v>
      </c>
      <c r="W125" s="711">
        <v>79.164267303618956</v>
      </c>
      <c r="X125" s="711">
        <v>83.874075698712076</v>
      </c>
      <c r="Y125" s="711">
        <v>-132.2426115961766</v>
      </c>
      <c r="Z125" s="711">
        <v>135.03251393409593</v>
      </c>
      <c r="AA125" s="711">
        <v>38.188177888512598</v>
      </c>
      <c r="AB125" s="711">
        <v>169.25405814840542</v>
      </c>
      <c r="AC125" s="711">
        <v>-20.151162887455794</v>
      </c>
      <c r="AD125" s="571">
        <v>729.91652339963628</v>
      </c>
      <c r="AE125" s="570"/>
      <c r="AF125" s="711">
        <v>384.02211591324988</v>
      </c>
      <c r="AG125" s="711">
        <v>79.164267303618956</v>
      </c>
      <c r="AH125" s="711">
        <v>67.411428529318428</v>
      </c>
      <c r="AI125" s="711">
        <v>-132.2426115961766</v>
      </c>
      <c r="AJ125" s="711">
        <v>137.42197278968129</v>
      </c>
      <c r="AK125" s="711">
        <v>38.188177888512598</v>
      </c>
      <c r="AL125" s="711">
        <v>177.07110204559299</v>
      </c>
      <c r="AM125" s="711">
        <v>-20.151162887455794</v>
      </c>
      <c r="AN125" s="571">
        <v>730.88528998634172</v>
      </c>
    </row>
    <row r="126" spans="1:40" ht="16.5">
      <c r="A126" s="515">
        <v>399</v>
      </c>
      <c r="B126" s="432" t="s">
        <v>553</v>
      </c>
      <c r="C126" s="518">
        <v>7817</v>
      </c>
      <c r="D126" s="570">
        <v>907.05733036126924</v>
      </c>
      <c r="E126" s="570">
        <v>-194.84418133909273</v>
      </c>
      <c r="F126" s="570">
        <v>-215.05794723420013</v>
      </c>
      <c r="G126" s="570">
        <v>-55.772901182990566</v>
      </c>
      <c r="H126" s="570">
        <v>163.46265293260512</v>
      </c>
      <c r="I126" s="570">
        <v>-51.725981834463347</v>
      </c>
      <c r="J126" s="570">
        <v>553.1189717031275</v>
      </c>
      <c r="K126" s="570"/>
      <c r="L126" s="570">
        <v>977.12336391898179</v>
      </c>
      <c r="M126" s="570">
        <v>-194.84418135933376</v>
      </c>
      <c r="N126" s="570">
        <v>-202.53808285476802</v>
      </c>
      <c r="O126" s="570">
        <v>-132.34875100122682</v>
      </c>
      <c r="P126" s="570">
        <v>87.325163379327961</v>
      </c>
      <c r="Q126" s="570">
        <v>31.798140410899322</v>
      </c>
      <c r="R126" s="570">
        <v>176.94134620900698</v>
      </c>
      <c r="S126" s="570">
        <v>-51.725981834463347</v>
      </c>
      <c r="T126" s="710">
        <v>691.73101686842415</v>
      </c>
      <c r="U126" s="570"/>
      <c r="V126" s="711">
        <v>978.8267580306798</v>
      </c>
      <c r="W126" s="711">
        <v>-194.84418135933376</v>
      </c>
      <c r="X126" s="711">
        <v>-189.70677148554253</v>
      </c>
      <c r="Y126" s="711">
        <v>-132.34875100122682</v>
      </c>
      <c r="Z126" s="711">
        <v>86.879805049008866</v>
      </c>
      <c r="AA126" s="711">
        <v>31.798140410899322</v>
      </c>
      <c r="AB126" s="711">
        <v>182.52662590155862</v>
      </c>
      <c r="AC126" s="711">
        <v>-51.725981834463347</v>
      </c>
      <c r="AD126" s="571">
        <v>711.40564371158007</v>
      </c>
      <c r="AE126" s="570"/>
      <c r="AF126" s="711">
        <v>983.16050160238569</v>
      </c>
      <c r="AG126" s="711">
        <v>-194.84418135933376</v>
      </c>
      <c r="AH126" s="711">
        <v>-176.16941865493621</v>
      </c>
      <c r="AI126" s="711">
        <v>-132.34875100122682</v>
      </c>
      <c r="AJ126" s="711">
        <v>86.43444671868977</v>
      </c>
      <c r="AK126" s="711">
        <v>31.798140410899322</v>
      </c>
      <c r="AL126" s="711">
        <v>190.43913139594613</v>
      </c>
      <c r="AM126" s="711">
        <v>-51.725981834463347</v>
      </c>
      <c r="AN126" s="571">
        <v>736.74388727796077</v>
      </c>
    </row>
    <row r="127" spans="1:40" ht="16.5">
      <c r="A127" s="515">
        <v>400</v>
      </c>
      <c r="B127" s="432" t="s">
        <v>554</v>
      </c>
      <c r="C127" s="518">
        <v>8366</v>
      </c>
      <c r="D127" s="570">
        <v>793.48191849363707</v>
      </c>
      <c r="E127" s="570">
        <v>183.6870291817859</v>
      </c>
      <c r="F127" s="570">
        <v>130.14782445106479</v>
      </c>
      <c r="G127" s="570">
        <v>-55.772901182990566</v>
      </c>
      <c r="H127" s="570">
        <v>203.7489708922329</v>
      </c>
      <c r="I127" s="570">
        <v>234.23691130767392</v>
      </c>
      <c r="J127" s="570">
        <v>1489.5297531434042</v>
      </c>
      <c r="K127" s="570"/>
      <c r="L127" s="570">
        <v>786.22328206639406</v>
      </c>
      <c r="M127" s="570">
        <v>183.68702916154481</v>
      </c>
      <c r="N127" s="570">
        <v>112.6676888304969</v>
      </c>
      <c r="O127" s="570">
        <v>-132.25023868372341</v>
      </c>
      <c r="P127" s="570">
        <v>102.23584065374762</v>
      </c>
      <c r="Q127" s="570">
        <v>37.09609708582358</v>
      </c>
      <c r="R127" s="570">
        <v>217.33953849913513</v>
      </c>
      <c r="S127" s="570">
        <v>234.23691130767392</v>
      </c>
      <c r="T127" s="710">
        <v>1541.2361489210928</v>
      </c>
      <c r="U127" s="570"/>
      <c r="V127" s="711">
        <v>773.04213486597621</v>
      </c>
      <c r="W127" s="711">
        <v>183.68702916154481</v>
      </c>
      <c r="X127" s="711">
        <v>95.499000199722389</v>
      </c>
      <c r="Y127" s="711">
        <v>-132.25023868372341</v>
      </c>
      <c r="Z127" s="711">
        <v>104.49690132137526</v>
      </c>
      <c r="AA127" s="711">
        <v>37.09609708582358</v>
      </c>
      <c r="AB127" s="711">
        <v>224.3734210138137</v>
      </c>
      <c r="AC127" s="711">
        <v>234.23691130767392</v>
      </c>
      <c r="AD127" s="571">
        <v>1520.1812562722064</v>
      </c>
      <c r="AE127" s="570"/>
      <c r="AF127" s="711">
        <v>790.93583582650047</v>
      </c>
      <c r="AG127" s="711">
        <v>183.68702916154481</v>
      </c>
      <c r="AH127" s="711">
        <v>79.036353030328726</v>
      </c>
      <c r="AI127" s="711">
        <v>-132.25023868372341</v>
      </c>
      <c r="AJ127" s="711">
        <v>106.75796198900291</v>
      </c>
      <c r="AK127" s="711">
        <v>37.09609708582358</v>
      </c>
      <c r="AL127" s="711">
        <v>233.26915191326327</v>
      </c>
      <c r="AM127" s="711">
        <v>234.23691130767392</v>
      </c>
      <c r="AN127" s="571">
        <v>1532.7691016304143</v>
      </c>
    </row>
    <row r="128" spans="1:40" ht="16.5">
      <c r="A128" s="515">
        <v>402</v>
      </c>
      <c r="B128" s="432" t="s">
        <v>133</v>
      </c>
      <c r="C128" s="518">
        <v>9099</v>
      </c>
      <c r="D128" s="570">
        <v>796.46222263825655</v>
      </c>
      <c r="E128" s="570">
        <v>-205.60666708745487</v>
      </c>
      <c r="F128" s="570">
        <v>-173.84071871324289</v>
      </c>
      <c r="G128" s="570">
        <v>-55.772901182990566</v>
      </c>
      <c r="H128" s="570">
        <v>208.26133196945125</v>
      </c>
      <c r="I128" s="570">
        <v>-30.939333992746455</v>
      </c>
      <c r="J128" s="570">
        <v>538.56393363127302</v>
      </c>
      <c r="K128" s="570"/>
      <c r="L128" s="570">
        <v>834.36408131172095</v>
      </c>
      <c r="M128" s="570">
        <v>-205.6066671076959</v>
      </c>
      <c r="N128" s="570">
        <v>-161.32085433381079</v>
      </c>
      <c r="O128" s="570">
        <v>-132.1212833614664</v>
      </c>
      <c r="P128" s="570">
        <v>118.26511127259224</v>
      </c>
      <c r="Q128" s="570">
        <v>42.627018124629089</v>
      </c>
      <c r="R128" s="570">
        <v>222.44750646104123</v>
      </c>
      <c r="S128" s="570">
        <v>-30.939333992746455</v>
      </c>
      <c r="T128" s="710">
        <v>687.71557837426406</v>
      </c>
      <c r="U128" s="570"/>
      <c r="V128" s="711">
        <v>850.49857205262538</v>
      </c>
      <c r="W128" s="711">
        <v>-205.6066671076959</v>
      </c>
      <c r="X128" s="711">
        <v>-148.4895429645853</v>
      </c>
      <c r="Y128" s="711">
        <v>-132.1212833614664</v>
      </c>
      <c r="Z128" s="711">
        <v>113.12641540110529</v>
      </c>
      <c r="AA128" s="711">
        <v>42.627018124629089</v>
      </c>
      <c r="AB128" s="711">
        <v>230.20103561942437</v>
      </c>
      <c r="AC128" s="711">
        <v>-30.939333992746455</v>
      </c>
      <c r="AD128" s="571">
        <v>719.29621377129001</v>
      </c>
      <c r="AE128" s="570"/>
      <c r="AF128" s="711">
        <v>896.76266363159789</v>
      </c>
      <c r="AG128" s="711">
        <v>-205.6066671076959</v>
      </c>
      <c r="AH128" s="711">
        <v>-134.95219013397897</v>
      </c>
      <c r="AI128" s="711">
        <v>-132.1212833614664</v>
      </c>
      <c r="AJ128" s="711">
        <v>107.98771952961837</v>
      </c>
      <c r="AK128" s="711">
        <v>42.627018124629089</v>
      </c>
      <c r="AL128" s="711">
        <v>239.34396156342936</v>
      </c>
      <c r="AM128" s="711">
        <v>-30.939333992746455</v>
      </c>
      <c r="AN128" s="571">
        <v>783.10188825338719</v>
      </c>
    </row>
    <row r="129" spans="1:40" ht="16.5">
      <c r="A129" s="515">
        <v>403</v>
      </c>
      <c r="B129" s="432" t="s">
        <v>134</v>
      </c>
      <c r="C129" s="518">
        <v>2820</v>
      </c>
      <c r="D129" s="570">
        <v>831.5798362796836</v>
      </c>
      <c r="E129" s="570">
        <v>97.693378493160523</v>
      </c>
      <c r="F129" s="570">
        <v>-1.7843928582752862</v>
      </c>
      <c r="G129" s="570">
        <v>-55.772901182990559</v>
      </c>
      <c r="H129" s="570">
        <v>236.94148647332898</v>
      </c>
      <c r="I129" s="570">
        <v>24.21418439716312</v>
      </c>
      <c r="J129" s="570">
        <v>1132.8715916020703</v>
      </c>
      <c r="K129" s="570"/>
      <c r="L129" s="570">
        <v>827.44383823828014</v>
      </c>
      <c r="M129" s="570">
        <v>97.693378472919449</v>
      </c>
      <c r="N129" s="570">
        <v>-1.988449195749274</v>
      </c>
      <c r="O129" s="570">
        <v>-131.94603743222692</v>
      </c>
      <c r="P129" s="570">
        <v>80.578349434936612</v>
      </c>
      <c r="Q129" s="570">
        <v>24.887800908510638</v>
      </c>
      <c r="R129" s="570">
        <v>252.06628446166053</v>
      </c>
      <c r="S129" s="570">
        <v>24.21418439716312</v>
      </c>
      <c r="T129" s="710">
        <v>1172.9493492854945</v>
      </c>
      <c r="U129" s="570"/>
      <c r="V129" s="711">
        <v>812.55861966316684</v>
      </c>
      <c r="W129" s="711">
        <v>97.693378472919449</v>
      </c>
      <c r="X129" s="711">
        <v>-4.1571378265237735</v>
      </c>
      <c r="Y129" s="711">
        <v>-131.94603743222692</v>
      </c>
      <c r="Z129" s="711">
        <v>79.838825426688103</v>
      </c>
      <c r="AA129" s="711">
        <v>24.887800908510638</v>
      </c>
      <c r="AB129" s="711">
        <v>261.19118913577643</v>
      </c>
      <c r="AC129" s="711">
        <v>24.21418439716312</v>
      </c>
      <c r="AD129" s="571">
        <v>1164.2808227454739</v>
      </c>
      <c r="AE129" s="570"/>
      <c r="AF129" s="711">
        <v>848.20289936221934</v>
      </c>
      <c r="AG129" s="711">
        <v>97.693378472919449</v>
      </c>
      <c r="AH129" s="711">
        <v>-5.6197849959174446</v>
      </c>
      <c r="AI129" s="711">
        <v>-131.94603743222692</v>
      </c>
      <c r="AJ129" s="711">
        <v>79.09930141843958</v>
      </c>
      <c r="AK129" s="711">
        <v>24.887800908510638</v>
      </c>
      <c r="AL129" s="711">
        <v>271.58078660841443</v>
      </c>
      <c r="AM129" s="711">
        <v>24.21418439716312</v>
      </c>
      <c r="AN129" s="571">
        <v>1208.1125287395221</v>
      </c>
    </row>
    <row r="130" spans="1:40" ht="16.5">
      <c r="A130" s="515">
        <v>405</v>
      </c>
      <c r="B130" s="432" t="s">
        <v>555</v>
      </c>
      <c r="C130" s="518">
        <v>72650</v>
      </c>
      <c r="D130" s="570">
        <v>302.24850276219655</v>
      </c>
      <c r="E130" s="570">
        <v>-26.441597376796587</v>
      </c>
      <c r="F130" s="570">
        <v>23.794470084883994</v>
      </c>
      <c r="G130" s="570">
        <v>-55.772901182990566</v>
      </c>
      <c r="H130" s="570">
        <v>158.77528531028076</v>
      </c>
      <c r="I130" s="570">
        <v>-79.295691672401929</v>
      </c>
      <c r="J130" s="570">
        <v>323.30806792517222</v>
      </c>
      <c r="K130" s="570"/>
      <c r="L130" s="570">
        <v>268.3986388476398</v>
      </c>
      <c r="M130" s="570">
        <v>-26.44159739703764</v>
      </c>
      <c r="N130" s="570">
        <v>6.3143344643160848</v>
      </c>
      <c r="O130" s="570">
        <v>-132.18722653159011</v>
      </c>
      <c r="P130" s="570">
        <v>132.42320477695674</v>
      </c>
      <c r="Q130" s="570">
        <v>65.826080989841714</v>
      </c>
      <c r="R130" s="570">
        <v>171.36860602276616</v>
      </c>
      <c r="S130" s="570">
        <v>-79.295691672401929</v>
      </c>
      <c r="T130" s="710">
        <v>406.40634950049082</v>
      </c>
      <c r="U130" s="570"/>
      <c r="V130" s="711">
        <v>269.36694379498027</v>
      </c>
      <c r="W130" s="711">
        <v>-26.44159739703764</v>
      </c>
      <c r="X130" s="711">
        <v>-4.1571378265237735</v>
      </c>
      <c r="Y130" s="711">
        <v>-132.18722653159011</v>
      </c>
      <c r="Z130" s="711">
        <v>127.85232434305493</v>
      </c>
      <c r="AA130" s="711">
        <v>65.826080989841714</v>
      </c>
      <c r="AB130" s="711">
        <v>177.51977775551271</v>
      </c>
      <c r="AC130" s="711">
        <v>-79.295691672401929</v>
      </c>
      <c r="AD130" s="571">
        <v>398.48347345583619</v>
      </c>
      <c r="AE130" s="570"/>
      <c r="AF130" s="711">
        <v>286.09268894906836</v>
      </c>
      <c r="AG130" s="711">
        <v>-26.44159739703764</v>
      </c>
      <c r="AH130" s="711">
        <v>-5.6197849959174446</v>
      </c>
      <c r="AI130" s="711">
        <v>-132.18722653159011</v>
      </c>
      <c r="AJ130" s="711">
        <v>123.28144390915315</v>
      </c>
      <c r="AK130" s="711">
        <v>65.826080989841714</v>
      </c>
      <c r="AL130" s="711">
        <v>185.5341434051027</v>
      </c>
      <c r="AM130" s="711">
        <v>-79.295691672401929</v>
      </c>
      <c r="AN130" s="571">
        <v>417.19005665621876</v>
      </c>
    </row>
    <row r="131" spans="1:40" ht="16.5">
      <c r="A131" s="515">
        <v>407</v>
      </c>
      <c r="B131" s="432" t="s">
        <v>556</v>
      </c>
      <c r="C131" s="518">
        <v>2518</v>
      </c>
      <c r="D131" s="570">
        <v>930.96356574503625</v>
      </c>
      <c r="E131" s="570">
        <v>86.905607931343326</v>
      </c>
      <c r="F131" s="570">
        <v>21.883001719593377</v>
      </c>
      <c r="G131" s="570">
        <v>-55.772901182990573</v>
      </c>
      <c r="H131" s="570">
        <v>250.75682736947877</v>
      </c>
      <c r="I131" s="570">
        <v>-184.11636219221603</v>
      </c>
      <c r="J131" s="570">
        <v>1050.6197393902451</v>
      </c>
      <c r="K131" s="570"/>
      <c r="L131" s="570">
        <v>985.07429632292417</v>
      </c>
      <c r="M131" s="570">
        <v>86.905607911102265</v>
      </c>
      <c r="N131" s="570">
        <v>4.4028660990254682</v>
      </c>
      <c r="O131" s="570">
        <v>-132.32495822109243</v>
      </c>
      <c r="P131" s="570">
        <v>101.35041272932405</v>
      </c>
      <c r="Q131" s="570">
        <v>12.063948517871344</v>
      </c>
      <c r="R131" s="570">
        <v>267.89175904562677</v>
      </c>
      <c r="S131" s="570">
        <v>-184.11636219221603</v>
      </c>
      <c r="T131" s="710">
        <v>1141.2475702125655</v>
      </c>
      <c r="U131" s="570"/>
      <c r="V131" s="711">
        <v>965.23617290557388</v>
      </c>
      <c r="W131" s="711">
        <v>86.905607911102265</v>
      </c>
      <c r="X131" s="711">
        <v>-4.1571378265237735</v>
      </c>
      <c r="Y131" s="711">
        <v>-132.32495822109243</v>
      </c>
      <c r="Z131" s="711">
        <v>104.96419167046012</v>
      </c>
      <c r="AA131" s="711">
        <v>12.063948517871344</v>
      </c>
      <c r="AB131" s="711">
        <v>276.18341084369996</v>
      </c>
      <c r="AC131" s="711">
        <v>-184.11636219221603</v>
      </c>
      <c r="AD131" s="571">
        <v>1124.7548736088754</v>
      </c>
      <c r="AE131" s="570"/>
      <c r="AF131" s="711">
        <v>1019.4955042685738</v>
      </c>
      <c r="AG131" s="711">
        <v>86.905607911102265</v>
      </c>
      <c r="AH131" s="711">
        <v>-5.6197849959174446</v>
      </c>
      <c r="AI131" s="711">
        <v>-132.32495822109243</v>
      </c>
      <c r="AJ131" s="711">
        <v>108.57797061159619</v>
      </c>
      <c r="AK131" s="711">
        <v>12.063948517871344</v>
      </c>
      <c r="AL131" s="711">
        <v>285.91570675230594</v>
      </c>
      <c r="AM131" s="711">
        <v>-184.11636219221603</v>
      </c>
      <c r="AN131" s="571">
        <v>1190.8976326522238</v>
      </c>
    </row>
    <row r="132" spans="1:40" ht="16.5">
      <c r="A132" s="515">
        <v>408</v>
      </c>
      <c r="B132" s="432" t="s">
        <v>557</v>
      </c>
      <c r="C132" s="518">
        <v>14099</v>
      </c>
      <c r="D132" s="570">
        <v>816.54475467068198</v>
      </c>
      <c r="E132" s="570">
        <v>41.001641082912627</v>
      </c>
      <c r="F132" s="570">
        <v>-9.8781508394907611</v>
      </c>
      <c r="G132" s="570">
        <v>-55.772901182990566</v>
      </c>
      <c r="H132" s="570">
        <v>180.8584401395384</v>
      </c>
      <c r="I132" s="570">
        <v>5.4445705369175119</v>
      </c>
      <c r="J132" s="570">
        <v>978.19835440756924</v>
      </c>
      <c r="K132" s="570"/>
      <c r="L132" s="570">
        <v>828.01342506216236</v>
      </c>
      <c r="M132" s="570">
        <v>41.00164106267156</v>
      </c>
      <c r="N132" s="570">
        <v>-1.988449195749274</v>
      </c>
      <c r="O132" s="570">
        <v>-132.0896253957587</v>
      </c>
      <c r="P132" s="570">
        <v>90.75208982782614</v>
      </c>
      <c r="Q132" s="570">
        <v>34.070946717923256</v>
      </c>
      <c r="R132" s="570">
        <v>193.05042921798542</v>
      </c>
      <c r="S132" s="570">
        <v>5.4445705369175119</v>
      </c>
      <c r="T132" s="710">
        <v>1058.2550278339781</v>
      </c>
      <c r="U132" s="570"/>
      <c r="V132" s="711">
        <v>837.38042035272122</v>
      </c>
      <c r="W132" s="711">
        <v>41.00164106267156</v>
      </c>
      <c r="X132" s="711">
        <v>-4.1571378265237735</v>
      </c>
      <c r="Y132" s="711">
        <v>-132.0896253957587</v>
      </c>
      <c r="Z132" s="711">
        <v>89.729420685244364</v>
      </c>
      <c r="AA132" s="711">
        <v>34.070946717923256</v>
      </c>
      <c r="AB132" s="711">
        <v>199.56353608199038</v>
      </c>
      <c r="AC132" s="711">
        <v>5.4445705369175119</v>
      </c>
      <c r="AD132" s="571">
        <v>1070.9437722151856</v>
      </c>
      <c r="AE132" s="570"/>
      <c r="AF132" s="711">
        <v>865.03095157549876</v>
      </c>
      <c r="AG132" s="711">
        <v>41.00164106267156</v>
      </c>
      <c r="AH132" s="711">
        <v>-5.6197849959174437</v>
      </c>
      <c r="AI132" s="711">
        <v>-132.0896253957587</v>
      </c>
      <c r="AJ132" s="711">
        <v>88.706751542662587</v>
      </c>
      <c r="AK132" s="711">
        <v>34.070946717923256</v>
      </c>
      <c r="AL132" s="711">
        <v>207.80112784332562</v>
      </c>
      <c r="AM132" s="711">
        <v>5.4445705369175119</v>
      </c>
      <c r="AN132" s="571">
        <v>1104.3465788873229</v>
      </c>
    </row>
    <row r="133" spans="1:40" ht="16.5">
      <c r="A133" s="515">
        <v>410</v>
      </c>
      <c r="B133" s="432" t="s">
        <v>558</v>
      </c>
      <c r="C133" s="518">
        <v>18775</v>
      </c>
      <c r="D133" s="570">
        <v>1160.5035982477273</v>
      </c>
      <c r="E133" s="570">
        <v>-198.16608676765452</v>
      </c>
      <c r="F133" s="570">
        <v>-150.57669279687804</v>
      </c>
      <c r="G133" s="570">
        <v>-55.772901182990573</v>
      </c>
      <c r="H133" s="570">
        <v>139.15999002957261</v>
      </c>
      <c r="I133" s="570">
        <v>-72.363515312916107</v>
      </c>
      <c r="J133" s="570">
        <v>822.78439221686062</v>
      </c>
      <c r="K133" s="570"/>
      <c r="L133" s="570">
        <v>1182.9144614698755</v>
      </c>
      <c r="M133" s="570">
        <v>-198.16608678789575</v>
      </c>
      <c r="N133" s="570">
        <v>-138.05682841744593</v>
      </c>
      <c r="O133" s="570">
        <v>-132.19568769743302</v>
      </c>
      <c r="P133" s="570">
        <v>104.06372206302343</v>
      </c>
      <c r="Q133" s="570">
        <v>43.259884839840211</v>
      </c>
      <c r="R133" s="570">
        <v>152.73299313749487</v>
      </c>
      <c r="S133" s="570">
        <v>-72.363515312916107</v>
      </c>
      <c r="T133" s="710">
        <v>942.18894329454304</v>
      </c>
      <c r="U133" s="570"/>
      <c r="V133" s="711">
        <v>1212.2519137236036</v>
      </c>
      <c r="W133" s="711">
        <v>-198.16608678789575</v>
      </c>
      <c r="X133" s="711">
        <v>-125.22551704822044</v>
      </c>
      <c r="Y133" s="711">
        <v>-132.19568769743302</v>
      </c>
      <c r="Z133" s="711">
        <v>103.04031509276331</v>
      </c>
      <c r="AA133" s="711">
        <v>43.259884839840211</v>
      </c>
      <c r="AB133" s="711">
        <v>157.71302868037884</v>
      </c>
      <c r="AC133" s="711">
        <v>-72.363515312916107</v>
      </c>
      <c r="AD133" s="571">
        <v>988.3143354901207</v>
      </c>
      <c r="AE133" s="570"/>
      <c r="AF133" s="711">
        <v>1241.629007017081</v>
      </c>
      <c r="AG133" s="711">
        <v>-198.16608678789575</v>
      </c>
      <c r="AH133" s="711">
        <v>-111.6881642176141</v>
      </c>
      <c r="AI133" s="711">
        <v>-132.19568769743302</v>
      </c>
      <c r="AJ133" s="711">
        <v>102.0169081225032</v>
      </c>
      <c r="AK133" s="711">
        <v>43.259884839840211</v>
      </c>
      <c r="AL133" s="711">
        <v>165.0799758532051</v>
      </c>
      <c r="AM133" s="711">
        <v>-72.363515312916107</v>
      </c>
      <c r="AN133" s="571">
        <v>1037.5723218167709</v>
      </c>
    </row>
    <row r="134" spans="1:40" ht="16.5">
      <c r="A134" s="515">
        <v>416</v>
      </c>
      <c r="B134" s="432" t="s">
        <v>139</v>
      </c>
      <c r="C134" s="518">
        <v>2886</v>
      </c>
      <c r="D134" s="570">
        <v>868.0367906093262</v>
      </c>
      <c r="E134" s="570">
        <v>-148.58603999138154</v>
      </c>
      <c r="F134" s="570">
        <v>-102.02130645224049</v>
      </c>
      <c r="G134" s="570">
        <v>-55.772901182990566</v>
      </c>
      <c r="H134" s="570">
        <v>174.62045657194864</v>
      </c>
      <c r="I134" s="570">
        <v>-244.77165627165627</v>
      </c>
      <c r="J134" s="570">
        <v>491.50534328300608</v>
      </c>
      <c r="K134" s="570"/>
      <c r="L134" s="570">
        <v>890.5392392270744</v>
      </c>
      <c r="M134" s="570">
        <v>-148.58604001162257</v>
      </c>
      <c r="N134" s="570">
        <v>-89.501442072808402</v>
      </c>
      <c r="O134" s="570">
        <v>-132.26044639027035</v>
      </c>
      <c r="P134" s="570">
        <v>89.442859662924093</v>
      </c>
      <c r="Q134" s="570">
        <v>39.666933665973666</v>
      </c>
      <c r="R134" s="570">
        <v>190.48844473226015</v>
      </c>
      <c r="S134" s="570">
        <v>-244.77165627165627</v>
      </c>
      <c r="T134" s="710">
        <v>595.01789254187463</v>
      </c>
      <c r="U134" s="570"/>
      <c r="V134" s="711">
        <v>913.46283386048765</v>
      </c>
      <c r="W134" s="711">
        <v>-148.58604001162257</v>
      </c>
      <c r="X134" s="711">
        <v>-76.670130703582913</v>
      </c>
      <c r="Y134" s="711">
        <v>-132.26044639027035</v>
      </c>
      <c r="Z134" s="711">
        <v>91.925795735827791</v>
      </c>
      <c r="AA134" s="711">
        <v>39.666933665973666</v>
      </c>
      <c r="AB134" s="711">
        <v>196.95023487459102</v>
      </c>
      <c r="AC134" s="711">
        <v>-244.77165627165627</v>
      </c>
      <c r="AD134" s="571">
        <v>639.71752475974802</v>
      </c>
      <c r="AE134" s="570"/>
      <c r="AF134" s="711">
        <v>955.6392547287802</v>
      </c>
      <c r="AG134" s="711">
        <v>-148.58604001162257</v>
      </c>
      <c r="AH134" s="711">
        <v>-63.132777872976575</v>
      </c>
      <c r="AI134" s="711">
        <v>-132.26044639027035</v>
      </c>
      <c r="AJ134" s="711">
        <v>94.40873180873146</v>
      </c>
      <c r="AK134" s="711">
        <v>39.666933665973666</v>
      </c>
      <c r="AL134" s="711">
        <v>205.61856128068004</v>
      </c>
      <c r="AM134" s="711">
        <v>-244.77165627165627</v>
      </c>
      <c r="AN134" s="571">
        <v>706.58256093763964</v>
      </c>
    </row>
    <row r="135" spans="1:40" ht="16.5">
      <c r="A135" s="515">
        <v>418</v>
      </c>
      <c r="B135" s="432" t="s">
        <v>140</v>
      </c>
      <c r="C135" s="518">
        <v>24580</v>
      </c>
      <c r="D135" s="570">
        <v>825.4806421357514</v>
      </c>
      <c r="E135" s="570">
        <v>3.4449817218260765</v>
      </c>
      <c r="F135" s="570">
        <v>0.49168642481863489</v>
      </c>
      <c r="G135" s="570">
        <v>-55.772901182990573</v>
      </c>
      <c r="H135" s="570">
        <v>113.85039890898946</v>
      </c>
      <c r="I135" s="570">
        <v>-104.31635475996745</v>
      </c>
      <c r="J135" s="570">
        <v>783.17845324842745</v>
      </c>
      <c r="K135" s="570"/>
      <c r="L135" s="570">
        <v>815.45352143384957</v>
      </c>
      <c r="M135" s="570">
        <v>3.4449817015850215</v>
      </c>
      <c r="N135" s="570">
        <v>-1.988449195749274</v>
      </c>
      <c r="O135" s="570">
        <v>-132.15629480344128</v>
      </c>
      <c r="P135" s="570">
        <v>83.700813951638779</v>
      </c>
      <c r="Q135" s="570">
        <v>53.139259215541117</v>
      </c>
      <c r="R135" s="570">
        <v>123.98074087844778</v>
      </c>
      <c r="S135" s="570">
        <v>-104.31635475996745</v>
      </c>
      <c r="T135" s="710">
        <v>841.25821842190419</v>
      </c>
      <c r="U135" s="570"/>
      <c r="V135" s="711">
        <v>814.88325869148753</v>
      </c>
      <c r="W135" s="711">
        <v>3.4449817015850215</v>
      </c>
      <c r="X135" s="711">
        <v>-4.1571378265237735</v>
      </c>
      <c r="Y135" s="711">
        <v>-132.15629480344128</v>
      </c>
      <c r="Z135" s="711">
        <v>90.368339441238163</v>
      </c>
      <c r="AA135" s="711">
        <v>53.139259215541117</v>
      </c>
      <c r="AB135" s="711">
        <v>126.60932062312276</v>
      </c>
      <c r="AC135" s="711">
        <v>-104.31635475996745</v>
      </c>
      <c r="AD135" s="571">
        <v>847.81537228304217</v>
      </c>
      <c r="AE135" s="570"/>
      <c r="AF135" s="711">
        <v>791.67909304544185</v>
      </c>
      <c r="AG135" s="711">
        <v>3.4449817015850215</v>
      </c>
      <c r="AH135" s="711">
        <v>-5.6197849959174446</v>
      </c>
      <c r="AI135" s="711">
        <v>-132.15629480344128</v>
      </c>
      <c r="AJ135" s="711">
        <v>97.035864930837533</v>
      </c>
      <c r="AK135" s="711">
        <v>53.139259215541117</v>
      </c>
      <c r="AL135" s="711">
        <v>132.85111606979495</v>
      </c>
      <c r="AM135" s="711">
        <v>-104.31635475996745</v>
      </c>
      <c r="AN135" s="571">
        <v>836.05788040387438</v>
      </c>
    </row>
    <row r="136" spans="1:40" ht="16.5">
      <c r="A136" s="515">
        <v>420</v>
      </c>
      <c r="B136" s="432" t="s">
        <v>141</v>
      </c>
      <c r="C136" s="518">
        <v>9177</v>
      </c>
      <c r="D136" s="570">
        <v>378.71675643393365</v>
      </c>
      <c r="E136" s="570">
        <v>90.341050386117587</v>
      </c>
      <c r="F136" s="570">
        <v>31.698177896416396</v>
      </c>
      <c r="G136" s="570">
        <v>-55.772901182990566</v>
      </c>
      <c r="H136" s="570">
        <v>181.14918238039917</v>
      </c>
      <c r="I136" s="570">
        <v>-120.88569249209982</v>
      </c>
      <c r="J136" s="570">
        <v>505.2465734217763</v>
      </c>
      <c r="K136" s="570"/>
      <c r="L136" s="570">
        <v>404.67054576737348</v>
      </c>
      <c r="M136" s="570">
        <v>90.341050365876512</v>
      </c>
      <c r="N136" s="570">
        <v>14.218042275848484</v>
      </c>
      <c r="O136" s="570">
        <v>-132.08031698956589</v>
      </c>
      <c r="P136" s="570">
        <v>90.710068877201621</v>
      </c>
      <c r="Q136" s="570">
        <v>29.566720425629285</v>
      </c>
      <c r="R136" s="570">
        <v>195.71730115743614</v>
      </c>
      <c r="S136" s="570">
        <v>-120.88569249209982</v>
      </c>
      <c r="T136" s="710">
        <v>572.25771938769981</v>
      </c>
      <c r="U136" s="570"/>
      <c r="V136" s="711">
        <v>412.65478685403116</v>
      </c>
      <c r="W136" s="711">
        <v>90.341050365876512</v>
      </c>
      <c r="X136" s="711">
        <v>-2.9506463549260156</v>
      </c>
      <c r="Y136" s="711">
        <v>-132.08031698956589</v>
      </c>
      <c r="Z136" s="711">
        <v>91.551376925252157</v>
      </c>
      <c r="AA136" s="711">
        <v>29.566720425629285</v>
      </c>
      <c r="AB136" s="711">
        <v>202.52304823797772</v>
      </c>
      <c r="AC136" s="711">
        <v>-120.88569249209982</v>
      </c>
      <c r="AD136" s="571">
        <v>570.72032697217514</v>
      </c>
      <c r="AE136" s="570"/>
      <c r="AF136" s="711">
        <v>440.89381655619366</v>
      </c>
      <c r="AG136" s="711">
        <v>90.341050365876512</v>
      </c>
      <c r="AH136" s="711">
        <v>-5.6197849959174446</v>
      </c>
      <c r="AI136" s="711">
        <v>-132.08031698956589</v>
      </c>
      <c r="AJ136" s="711">
        <v>92.392684973302707</v>
      </c>
      <c r="AK136" s="711">
        <v>29.566720425629285</v>
      </c>
      <c r="AL136" s="711">
        <v>211.05282289894535</v>
      </c>
      <c r="AM136" s="711">
        <v>-120.88569249209982</v>
      </c>
      <c r="AN136" s="571">
        <v>605.66130074236423</v>
      </c>
    </row>
    <row r="137" spans="1:40" ht="16.5">
      <c r="A137" s="515">
        <v>421</v>
      </c>
      <c r="B137" s="432" t="s">
        <v>142</v>
      </c>
      <c r="C137" s="518">
        <v>695</v>
      </c>
      <c r="D137" s="570">
        <v>1307.7378461919507</v>
      </c>
      <c r="E137" s="570">
        <v>488.86663546098282</v>
      </c>
      <c r="F137" s="570">
        <v>176.42031575385198</v>
      </c>
      <c r="G137" s="570">
        <v>-55.772901182990559</v>
      </c>
      <c r="H137" s="570">
        <v>246.28461109057412</v>
      </c>
      <c r="I137" s="570">
        <v>-205.38129496402877</v>
      </c>
      <c r="J137" s="570">
        <v>1958.1552123503404</v>
      </c>
      <c r="K137" s="570"/>
      <c r="L137" s="570">
        <v>1375.9547077804875</v>
      </c>
      <c r="M137" s="570">
        <v>488.86663544074133</v>
      </c>
      <c r="N137" s="570">
        <v>158.94018013328409</v>
      </c>
      <c r="O137" s="570">
        <v>-132.04648051269911</v>
      </c>
      <c r="P137" s="570">
        <v>90.701877984275882</v>
      </c>
      <c r="Q137" s="570">
        <v>23.967088690647479</v>
      </c>
      <c r="R137" s="570">
        <v>256.63755535150159</v>
      </c>
      <c r="S137" s="570">
        <v>-205.38129496402877</v>
      </c>
      <c r="T137" s="710">
        <v>2057.6402699042096</v>
      </c>
      <c r="U137" s="570"/>
      <c r="V137" s="711">
        <v>1309.8687886608791</v>
      </c>
      <c r="W137" s="711">
        <v>488.86663544074133</v>
      </c>
      <c r="X137" s="711">
        <v>141.77149150250958</v>
      </c>
      <c r="Y137" s="711">
        <v>-132.04648051269911</v>
      </c>
      <c r="Z137" s="711">
        <v>90.26027712163426</v>
      </c>
      <c r="AA137" s="711">
        <v>23.967088690647479</v>
      </c>
      <c r="AB137" s="711">
        <v>265.32943073697697</v>
      </c>
      <c r="AC137" s="711">
        <v>-205.38129496402877</v>
      </c>
      <c r="AD137" s="571">
        <v>1982.635936676661</v>
      </c>
      <c r="AE137" s="570"/>
      <c r="AF137" s="711">
        <v>1362.0729479072734</v>
      </c>
      <c r="AG137" s="711">
        <v>488.86663544074133</v>
      </c>
      <c r="AH137" s="711">
        <v>125.30884433311591</v>
      </c>
      <c r="AI137" s="711">
        <v>-132.04648051269911</v>
      </c>
      <c r="AJ137" s="711">
        <v>89.818676258992639</v>
      </c>
      <c r="AK137" s="711">
        <v>23.967088690647479</v>
      </c>
      <c r="AL137" s="711">
        <v>274.99005493773871</v>
      </c>
      <c r="AM137" s="711">
        <v>-205.38129496402877</v>
      </c>
      <c r="AN137" s="571">
        <v>2027.5964720917818</v>
      </c>
    </row>
    <row r="138" spans="1:40" ht="16.5">
      <c r="A138" s="515">
        <v>422</v>
      </c>
      <c r="B138" s="432" t="s">
        <v>143</v>
      </c>
      <c r="C138" s="518">
        <v>10372</v>
      </c>
      <c r="D138" s="570">
        <v>485.31681307457052</v>
      </c>
      <c r="E138" s="570">
        <v>-29.457372948137639</v>
      </c>
      <c r="F138" s="570">
        <v>0.49168642481863489</v>
      </c>
      <c r="G138" s="570">
        <v>-55.772901182990566</v>
      </c>
      <c r="H138" s="570">
        <v>200.89420503032508</v>
      </c>
      <c r="I138" s="570">
        <v>-25.24431160817586</v>
      </c>
      <c r="J138" s="570">
        <v>576.22811879041012</v>
      </c>
      <c r="K138" s="570"/>
      <c r="L138" s="570">
        <v>561.78247259494447</v>
      </c>
      <c r="M138" s="570">
        <v>-29.457372968378685</v>
      </c>
      <c r="N138" s="570">
        <v>-1.988449195749274</v>
      </c>
      <c r="O138" s="570">
        <v>-131.94978415927872</v>
      </c>
      <c r="P138" s="570">
        <v>158.41596648225828</v>
      </c>
      <c r="Q138" s="570">
        <v>94.16870413497881</v>
      </c>
      <c r="R138" s="570">
        <v>214.04736871551162</v>
      </c>
      <c r="S138" s="570">
        <v>-25.24431160817586</v>
      </c>
      <c r="T138" s="710">
        <v>839.77459399611075</v>
      </c>
      <c r="U138" s="570"/>
      <c r="V138" s="711">
        <v>582.10267610343601</v>
      </c>
      <c r="W138" s="711">
        <v>-29.457372968378685</v>
      </c>
      <c r="X138" s="711">
        <v>-4.1571378265237735</v>
      </c>
      <c r="Y138" s="711">
        <v>-131.94978415927872</v>
      </c>
      <c r="Z138" s="711">
        <v>140.53962323341594</v>
      </c>
      <c r="AA138" s="711">
        <v>94.16870413497881</v>
      </c>
      <c r="AB138" s="711">
        <v>222.00678587438853</v>
      </c>
      <c r="AC138" s="711">
        <v>-25.24431160817586</v>
      </c>
      <c r="AD138" s="571">
        <v>848.00918278386234</v>
      </c>
      <c r="AE138" s="570"/>
      <c r="AF138" s="711">
        <v>656.36237894296278</v>
      </c>
      <c r="AG138" s="711">
        <v>-29.457372968378685</v>
      </c>
      <c r="AH138" s="711">
        <v>-5.6197849959174446</v>
      </c>
      <c r="AI138" s="711">
        <v>-131.94978415927872</v>
      </c>
      <c r="AJ138" s="711">
        <v>122.66327998457355</v>
      </c>
      <c r="AK138" s="711">
        <v>94.16870413497881</v>
      </c>
      <c r="AL138" s="711">
        <v>231.31563436407015</v>
      </c>
      <c r="AM138" s="711">
        <v>-25.24431160817586</v>
      </c>
      <c r="AN138" s="571">
        <v>912.23874369483462</v>
      </c>
    </row>
    <row r="139" spans="1:40" ht="16.5">
      <c r="A139" s="515">
        <v>423</v>
      </c>
      <c r="B139" s="432" t="s">
        <v>559</v>
      </c>
      <c r="C139" s="518">
        <v>20497</v>
      </c>
      <c r="D139" s="570">
        <v>661.9086674696581</v>
      </c>
      <c r="E139" s="570">
        <v>131.23238996587878</v>
      </c>
      <c r="F139" s="570">
        <v>32.263630217661195</v>
      </c>
      <c r="G139" s="570">
        <v>-55.772901182990566</v>
      </c>
      <c r="H139" s="570">
        <v>121.87417115978353</v>
      </c>
      <c r="I139" s="570">
        <v>-114.65453480997219</v>
      </c>
      <c r="J139" s="570">
        <v>776.85142282001891</v>
      </c>
      <c r="K139" s="570"/>
      <c r="L139" s="570">
        <v>691.19647094991331</v>
      </c>
      <c r="M139" s="570">
        <v>131.23238994563769</v>
      </c>
      <c r="N139" s="570">
        <v>14.783494597093288</v>
      </c>
      <c r="O139" s="570">
        <v>-132.25895877140852</v>
      </c>
      <c r="P139" s="570">
        <v>84.359678069697637</v>
      </c>
      <c r="Q139" s="570">
        <v>34.572673637507933</v>
      </c>
      <c r="R139" s="570">
        <v>131.81046884123344</v>
      </c>
      <c r="S139" s="570">
        <v>-114.65453480997219</v>
      </c>
      <c r="T139" s="710">
        <v>841.04168245970266</v>
      </c>
      <c r="U139" s="570"/>
      <c r="V139" s="711">
        <v>706.23135689951187</v>
      </c>
      <c r="W139" s="711">
        <v>131.23238994563769</v>
      </c>
      <c r="X139" s="711">
        <v>-2.3851940336812101</v>
      </c>
      <c r="Y139" s="711">
        <v>-132.25895877140852</v>
      </c>
      <c r="Z139" s="711">
        <v>87.348389798375237</v>
      </c>
      <c r="AA139" s="711">
        <v>34.572673637507933</v>
      </c>
      <c r="AB139" s="711">
        <v>134.6737827169226</v>
      </c>
      <c r="AC139" s="711">
        <v>-114.65453480997219</v>
      </c>
      <c r="AD139" s="571">
        <v>844.75990538289341</v>
      </c>
      <c r="AE139" s="570"/>
      <c r="AF139" s="711">
        <v>672.32816361181222</v>
      </c>
      <c r="AG139" s="711">
        <v>131.23238994563769</v>
      </c>
      <c r="AH139" s="711">
        <v>-5.6197849959174446</v>
      </c>
      <c r="AI139" s="711">
        <v>-132.25895877140852</v>
      </c>
      <c r="AJ139" s="711">
        <v>90.337101527052837</v>
      </c>
      <c r="AK139" s="711">
        <v>34.572673637507933</v>
      </c>
      <c r="AL139" s="711">
        <v>140.72081387922594</v>
      </c>
      <c r="AM139" s="711">
        <v>-114.65453480997219</v>
      </c>
      <c r="AN139" s="571">
        <v>816.6578640239386</v>
      </c>
    </row>
    <row r="140" spans="1:40" ht="16.5">
      <c r="A140" s="515">
        <v>425</v>
      </c>
      <c r="B140" s="432" t="s">
        <v>560</v>
      </c>
      <c r="C140" s="518">
        <v>10258</v>
      </c>
      <c r="D140" s="570">
        <v>2102.2720637959751</v>
      </c>
      <c r="E140" s="570">
        <v>-64.054949402318513</v>
      </c>
      <c r="F140" s="570">
        <v>-141.36465837960841</v>
      </c>
      <c r="G140" s="570">
        <v>-55.772901182990559</v>
      </c>
      <c r="H140" s="570">
        <v>112.36634063125614</v>
      </c>
      <c r="I140" s="570">
        <v>82.665724312731527</v>
      </c>
      <c r="J140" s="570">
        <v>2036.1116197750453</v>
      </c>
      <c r="K140" s="570"/>
      <c r="L140" s="570">
        <v>2124.5054646672784</v>
      </c>
      <c r="M140" s="570">
        <v>-64.054949422559559</v>
      </c>
      <c r="N140" s="570">
        <v>-128.84479400017631</v>
      </c>
      <c r="O140" s="570">
        <v>-132.3643566504073</v>
      </c>
      <c r="P140" s="570">
        <v>88.11965788887187</v>
      </c>
      <c r="Q140" s="570">
        <v>29.03398848605967</v>
      </c>
      <c r="R140" s="570">
        <v>122.84010853135942</v>
      </c>
      <c r="S140" s="570">
        <v>82.665724312731527</v>
      </c>
      <c r="T140" s="710">
        <v>2121.9008438131582</v>
      </c>
      <c r="U140" s="570"/>
      <c r="V140" s="711">
        <v>2172.6284862315124</v>
      </c>
      <c r="W140" s="711">
        <v>-64.054949422559559</v>
      </c>
      <c r="X140" s="711">
        <v>-116.0134826309508</v>
      </c>
      <c r="Y140" s="711">
        <v>-132.3643566504073</v>
      </c>
      <c r="Z140" s="711">
        <v>85.996523231821342</v>
      </c>
      <c r="AA140" s="711">
        <v>29.03398848605967</v>
      </c>
      <c r="AB140" s="711">
        <v>126.38957484750642</v>
      </c>
      <c r="AC140" s="711">
        <v>82.665724312731527</v>
      </c>
      <c r="AD140" s="571">
        <v>2184.2815084057138</v>
      </c>
      <c r="AE140" s="570"/>
      <c r="AF140" s="711">
        <v>2188.5084839736514</v>
      </c>
      <c r="AG140" s="711">
        <v>-64.054949422559559</v>
      </c>
      <c r="AH140" s="711">
        <v>-102.47612980034448</v>
      </c>
      <c r="AI140" s="711">
        <v>-132.3643566504073</v>
      </c>
      <c r="AJ140" s="711">
        <v>83.8733885747708</v>
      </c>
      <c r="AK140" s="711">
        <v>29.03398848605967</v>
      </c>
      <c r="AL140" s="711">
        <v>132.75742945426046</v>
      </c>
      <c r="AM140" s="711">
        <v>82.665724312731527</v>
      </c>
      <c r="AN140" s="571">
        <v>2217.943578928162</v>
      </c>
    </row>
    <row r="141" spans="1:40" ht="16.5">
      <c r="A141" s="515">
        <v>426</v>
      </c>
      <c r="B141" s="432" t="s">
        <v>561</v>
      </c>
      <c r="C141" s="518">
        <v>11962</v>
      </c>
      <c r="D141" s="570">
        <v>954.49712970945154</v>
      </c>
      <c r="E141" s="570">
        <v>-141.39165390899416</v>
      </c>
      <c r="F141" s="570">
        <v>-93.392197744661914</v>
      </c>
      <c r="G141" s="570">
        <v>-55.772901182990566</v>
      </c>
      <c r="H141" s="570">
        <v>173.2740318361175</v>
      </c>
      <c r="I141" s="570">
        <v>-183.09388062196956</v>
      </c>
      <c r="J141" s="570">
        <v>654.12052808695296</v>
      </c>
      <c r="K141" s="570"/>
      <c r="L141" s="570">
        <v>941.68636815702621</v>
      </c>
      <c r="M141" s="570">
        <v>-141.39165392923519</v>
      </c>
      <c r="N141" s="570">
        <v>-80.872333365229821</v>
      </c>
      <c r="O141" s="570">
        <v>-132.04735447565346</v>
      </c>
      <c r="P141" s="570">
        <v>130.22978203891617</v>
      </c>
      <c r="Q141" s="570">
        <v>39.819005300953023</v>
      </c>
      <c r="R141" s="570">
        <v>187.29275112004561</v>
      </c>
      <c r="S141" s="570">
        <v>-183.09388062196956</v>
      </c>
      <c r="T141" s="710">
        <v>761.62268422485295</v>
      </c>
      <c r="U141" s="570"/>
      <c r="V141" s="711">
        <v>957.70080100702364</v>
      </c>
      <c r="W141" s="711">
        <v>-141.39165392923519</v>
      </c>
      <c r="X141" s="711">
        <v>-68.041021996004332</v>
      </c>
      <c r="Y141" s="711">
        <v>-132.04735447565346</v>
      </c>
      <c r="Z141" s="711">
        <v>121.51021454395229</v>
      </c>
      <c r="AA141" s="711">
        <v>39.819005300953023</v>
      </c>
      <c r="AB141" s="711">
        <v>193.72006497296886</v>
      </c>
      <c r="AC141" s="711">
        <v>-183.09388062196956</v>
      </c>
      <c r="AD141" s="571">
        <v>788.17617480203512</v>
      </c>
      <c r="AE141" s="570"/>
      <c r="AF141" s="711">
        <v>986.98177736380796</v>
      </c>
      <c r="AG141" s="711">
        <v>-141.39165392923519</v>
      </c>
      <c r="AH141" s="711">
        <v>-54.503669165398001</v>
      </c>
      <c r="AI141" s="711">
        <v>-132.04735447565346</v>
      </c>
      <c r="AJ141" s="711">
        <v>112.7906470489884</v>
      </c>
      <c r="AK141" s="711">
        <v>39.819005300953023</v>
      </c>
      <c r="AL141" s="711">
        <v>201.93822218903034</v>
      </c>
      <c r="AM141" s="711">
        <v>-183.09388062196956</v>
      </c>
      <c r="AN141" s="571">
        <v>830.49309371052357</v>
      </c>
    </row>
    <row r="142" spans="1:40" ht="16.5">
      <c r="A142" s="515">
        <v>430</v>
      </c>
      <c r="B142" s="432" t="s">
        <v>147</v>
      </c>
      <c r="C142" s="518">
        <v>15392</v>
      </c>
      <c r="D142" s="570">
        <v>484.55481442188267</v>
      </c>
      <c r="E142" s="570">
        <v>81.809976554546182</v>
      </c>
      <c r="F142" s="570">
        <v>28.459557396794629</v>
      </c>
      <c r="G142" s="570">
        <v>-55.772901182990566</v>
      </c>
      <c r="H142" s="570">
        <v>211.92962883786359</v>
      </c>
      <c r="I142" s="570">
        <v>-129.15443087318087</v>
      </c>
      <c r="J142" s="570">
        <v>621.82664515491558</v>
      </c>
      <c r="K142" s="570"/>
      <c r="L142" s="570">
        <v>507.96176302293873</v>
      </c>
      <c r="M142" s="570">
        <v>81.809976534304525</v>
      </c>
      <c r="N142" s="570">
        <v>10.979421776226717</v>
      </c>
      <c r="O142" s="570">
        <v>-132.16774048531022</v>
      </c>
      <c r="P142" s="570">
        <v>96.260496379959861</v>
      </c>
      <c r="Q142" s="570">
        <v>55.906095667619553</v>
      </c>
      <c r="R142" s="570">
        <v>224.63478612946616</v>
      </c>
      <c r="S142" s="570">
        <v>-129.15443087318087</v>
      </c>
      <c r="T142" s="710">
        <v>716.23036815202443</v>
      </c>
      <c r="U142" s="570"/>
      <c r="V142" s="711">
        <v>507.86448693248121</v>
      </c>
      <c r="W142" s="711">
        <v>81.809976534304525</v>
      </c>
      <c r="X142" s="711">
        <v>-4.1571378265237735</v>
      </c>
      <c r="Y142" s="711">
        <v>-132.16774048531022</v>
      </c>
      <c r="Z142" s="711">
        <v>99.723034052765655</v>
      </c>
      <c r="AA142" s="711">
        <v>55.906095667619553</v>
      </c>
      <c r="AB142" s="711">
        <v>231.88992398055356</v>
      </c>
      <c r="AC142" s="711">
        <v>-129.15443087318087</v>
      </c>
      <c r="AD142" s="571">
        <v>711.71420798270969</v>
      </c>
      <c r="AE142" s="570"/>
      <c r="AF142" s="711">
        <v>541.4519422086945</v>
      </c>
      <c r="AG142" s="711">
        <v>81.809976534304525</v>
      </c>
      <c r="AH142" s="711">
        <v>-5.6197849959174437</v>
      </c>
      <c r="AI142" s="711">
        <v>-132.16774048531022</v>
      </c>
      <c r="AJ142" s="711">
        <v>103.18557172557148</v>
      </c>
      <c r="AK142" s="711">
        <v>55.906095667619553</v>
      </c>
      <c r="AL142" s="711">
        <v>240.88307452108398</v>
      </c>
      <c r="AM142" s="711">
        <v>-129.15443087318087</v>
      </c>
      <c r="AN142" s="571">
        <v>756.29470430286551</v>
      </c>
    </row>
    <row r="143" spans="1:40" ht="16.5">
      <c r="A143" s="515">
        <v>433</v>
      </c>
      <c r="B143" s="432" t="s">
        <v>148</v>
      </c>
      <c r="C143" s="518">
        <v>7749</v>
      </c>
      <c r="D143" s="570">
        <v>612.07970267371513</v>
      </c>
      <c r="E143" s="570">
        <v>6.9996454034543127</v>
      </c>
      <c r="F143" s="570">
        <v>2.6592495136481951</v>
      </c>
      <c r="G143" s="570">
        <v>-55.772901182990573</v>
      </c>
      <c r="H143" s="570">
        <v>181.08028834756135</v>
      </c>
      <c r="I143" s="570">
        <v>-110.66589237320945</v>
      </c>
      <c r="J143" s="570">
        <v>636.3800923821791</v>
      </c>
      <c r="K143" s="570"/>
      <c r="L143" s="570">
        <v>557.00946554686766</v>
      </c>
      <c r="M143" s="570">
        <v>6.9996453832132577</v>
      </c>
      <c r="N143" s="570">
        <v>-1.988449195749274</v>
      </c>
      <c r="O143" s="570">
        <v>-132.1156788605208</v>
      </c>
      <c r="P143" s="570">
        <v>85.258103669767593</v>
      </c>
      <c r="Q143" s="570">
        <v>38.502632328816617</v>
      </c>
      <c r="R143" s="570">
        <v>196.82371281152547</v>
      </c>
      <c r="S143" s="570">
        <v>-110.66589237320945</v>
      </c>
      <c r="T143" s="710">
        <v>639.823539310711</v>
      </c>
      <c r="U143" s="570"/>
      <c r="V143" s="711">
        <v>538.17958915392239</v>
      </c>
      <c r="W143" s="711">
        <v>6.9996453832132577</v>
      </c>
      <c r="X143" s="711">
        <v>-4.1571378265237735</v>
      </c>
      <c r="Y143" s="711">
        <v>-132.1156788605208</v>
      </c>
      <c r="Z143" s="711">
        <v>87.130770766358722</v>
      </c>
      <c r="AA143" s="711">
        <v>38.502632328816617</v>
      </c>
      <c r="AB143" s="711">
        <v>202.65346187993023</v>
      </c>
      <c r="AC143" s="711">
        <v>-110.66589237320945</v>
      </c>
      <c r="AD143" s="571">
        <v>626.52739045198712</v>
      </c>
      <c r="AE143" s="570"/>
      <c r="AF143" s="711">
        <v>512.81441977208851</v>
      </c>
      <c r="AG143" s="711">
        <v>6.9996453832132577</v>
      </c>
      <c r="AH143" s="711">
        <v>-5.6197849959174446</v>
      </c>
      <c r="AI143" s="711">
        <v>-132.1156788605208</v>
      </c>
      <c r="AJ143" s="711">
        <v>89.003437862949866</v>
      </c>
      <c r="AK143" s="711">
        <v>38.502632328816617</v>
      </c>
      <c r="AL143" s="711">
        <v>211.23016251347133</v>
      </c>
      <c r="AM143" s="711">
        <v>-110.66589237320945</v>
      </c>
      <c r="AN143" s="571">
        <v>610.14894163089184</v>
      </c>
    </row>
    <row r="144" spans="1:40" ht="16.5">
      <c r="A144" s="515">
        <v>434</v>
      </c>
      <c r="B144" s="432" t="s">
        <v>562</v>
      </c>
      <c r="C144" s="518">
        <v>14568</v>
      </c>
      <c r="D144" s="570">
        <v>293.7172419219059</v>
      </c>
      <c r="E144" s="570">
        <v>154.55994778082649</v>
      </c>
      <c r="F144" s="570">
        <v>79.461564322836125</v>
      </c>
      <c r="G144" s="570">
        <v>-55.772901182990573</v>
      </c>
      <c r="H144" s="570">
        <v>177.2433269738988</v>
      </c>
      <c r="I144" s="570">
        <v>-60.0253294892916</v>
      </c>
      <c r="J144" s="570">
        <v>589.18385032718527</v>
      </c>
      <c r="K144" s="570"/>
      <c r="L144" s="570">
        <v>214.03821740504816</v>
      </c>
      <c r="M144" s="570">
        <v>154.5599477605854</v>
      </c>
      <c r="N144" s="570">
        <v>61.981428702268211</v>
      </c>
      <c r="O144" s="570">
        <v>-132.07479351775387</v>
      </c>
      <c r="P144" s="570">
        <v>113.29817185481731</v>
      </c>
      <c r="Q144" s="570">
        <v>31.786111197968136</v>
      </c>
      <c r="R144" s="570">
        <v>190.32987858592793</v>
      </c>
      <c r="S144" s="570">
        <v>-60.0253294892916</v>
      </c>
      <c r="T144" s="710">
        <v>573.89363249956966</v>
      </c>
      <c r="U144" s="570"/>
      <c r="V144" s="711">
        <v>232.20126122743849</v>
      </c>
      <c r="W144" s="711">
        <v>154.5599477605854</v>
      </c>
      <c r="X144" s="711">
        <v>44.812740071493714</v>
      </c>
      <c r="Y144" s="711">
        <v>-132.07479351775387</v>
      </c>
      <c r="Z144" s="711">
        <v>110.56592694882538</v>
      </c>
      <c r="AA144" s="711">
        <v>31.786111197968136</v>
      </c>
      <c r="AB144" s="711">
        <v>196.12182780500456</v>
      </c>
      <c r="AC144" s="711">
        <v>-60.0253294892916</v>
      </c>
      <c r="AD144" s="571">
        <v>577.94769200427027</v>
      </c>
      <c r="AE144" s="570"/>
      <c r="AF144" s="711">
        <v>229.88519075252663</v>
      </c>
      <c r="AG144" s="711">
        <v>154.5599477605854</v>
      </c>
      <c r="AH144" s="711">
        <v>28.350092902100041</v>
      </c>
      <c r="AI144" s="711">
        <v>-132.07479351775387</v>
      </c>
      <c r="AJ144" s="711">
        <v>107.83368204283347</v>
      </c>
      <c r="AK144" s="711">
        <v>31.786111197968136</v>
      </c>
      <c r="AL144" s="711">
        <v>203.98568227063356</v>
      </c>
      <c r="AM144" s="711">
        <v>-60.0253294892916</v>
      </c>
      <c r="AN144" s="571">
        <v>564.30058391960165</v>
      </c>
    </row>
    <row r="145" spans="1:40" ht="16.5">
      <c r="A145" s="515">
        <v>435</v>
      </c>
      <c r="B145" s="432" t="s">
        <v>150</v>
      </c>
      <c r="C145" s="518">
        <v>692</v>
      </c>
      <c r="D145" s="570">
        <v>154.23407147613241</v>
      </c>
      <c r="E145" s="570">
        <v>558.40033211642174</v>
      </c>
      <c r="F145" s="570">
        <v>576.075027970674</v>
      </c>
      <c r="G145" s="570">
        <v>-55.772901182990566</v>
      </c>
      <c r="H145" s="570">
        <v>216.43770659386868</v>
      </c>
      <c r="I145" s="570">
        <v>-284.91907514450867</v>
      </c>
      <c r="J145" s="570">
        <v>1164.4551618295977</v>
      </c>
      <c r="K145" s="570"/>
      <c r="L145" s="570">
        <v>356.70800038133939</v>
      </c>
      <c r="M145" s="570">
        <v>558.40033209618059</v>
      </c>
      <c r="N145" s="570">
        <v>558.59489235010608</v>
      </c>
      <c r="O145" s="570">
        <v>-132.09598863491917</v>
      </c>
      <c r="P145" s="570">
        <v>72.714596783682381</v>
      </c>
      <c r="Q145" s="570">
        <v>3.828792731213877</v>
      </c>
      <c r="R145" s="570">
        <v>229.53795146205917</v>
      </c>
      <c r="S145" s="570">
        <v>-284.91907514450867</v>
      </c>
      <c r="T145" s="710">
        <v>1362.7695020251538</v>
      </c>
      <c r="U145" s="570"/>
      <c r="V145" s="711">
        <v>413.1046832994416</v>
      </c>
      <c r="W145" s="711">
        <v>558.40033209618059</v>
      </c>
      <c r="X145" s="711">
        <v>541.42620371933151</v>
      </c>
      <c r="Y145" s="711">
        <v>-132.09598863491917</v>
      </c>
      <c r="Z145" s="711">
        <v>78.094769490106998</v>
      </c>
      <c r="AA145" s="711">
        <v>3.828792731213877</v>
      </c>
      <c r="AB145" s="711">
        <v>235.76101658858084</v>
      </c>
      <c r="AC145" s="711">
        <v>-284.91907514450867</v>
      </c>
      <c r="AD145" s="571">
        <v>1413.6007341454276</v>
      </c>
      <c r="AE145" s="570"/>
      <c r="AF145" s="711">
        <v>426.30598440534078</v>
      </c>
      <c r="AG145" s="711">
        <v>558.40033209618059</v>
      </c>
      <c r="AH145" s="711">
        <v>524.96355654993783</v>
      </c>
      <c r="AI145" s="711">
        <v>-132.09598863491917</v>
      </c>
      <c r="AJ145" s="711">
        <v>83.474942196531615</v>
      </c>
      <c r="AK145" s="711">
        <v>3.828792731213877</v>
      </c>
      <c r="AL145" s="711">
        <v>243.54077692804117</v>
      </c>
      <c r="AM145" s="711">
        <v>-284.91907514450867</v>
      </c>
      <c r="AN145" s="571">
        <v>1423.4993211278181</v>
      </c>
    </row>
    <row r="146" spans="1:40" ht="16.5">
      <c r="A146" s="515">
        <v>436</v>
      </c>
      <c r="B146" s="432" t="s">
        <v>151</v>
      </c>
      <c r="C146" s="518">
        <v>1988</v>
      </c>
      <c r="D146" s="570">
        <v>1840.5316007897693</v>
      </c>
      <c r="E146" s="570">
        <v>-47.338626059863969</v>
      </c>
      <c r="F146" s="570">
        <v>-99.618982090919175</v>
      </c>
      <c r="G146" s="570">
        <v>-55.772901182990566</v>
      </c>
      <c r="H146" s="570">
        <v>162.35035593476601</v>
      </c>
      <c r="I146" s="570">
        <v>-173.99547283702213</v>
      </c>
      <c r="J146" s="570">
        <v>1626.1559745537395</v>
      </c>
      <c r="K146" s="570"/>
      <c r="L146" s="570">
        <v>2067.8375258099945</v>
      </c>
      <c r="M146" s="570">
        <v>-47.338626080105016</v>
      </c>
      <c r="N146" s="570">
        <v>-87.099117711487082</v>
      </c>
      <c r="O146" s="570">
        <v>-132.40581554088783</v>
      </c>
      <c r="P146" s="570">
        <v>65.678361400596273</v>
      </c>
      <c r="Q146" s="570">
        <v>27.117509161971842</v>
      </c>
      <c r="R146" s="570">
        <v>173.75247879448057</v>
      </c>
      <c r="S146" s="570">
        <v>-173.99547283702213</v>
      </c>
      <c r="T146" s="710">
        <v>1893.546842997541</v>
      </c>
      <c r="U146" s="570"/>
      <c r="V146" s="711">
        <v>2142.7319699849654</v>
      </c>
      <c r="W146" s="711">
        <v>-47.338626080105016</v>
      </c>
      <c r="X146" s="711">
        <v>-74.267806342261593</v>
      </c>
      <c r="Y146" s="711">
        <v>-132.40581554088783</v>
      </c>
      <c r="Z146" s="711">
        <v>72.34291812484534</v>
      </c>
      <c r="AA146" s="711">
        <v>27.117509161971842</v>
      </c>
      <c r="AB146" s="711">
        <v>179.58475145593079</v>
      </c>
      <c r="AC146" s="711">
        <v>-173.99547283702213</v>
      </c>
      <c r="AD146" s="571">
        <v>1993.7694279274367</v>
      </c>
      <c r="AE146" s="570"/>
      <c r="AF146" s="711">
        <v>2178.2416275267406</v>
      </c>
      <c r="AG146" s="711">
        <v>-47.338626080105016</v>
      </c>
      <c r="AH146" s="711">
        <v>-60.730453511655256</v>
      </c>
      <c r="AI146" s="711">
        <v>-132.40581554088783</v>
      </c>
      <c r="AJ146" s="711">
        <v>79.007474849094407</v>
      </c>
      <c r="AK146" s="711">
        <v>27.117509161971842</v>
      </c>
      <c r="AL146" s="711">
        <v>187.38106284151254</v>
      </c>
      <c r="AM146" s="711">
        <v>-173.99547283702213</v>
      </c>
      <c r="AN146" s="571">
        <v>2057.2773064096491</v>
      </c>
    </row>
    <row r="147" spans="1:40" ht="16.5">
      <c r="A147" s="515">
        <v>440</v>
      </c>
      <c r="B147" s="432" t="s">
        <v>563</v>
      </c>
      <c r="C147" s="518">
        <v>5732</v>
      </c>
      <c r="D147" s="570">
        <v>2379.7365279060868</v>
      </c>
      <c r="E147" s="570">
        <v>-190.07906445882577</v>
      </c>
      <c r="F147" s="570">
        <v>-202.61054198863951</v>
      </c>
      <c r="G147" s="570">
        <v>-55.772901182990573</v>
      </c>
      <c r="H147" s="570">
        <v>132.25945456137322</v>
      </c>
      <c r="I147" s="570">
        <v>-272.53384508025124</v>
      </c>
      <c r="J147" s="570">
        <v>1790.9996297567529</v>
      </c>
      <c r="K147" s="570"/>
      <c r="L147" s="570">
        <v>2405.7165704881763</v>
      </c>
      <c r="M147" s="570">
        <v>-190.07906447906703</v>
      </c>
      <c r="N147" s="570">
        <v>-190.0906776092074</v>
      </c>
      <c r="O147" s="570">
        <v>-132.30933655515091</v>
      </c>
      <c r="P147" s="570">
        <v>49.108172507804582</v>
      </c>
      <c r="Q147" s="570">
        <v>19.643859889741805</v>
      </c>
      <c r="R147" s="570">
        <v>143.21296928631966</v>
      </c>
      <c r="S147" s="570">
        <v>-272.53384508025124</v>
      </c>
      <c r="T147" s="710">
        <v>1832.668648448366</v>
      </c>
      <c r="U147" s="570"/>
      <c r="V147" s="711">
        <v>2483.9518263677214</v>
      </c>
      <c r="W147" s="711">
        <v>-190.07906447906703</v>
      </c>
      <c r="X147" s="711">
        <v>-177.25936623998192</v>
      </c>
      <c r="Y147" s="711">
        <v>-132.30933655515091</v>
      </c>
      <c r="Z147" s="711">
        <v>57.561711864509384</v>
      </c>
      <c r="AA147" s="711">
        <v>19.643859889741805</v>
      </c>
      <c r="AB147" s="711">
        <v>148.14298544033673</v>
      </c>
      <c r="AC147" s="711">
        <v>-272.53384508025124</v>
      </c>
      <c r="AD147" s="571">
        <v>1937.1187712078583</v>
      </c>
      <c r="AE147" s="570"/>
      <c r="AF147" s="711">
        <v>2615.2973270964721</v>
      </c>
      <c r="AG147" s="711">
        <v>-190.07906447906703</v>
      </c>
      <c r="AH147" s="711">
        <v>-163.72201340937559</v>
      </c>
      <c r="AI147" s="711">
        <v>-132.30933655515091</v>
      </c>
      <c r="AJ147" s="711">
        <v>66.0152512212142</v>
      </c>
      <c r="AK147" s="711">
        <v>19.643859889741805</v>
      </c>
      <c r="AL147" s="711">
        <v>154.96379675305695</v>
      </c>
      <c r="AM147" s="711">
        <v>-272.53384508025124</v>
      </c>
      <c r="AN147" s="571">
        <v>2097.2759754366402</v>
      </c>
    </row>
    <row r="148" spans="1:40" ht="16.5">
      <c r="A148" s="515">
        <v>441</v>
      </c>
      <c r="B148" s="432" t="s">
        <v>153</v>
      </c>
      <c r="C148" s="518">
        <v>4421</v>
      </c>
      <c r="D148" s="570">
        <v>346.74371060557138</v>
      </c>
      <c r="E148" s="570">
        <v>-174.56068921983214</v>
      </c>
      <c r="F148" s="570">
        <v>-47.088500063667418</v>
      </c>
      <c r="G148" s="570">
        <v>-55.772901182990566</v>
      </c>
      <c r="H148" s="570">
        <v>198.06953862505466</v>
      </c>
      <c r="I148" s="570">
        <v>-66.357159013797784</v>
      </c>
      <c r="J148" s="570">
        <v>201.03399975033818</v>
      </c>
      <c r="K148" s="570"/>
      <c r="L148" s="570">
        <v>344.41385956900427</v>
      </c>
      <c r="M148" s="570">
        <v>-174.56068924007315</v>
      </c>
      <c r="N148" s="570">
        <v>-34.568635684235325</v>
      </c>
      <c r="O148" s="570">
        <v>-132.00264693161634</v>
      </c>
      <c r="P148" s="570">
        <v>110.1314134130329</v>
      </c>
      <c r="Q148" s="570">
        <v>62.871556368242487</v>
      </c>
      <c r="R148" s="570">
        <v>212.78316167254908</v>
      </c>
      <c r="S148" s="570">
        <v>-66.357159013797784</v>
      </c>
      <c r="T148" s="710">
        <v>322.71086015310613</v>
      </c>
      <c r="U148" s="570"/>
      <c r="V148" s="711">
        <v>322.50607977327661</v>
      </c>
      <c r="W148" s="711">
        <v>-174.56068924007315</v>
      </c>
      <c r="X148" s="711">
        <v>-21.737324315009822</v>
      </c>
      <c r="Y148" s="711">
        <v>-132.00264693161634</v>
      </c>
      <c r="Z148" s="711">
        <v>105.97358162169398</v>
      </c>
      <c r="AA148" s="711">
        <v>62.871556368242487</v>
      </c>
      <c r="AB148" s="711">
        <v>219.85907536394168</v>
      </c>
      <c r="AC148" s="711">
        <v>-66.357159013797784</v>
      </c>
      <c r="AD148" s="571">
        <v>316.55247362665767</v>
      </c>
      <c r="AE148" s="570"/>
      <c r="AF148" s="711">
        <v>365.57652823104854</v>
      </c>
      <c r="AG148" s="711">
        <v>-174.56068924007315</v>
      </c>
      <c r="AH148" s="711">
        <v>-8.1999714844034948</v>
      </c>
      <c r="AI148" s="711">
        <v>-132.00264693161634</v>
      </c>
      <c r="AJ148" s="711">
        <v>101.81574983035506</v>
      </c>
      <c r="AK148" s="711">
        <v>62.871556368242487</v>
      </c>
      <c r="AL148" s="711">
        <v>228.86114985742373</v>
      </c>
      <c r="AM148" s="711">
        <v>-66.357159013797784</v>
      </c>
      <c r="AN148" s="571">
        <v>378.00451761717903</v>
      </c>
    </row>
    <row r="149" spans="1:40" ht="16.5">
      <c r="A149" s="515">
        <v>444</v>
      </c>
      <c r="B149" s="432" t="s">
        <v>564</v>
      </c>
      <c r="C149" s="518">
        <v>45811</v>
      </c>
      <c r="D149" s="570">
        <v>409.60678504103981</v>
      </c>
      <c r="E149" s="570">
        <v>53.96716944750996</v>
      </c>
      <c r="F149" s="570">
        <v>77.923451656729284</v>
      </c>
      <c r="G149" s="570">
        <v>-55.772901182990566</v>
      </c>
      <c r="H149" s="570">
        <v>153.31296678642684</v>
      </c>
      <c r="I149" s="570">
        <v>-19.969679771233984</v>
      </c>
      <c r="J149" s="570">
        <v>619.06779197748142</v>
      </c>
      <c r="K149" s="570"/>
      <c r="L149" s="570">
        <v>374.79651615376372</v>
      </c>
      <c r="M149" s="570">
        <v>53.9671694272689</v>
      </c>
      <c r="N149" s="570">
        <v>60.443316036161377</v>
      </c>
      <c r="O149" s="570">
        <v>-132.02456801312135</v>
      </c>
      <c r="P149" s="570">
        <v>97.200570956614158</v>
      </c>
      <c r="Q149" s="570">
        <v>54.32999361232018</v>
      </c>
      <c r="R149" s="570">
        <v>166.39478376763074</v>
      </c>
      <c r="S149" s="570">
        <v>-19.969679771233984</v>
      </c>
      <c r="T149" s="710">
        <v>655.13810216940374</v>
      </c>
      <c r="U149" s="570"/>
      <c r="V149" s="711">
        <v>374.92994943866785</v>
      </c>
      <c r="W149" s="711">
        <v>53.9671694272689</v>
      </c>
      <c r="X149" s="711">
        <v>43.274627405386873</v>
      </c>
      <c r="Y149" s="711">
        <v>-132.02456801312135</v>
      </c>
      <c r="Z149" s="711">
        <v>102.27958946643217</v>
      </c>
      <c r="AA149" s="711">
        <v>54.32999361232018</v>
      </c>
      <c r="AB149" s="711">
        <v>170.36596675532141</v>
      </c>
      <c r="AC149" s="711">
        <v>-19.969679771233984</v>
      </c>
      <c r="AD149" s="571">
        <v>647.15304832104198</v>
      </c>
      <c r="AE149" s="570"/>
      <c r="AF149" s="711">
        <v>380.6312125373986</v>
      </c>
      <c r="AG149" s="711">
        <v>53.9671694272689</v>
      </c>
      <c r="AH149" s="711">
        <v>26.8119802359932</v>
      </c>
      <c r="AI149" s="711">
        <v>-132.02456801312135</v>
      </c>
      <c r="AJ149" s="711">
        <v>107.3586079762502</v>
      </c>
      <c r="AK149" s="711">
        <v>54.32999361232018</v>
      </c>
      <c r="AL149" s="711">
        <v>177.42918734071847</v>
      </c>
      <c r="AM149" s="711">
        <v>-19.969679771233984</v>
      </c>
      <c r="AN149" s="571">
        <v>648.53390334559424</v>
      </c>
    </row>
    <row r="150" spans="1:40" ht="16.5">
      <c r="A150" s="515">
        <v>445</v>
      </c>
      <c r="B150" s="432" t="s">
        <v>565</v>
      </c>
      <c r="C150" s="518">
        <v>14991</v>
      </c>
      <c r="D150" s="570">
        <v>800.43370806464736</v>
      </c>
      <c r="E150" s="570">
        <v>-300.29912541302139</v>
      </c>
      <c r="F150" s="570">
        <v>-53.002241116788433</v>
      </c>
      <c r="G150" s="570">
        <v>-55.772901182990566</v>
      </c>
      <c r="H150" s="570">
        <v>157.33637711984446</v>
      </c>
      <c r="I150" s="570">
        <v>-3.3760256153692216</v>
      </c>
      <c r="J150" s="570">
        <v>545.31979185632224</v>
      </c>
      <c r="K150" s="570"/>
      <c r="L150" s="570">
        <v>825.49304874561722</v>
      </c>
      <c r="M150" s="570">
        <v>-300.2991254332627</v>
      </c>
      <c r="N150" s="570">
        <v>-40.482376737356347</v>
      </c>
      <c r="O150" s="570">
        <v>-132.10523433528971</v>
      </c>
      <c r="P150" s="570">
        <v>67.401463600521438</v>
      </c>
      <c r="Q150" s="570">
        <v>26.475650157427793</v>
      </c>
      <c r="R150" s="570">
        <v>167.79387508444248</v>
      </c>
      <c r="S150" s="570">
        <v>-3.3760256153692216</v>
      </c>
      <c r="T150" s="710">
        <v>610.90127546673091</v>
      </c>
      <c r="U150" s="570"/>
      <c r="V150" s="711">
        <v>855.73016973802487</v>
      </c>
      <c r="W150" s="711">
        <v>-300.2991254332627</v>
      </c>
      <c r="X150" s="711">
        <v>-27.651065368130837</v>
      </c>
      <c r="Y150" s="711">
        <v>-132.10523433528971</v>
      </c>
      <c r="Z150" s="711">
        <v>76.095127437643015</v>
      </c>
      <c r="AA150" s="711">
        <v>26.475650157427793</v>
      </c>
      <c r="AB150" s="711">
        <v>172.24647330091705</v>
      </c>
      <c r="AC150" s="711">
        <v>-3.3760256153692216</v>
      </c>
      <c r="AD150" s="571">
        <v>667.11596988196038</v>
      </c>
      <c r="AE150" s="570"/>
      <c r="AF150" s="711">
        <v>872.82367553207018</v>
      </c>
      <c r="AG150" s="711">
        <v>-300.2991254332627</v>
      </c>
      <c r="AH150" s="711">
        <v>-14.11371253752451</v>
      </c>
      <c r="AI150" s="711">
        <v>-132.10523433528971</v>
      </c>
      <c r="AJ150" s="711">
        <v>84.788791274764606</v>
      </c>
      <c r="AK150" s="711">
        <v>26.475650157427793</v>
      </c>
      <c r="AL150" s="711">
        <v>179.34764190043828</v>
      </c>
      <c r="AM150" s="711">
        <v>-3.3760256153692216</v>
      </c>
      <c r="AN150" s="571">
        <v>713.54166094325478</v>
      </c>
    </row>
    <row r="151" spans="1:40" ht="16.5">
      <c r="A151" s="515">
        <v>475</v>
      </c>
      <c r="B151" s="432" t="s">
        <v>566</v>
      </c>
      <c r="C151" s="518">
        <v>5479</v>
      </c>
      <c r="D151" s="570">
        <v>1326.7452796298276</v>
      </c>
      <c r="E151" s="570">
        <v>-249.97852684792454</v>
      </c>
      <c r="F151" s="570">
        <v>-179.2861769220076</v>
      </c>
      <c r="G151" s="570">
        <v>-55.772901182990573</v>
      </c>
      <c r="H151" s="570">
        <v>198.85904107058215</v>
      </c>
      <c r="I151" s="570">
        <v>-38.405548457747763</v>
      </c>
      <c r="J151" s="570">
        <v>1002.1611672897394</v>
      </c>
      <c r="K151" s="570"/>
      <c r="L151" s="570">
        <v>1260.7929171981143</v>
      </c>
      <c r="M151" s="570">
        <v>-249.97852686816555</v>
      </c>
      <c r="N151" s="570">
        <v>-166.76631254257549</v>
      </c>
      <c r="O151" s="570">
        <v>-132.0527121409624</v>
      </c>
      <c r="P151" s="570">
        <v>72.064905502007306</v>
      </c>
      <c r="Q151" s="570">
        <v>22.852913141449164</v>
      </c>
      <c r="R151" s="570">
        <v>212.92785430025091</v>
      </c>
      <c r="S151" s="570">
        <v>-38.405548457747763</v>
      </c>
      <c r="T151" s="710">
        <v>981.43549013237055</v>
      </c>
      <c r="U151" s="570"/>
      <c r="V151" s="711">
        <v>1279.0109974102822</v>
      </c>
      <c r="W151" s="711">
        <v>-249.97852686816555</v>
      </c>
      <c r="X151" s="711">
        <v>-153.93500117335</v>
      </c>
      <c r="Y151" s="711">
        <v>-132.0527121409624</v>
      </c>
      <c r="Z151" s="711">
        <v>75.220703344177522</v>
      </c>
      <c r="AA151" s="711">
        <v>22.852913141449164</v>
      </c>
      <c r="AB151" s="711">
        <v>220.28769730399316</v>
      </c>
      <c r="AC151" s="711">
        <v>-38.405548457747763</v>
      </c>
      <c r="AD151" s="571">
        <v>1023.0005225596763</v>
      </c>
      <c r="AE151" s="570"/>
      <c r="AF151" s="711">
        <v>1229.7477884077446</v>
      </c>
      <c r="AG151" s="711">
        <v>-249.97852686816555</v>
      </c>
      <c r="AH151" s="711">
        <v>-140.39764834274368</v>
      </c>
      <c r="AI151" s="711">
        <v>-132.0527121409624</v>
      </c>
      <c r="AJ151" s="711">
        <v>78.376501186347738</v>
      </c>
      <c r="AK151" s="711">
        <v>22.852913141449164</v>
      </c>
      <c r="AL151" s="711">
        <v>229.07323304437219</v>
      </c>
      <c r="AM151" s="711">
        <v>-38.405548457747763</v>
      </c>
      <c r="AN151" s="571">
        <v>999.21599997029421</v>
      </c>
    </row>
    <row r="152" spans="1:40" ht="16.5">
      <c r="A152" s="515">
        <v>480</v>
      </c>
      <c r="B152" s="432" t="s">
        <v>567</v>
      </c>
      <c r="C152" s="518">
        <v>1978</v>
      </c>
      <c r="D152" s="570">
        <v>882.02400571864359</v>
      </c>
      <c r="E152" s="570">
        <v>56.406173440292505</v>
      </c>
      <c r="F152" s="570">
        <v>-1.8501334454312719</v>
      </c>
      <c r="G152" s="570">
        <v>-55.772901182990566</v>
      </c>
      <c r="H152" s="570">
        <v>214.87800237889951</v>
      </c>
      <c r="I152" s="570">
        <v>-255.67441860465115</v>
      </c>
      <c r="J152" s="570">
        <v>840.01072830476267</v>
      </c>
      <c r="K152" s="570"/>
      <c r="L152" s="570">
        <v>818.42666171723852</v>
      </c>
      <c r="M152" s="570">
        <v>56.406173420051729</v>
      </c>
      <c r="N152" s="570">
        <v>-1.988449195749274</v>
      </c>
      <c r="O152" s="570">
        <v>-132.23139906362559</v>
      </c>
      <c r="P152" s="570">
        <v>94.379467467283021</v>
      </c>
      <c r="Q152" s="570">
        <v>57.670256495449955</v>
      </c>
      <c r="R152" s="570">
        <v>229.90979012000091</v>
      </c>
      <c r="S152" s="570">
        <v>-255.67441860465115</v>
      </c>
      <c r="T152" s="710">
        <v>866.8980823559981</v>
      </c>
      <c r="U152" s="570"/>
      <c r="V152" s="711">
        <v>889.0653785487367</v>
      </c>
      <c r="W152" s="711">
        <v>56.406173420051729</v>
      </c>
      <c r="X152" s="711">
        <v>-4.1571378265237735</v>
      </c>
      <c r="Y152" s="711">
        <v>-132.23139906362559</v>
      </c>
      <c r="Z152" s="711">
        <v>94.76952898136652</v>
      </c>
      <c r="AA152" s="711">
        <v>57.670256495449955</v>
      </c>
      <c r="AB152" s="711">
        <v>236.54581835609224</v>
      </c>
      <c r="AC152" s="711">
        <v>-255.67441860465115</v>
      </c>
      <c r="AD152" s="571">
        <v>942.39420030689666</v>
      </c>
      <c r="AE152" s="570"/>
      <c r="AF152" s="711">
        <v>878.57906558348316</v>
      </c>
      <c r="AG152" s="711">
        <v>56.406173420051729</v>
      </c>
      <c r="AH152" s="711">
        <v>-5.6197849959174446</v>
      </c>
      <c r="AI152" s="711">
        <v>-132.23139906362559</v>
      </c>
      <c r="AJ152" s="711">
        <v>95.159590495450033</v>
      </c>
      <c r="AK152" s="711">
        <v>57.670256495449955</v>
      </c>
      <c r="AL152" s="711">
        <v>245.22241841735328</v>
      </c>
      <c r="AM152" s="711">
        <v>-255.67441860465115</v>
      </c>
      <c r="AN152" s="571">
        <v>939.51190174759381</v>
      </c>
    </row>
    <row r="153" spans="1:40" ht="16.5">
      <c r="A153" s="515">
        <v>481</v>
      </c>
      <c r="B153" s="432" t="s">
        <v>158</v>
      </c>
      <c r="C153" s="518">
        <v>9642</v>
      </c>
      <c r="D153" s="570">
        <v>660.03636524746366</v>
      </c>
      <c r="E153" s="570">
        <v>33.953325918921649</v>
      </c>
      <c r="F153" s="570">
        <v>0.49168642481863495</v>
      </c>
      <c r="G153" s="570">
        <v>-55.772901182990573</v>
      </c>
      <c r="H153" s="570">
        <v>125.47561703309695</v>
      </c>
      <c r="I153" s="570">
        <v>-231.58639286455093</v>
      </c>
      <c r="J153" s="570">
        <v>532.59770057675939</v>
      </c>
      <c r="K153" s="570"/>
      <c r="L153" s="570">
        <v>643.16620573329396</v>
      </c>
      <c r="M153" s="570">
        <v>33.953325898680589</v>
      </c>
      <c r="N153" s="570">
        <v>-1.9884491957492738</v>
      </c>
      <c r="O153" s="570">
        <v>-132.01511493669079</v>
      </c>
      <c r="P153" s="570">
        <v>68.335070278255756</v>
      </c>
      <c r="Q153" s="570">
        <v>17.187948177556521</v>
      </c>
      <c r="R153" s="570">
        <v>137.06616981610301</v>
      </c>
      <c r="S153" s="570">
        <v>-231.58639286455093</v>
      </c>
      <c r="T153" s="710">
        <v>534.11876290689884</v>
      </c>
      <c r="U153" s="570"/>
      <c r="V153" s="711">
        <v>626.40142991146854</v>
      </c>
      <c r="W153" s="711">
        <v>33.953325898680589</v>
      </c>
      <c r="X153" s="711">
        <v>-4.1571378265237735</v>
      </c>
      <c r="Y153" s="711">
        <v>-132.01511493669079</v>
      </c>
      <c r="Z153" s="711">
        <v>76.036204502330435</v>
      </c>
      <c r="AA153" s="711">
        <v>17.187948177556521</v>
      </c>
      <c r="AB153" s="711">
        <v>139.65456925580719</v>
      </c>
      <c r="AC153" s="711">
        <v>-231.58639286455093</v>
      </c>
      <c r="AD153" s="571">
        <v>525.47483211807776</v>
      </c>
      <c r="AE153" s="570"/>
      <c r="AF153" s="711">
        <v>601.92481506233696</v>
      </c>
      <c r="AG153" s="711">
        <v>33.953325898680589</v>
      </c>
      <c r="AH153" s="711">
        <v>-5.6197849959174446</v>
      </c>
      <c r="AI153" s="711">
        <v>-132.01511493669079</v>
      </c>
      <c r="AJ153" s="711">
        <v>83.737338726405127</v>
      </c>
      <c r="AK153" s="711">
        <v>17.187948177556521</v>
      </c>
      <c r="AL153" s="711">
        <v>146.07493217285722</v>
      </c>
      <c r="AM153" s="711">
        <v>-231.58639286455093</v>
      </c>
      <c r="AN153" s="571">
        <v>513.65706724067718</v>
      </c>
    </row>
    <row r="154" spans="1:40" ht="16.5">
      <c r="A154" s="515">
        <v>483</v>
      </c>
      <c r="B154" s="432" t="s">
        <v>159</v>
      </c>
      <c r="C154" s="518">
        <v>1067</v>
      </c>
      <c r="D154" s="570">
        <v>1950.3941907867131</v>
      </c>
      <c r="E154" s="570">
        <v>-198.84385691257759</v>
      </c>
      <c r="F154" s="570">
        <v>-258.23339892049478</v>
      </c>
      <c r="G154" s="570">
        <v>-55.772901182990566</v>
      </c>
      <c r="H154" s="570">
        <v>224.86923708017181</v>
      </c>
      <c r="I154" s="570">
        <v>-206.05810684161199</v>
      </c>
      <c r="J154" s="570">
        <v>1456.3551640092101</v>
      </c>
      <c r="K154" s="570"/>
      <c r="L154" s="570">
        <v>1951.2477320563326</v>
      </c>
      <c r="M154" s="570">
        <v>-198.84385693281888</v>
      </c>
      <c r="N154" s="570">
        <v>-245.7135345410627</v>
      </c>
      <c r="O154" s="570">
        <v>-131.84932145015111</v>
      </c>
      <c r="P154" s="570">
        <v>150.7659839976634</v>
      </c>
      <c r="Q154" s="570">
        <v>43.309707793814432</v>
      </c>
      <c r="R154" s="570">
        <v>238.54535931424519</v>
      </c>
      <c r="S154" s="570">
        <v>-206.05810684161199</v>
      </c>
      <c r="T154" s="710">
        <v>1601.4039633964107</v>
      </c>
      <c r="U154" s="570"/>
      <c r="V154" s="711">
        <v>2100.8704855126466</v>
      </c>
      <c r="W154" s="711">
        <v>-198.84385693281888</v>
      </c>
      <c r="X154" s="711">
        <v>-232.88222317183718</v>
      </c>
      <c r="Y154" s="711">
        <v>-131.84932145015111</v>
      </c>
      <c r="Z154" s="711">
        <v>116.66267334840987</v>
      </c>
      <c r="AA154" s="711">
        <v>43.309707793814432</v>
      </c>
      <c r="AB154" s="711">
        <v>247.73178298908604</v>
      </c>
      <c r="AC154" s="711">
        <v>-206.05810684161199</v>
      </c>
      <c r="AD154" s="571">
        <v>1738.9411412475376</v>
      </c>
      <c r="AE154" s="570"/>
      <c r="AF154" s="711">
        <v>2183.1796089723302</v>
      </c>
      <c r="AG154" s="711">
        <v>-198.84385693281888</v>
      </c>
      <c r="AH154" s="711">
        <v>-219.34487034123086</v>
      </c>
      <c r="AI154" s="711">
        <v>-131.84932145015111</v>
      </c>
      <c r="AJ154" s="711">
        <v>82.559362699156338</v>
      </c>
      <c r="AK154" s="711">
        <v>43.309707793814432</v>
      </c>
      <c r="AL154" s="711">
        <v>257.90640006218149</v>
      </c>
      <c r="AM154" s="711">
        <v>-206.05810684161199</v>
      </c>
      <c r="AN154" s="571">
        <v>1810.8589239616699</v>
      </c>
    </row>
    <row r="155" spans="1:40" ht="16.5">
      <c r="A155" s="515">
        <v>484</v>
      </c>
      <c r="B155" s="432" t="s">
        <v>568</v>
      </c>
      <c r="C155" s="518">
        <v>2967</v>
      </c>
      <c r="D155" s="570">
        <v>617.06445287630027</v>
      </c>
      <c r="E155" s="570">
        <v>-125.15876838924387</v>
      </c>
      <c r="F155" s="570">
        <v>23.026431635047583</v>
      </c>
      <c r="G155" s="570">
        <v>-55.77290118299058</v>
      </c>
      <c r="H155" s="570">
        <v>203.44936837677923</v>
      </c>
      <c r="I155" s="570">
        <v>95.964273677114932</v>
      </c>
      <c r="J155" s="570">
        <v>758.57285699300769</v>
      </c>
      <c r="K155" s="570"/>
      <c r="L155" s="570">
        <v>483.40793649661015</v>
      </c>
      <c r="M155" s="570">
        <v>-125.15876840948491</v>
      </c>
      <c r="N155" s="570">
        <v>5.5462960144796742</v>
      </c>
      <c r="O155" s="570">
        <v>-132.32888555620244</v>
      </c>
      <c r="P155" s="570">
        <v>95.728539682162491</v>
      </c>
      <c r="Q155" s="570">
        <v>50.0306092874958</v>
      </c>
      <c r="R155" s="570">
        <v>215.89022536488633</v>
      </c>
      <c r="S155" s="570">
        <v>95.964273677114932</v>
      </c>
      <c r="T155" s="710">
        <v>689.08022655706202</v>
      </c>
      <c r="U155" s="570"/>
      <c r="V155" s="711">
        <v>513.67170098491999</v>
      </c>
      <c r="W155" s="711">
        <v>-125.15876840948491</v>
      </c>
      <c r="X155" s="711">
        <v>-4.1571378265237735</v>
      </c>
      <c r="Y155" s="711">
        <v>-132.32888555620244</v>
      </c>
      <c r="Z155" s="711">
        <v>92.222188614252573</v>
      </c>
      <c r="AA155" s="711">
        <v>50.0306092874958</v>
      </c>
      <c r="AB155" s="711">
        <v>223.18863994883998</v>
      </c>
      <c r="AC155" s="711">
        <v>95.964273677114932</v>
      </c>
      <c r="AD155" s="571">
        <v>713.43262072041205</v>
      </c>
      <c r="AE155" s="570"/>
      <c r="AF155" s="711">
        <v>580.86093898484842</v>
      </c>
      <c r="AG155" s="711">
        <v>-125.15876840948491</v>
      </c>
      <c r="AH155" s="711">
        <v>-5.6197849959174455</v>
      </c>
      <c r="AI155" s="711">
        <v>-132.32888555620244</v>
      </c>
      <c r="AJ155" s="711">
        <v>88.715837546342655</v>
      </c>
      <c r="AK155" s="711">
        <v>50.0306092874958</v>
      </c>
      <c r="AL155" s="711">
        <v>231.83804129410368</v>
      </c>
      <c r="AM155" s="711">
        <v>95.964273677114932</v>
      </c>
      <c r="AN155" s="571">
        <v>784.30226182830063</v>
      </c>
    </row>
    <row r="156" spans="1:40" ht="16.5">
      <c r="A156" s="515">
        <v>489</v>
      </c>
      <c r="B156" s="432" t="s">
        <v>161</v>
      </c>
      <c r="C156" s="518">
        <v>1791</v>
      </c>
      <c r="D156" s="570">
        <v>540.09411661718048</v>
      </c>
      <c r="E156" s="570">
        <v>353.56728673065714</v>
      </c>
      <c r="F156" s="570">
        <v>184.24467070506893</v>
      </c>
      <c r="G156" s="570">
        <v>-55.772901182990573</v>
      </c>
      <c r="H156" s="570">
        <v>235.15704181611076</v>
      </c>
      <c r="I156" s="570">
        <v>-295.20770519262982</v>
      </c>
      <c r="J156" s="570">
        <v>962.08250949339708</v>
      </c>
      <c r="K156" s="570"/>
      <c r="L156" s="570">
        <v>527.01156406612768</v>
      </c>
      <c r="M156" s="570">
        <v>353.56728671041606</v>
      </c>
      <c r="N156" s="570">
        <v>166.76453508450103</v>
      </c>
      <c r="O156" s="570">
        <v>-132.00250665763764</v>
      </c>
      <c r="P156" s="570">
        <v>130.80574780507442</v>
      </c>
      <c r="Q156" s="570">
        <v>53.38435726856504</v>
      </c>
      <c r="R156" s="570">
        <v>252.36062400428762</v>
      </c>
      <c r="S156" s="570">
        <v>-295.20770519262982</v>
      </c>
      <c r="T156" s="710">
        <v>1056.6839030887043</v>
      </c>
      <c r="U156" s="570"/>
      <c r="V156" s="711">
        <v>547.51312241151811</v>
      </c>
      <c r="W156" s="711">
        <v>353.56728671041606</v>
      </c>
      <c r="X156" s="711">
        <v>149.59584645372652</v>
      </c>
      <c r="Y156" s="711">
        <v>-132.00250665763764</v>
      </c>
      <c r="Z156" s="711">
        <v>117.18181862615521</v>
      </c>
      <c r="AA156" s="711">
        <v>53.38435726856504</v>
      </c>
      <c r="AB156" s="711">
        <v>261.44010447449756</v>
      </c>
      <c r="AC156" s="711">
        <v>-295.20770519262982</v>
      </c>
      <c r="AD156" s="571">
        <v>1055.4723240946112</v>
      </c>
      <c r="AE156" s="570"/>
      <c r="AF156" s="711">
        <v>592.46983435364984</v>
      </c>
      <c r="AG156" s="711">
        <v>353.56728671041606</v>
      </c>
      <c r="AH156" s="711">
        <v>133.13319928433285</v>
      </c>
      <c r="AI156" s="711">
        <v>-132.00250665763764</v>
      </c>
      <c r="AJ156" s="711">
        <v>103.55788944723601</v>
      </c>
      <c r="AK156" s="711">
        <v>53.38435726856504</v>
      </c>
      <c r="AL156" s="711">
        <v>271.76400336427679</v>
      </c>
      <c r="AM156" s="711">
        <v>-295.20770519262982</v>
      </c>
      <c r="AN156" s="571">
        <v>1080.6663585782092</v>
      </c>
    </row>
    <row r="157" spans="1:40" ht="16.5">
      <c r="A157" s="515">
        <v>491</v>
      </c>
      <c r="B157" s="432" t="s">
        <v>569</v>
      </c>
      <c r="C157" s="518">
        <v>51980</v>
      </c>
      <c r="D157" s="570">
        <v>307.76211912030504</v>
      </c>
      <c r="E157" s="570">
        <v>-233.35999053376929</v>
      </c>
      <c r="F157" s="570">
        <v>-96.83087290141718</v>
      </c>
      <c r="G157" s="570">
        <v>-55.772901182990559</v>
      </c>
      <c r="H157" s="570">
        <v>171.05170414036479</v>
      </c>
      <c r="I157" s="570">
        <v>28.712100808003079</v>
      </c>
      <c r="J157" s="570">
        <v>121.56215945049588</v>
      </c>
      <c r="K157" s="570"/>
      <c r="L157" s="570">
        <v>335.48751166285319</v>
      </c>
      <c r="M157" s="570">
        <v>-233.35999055401032</v>
      </c>
      <c r="N157" s="570">
        <v>-84.311008521985087</v>
      </c>
      <c r="O157" s="570">
        <v>-132.06275605859091</v>
      </c>
      <c r="P157" s="570">
        <v>133.23536334906129</v>
      </c>
      <c r="Q157" s="570">
        <v>57.34799171027317</v>
      </c>
      <c r="R157" s="570">
        <v>184.23612509566567</v>
      </c>
      <c r="S157" s="570">
        <v>28.712100808003079</v>
      </c>
      <c r="T157" s="710">
        <v>289.28533749127007</v>
      </c>
      <c r="U157" s="570"/>
      <c r="V157" s="711">
        <v>334.50542251385997</v>
      </c>
      <c r="W157" s="711">
        <v>-233.35999055401032</v>
      </c>
      <c r="X157" s="711">
        <v>-71.479697152759599</v>
      </c>
      <c r="Y157" s="711">
        <v>-132.06275605859091</v>
      </c>
      <c r="Z157" s="711">
        <v>123.85586405236828</v>
      </c>
      <c r="AA157" s="711">
        <v>57.34799171027317</v>
      </c>
      <c r="AB157" s="711">
        <v>191.01973737985173</v>
      </c>
      <c r="AC157" s="711">
        <v>28.712100808003079</v>
      </c>
      <c r="AD157" s="571">
        <v>298.53867269899541</v>
      </c>
      <c r="AE157" s="570"/>
      <c r="AF157" s="711">
        <v>339.41747134563792</v>
      </c>
      <c r="AG157" s="711">
        <v>-233.35999055401032</v>
      </c>
      <c r="AH157" s="711">
        <v>-57.942344322153261</v>
      </c>
      <c r="AI157" s="711">
        <v>-132.06275605859091</v>
      </c>
      <c r="AJ157" s="711">
        <v>114.47636475567523</v>
      </c>
      <c r="AK157" s="711">
        <v>57.34799171027317</v>
      </c>
      <c r="AL157" s="711">
        <v>199.67978532794299</v>
      </c>
      <c r="AM157" s="711">
        <v>28.712100808003079</v>
      </c>
      <c r="AN157" s="571">
        <v>316.26862301277782</v>
      </c>
    </row>
    <row r="158" spans="1:40" ht="16.5">
      <c r="A158" s="515">
        <v>494</v>
      </c>
      <c r="B158" s="432" t="s">
        <v>163</v>
      </c>
      <c r="C158" s="518">
        <v>8882</v>
      </c>
      <c r="D158" s="570">
        <v>1479.5029299115918</v>
      </c>
      <c r="E158" s="570">
        <v>-189.62773713264866</v>
      </c>
      <c r="F158" s="570">
        <v>-218.48570338377078</v>
      </c>
      <c r="G158" s="570">
        <v>-55.772901182990566</v>
      </c>
      <c r="H158" s="570">
        <v>150.57104040913359</v>
      </c>
      <c r="I158" s="570">
        <v>-26.88831344291826</v>
      </c>
      <c r="J158" s="570">
        <v>1139.2993151783971</v>
      </c>
      <c r="K158" s="570"/>
      <c r="L158" s="570">
        <v>1381.5239968025639</v>
      </c>
      <c r="M158" s="570">
        <v>-189.62773715288972</v>
      </c>
      <c r="N158" s="570">
        <v>-205.96583900433868</v>
      </c>
      <c r="O158" s="570">
        <v>-132.10642449725128</v>
      </c>
      <c r="P158" s="570">
        <v>91.138598100989597</v>
      </c>
      <c r="Q158" s="570">
        <v>23.78750773789687</v>
      </c>
      <c r="R158" s="570">
        <v>163.91956449265589</v>
      </c>
      <c r="S158" s="570">
        <v>-26.88831344291826</v>
      </c>
      <c r="T158" s="710">
        <v>1105.7813530367082</v>
      </c>
      <c r="U158" s="570"/>
      <c r="V158" s="711">
        <v>1467.1734405605946</v>
      </c>
      <c r="W158" s="711">
        <v>-189.62773715288972</v>
      </c>
      <c r="X158" s="711">
        <v>-193.13452763511319</v>
      </c>
      <c r="Y158" s="711">
        <v>-132.10642449725128</v>
      </c>
      <c r="Z158" s="711">
        <v>95.570116433966888</v>
      </c>
      <c r="AA158" s="711">
        <v>23.78750773789687</v>
      </c>
      <c r="AB158" s="711">
        <v>169.98426911883649</v>
      </c>
      <c r="AC158" s="711">
        <v>-26.88831344291826</v>
      </c>
      <c r="AD158" s="571">
        <v>1214.7583311231224</v>
      </c>
      <c r="AE158" s="570"/>
      <c r="AF158" s="711">
        <v>1479.3596311715569</v>
      </c>
      <c r="AG158" s="711">
        <v>-189.62773715288972</v>
      </c>
      <c r="AH158" s="711">
        <v>-179.59717480450686</v>
      </c>
      <c r="AI158" s="711">
        <v>-132.10642449725128</v>
      </c>
      <c r="AJ158" s="711">
        <v>100.00163476694418</v>
      </c>
      <c r="AK158" s="711">
        <v>23.78750773789687</v>
      </c>
      <c r="AL158" s="711">
        <v>177.85551735208603</v>
      </c>
      <c r="AM158" s="711">
        <v>-26.88831344291826</v>
      </c>
      <c r="AN158" s="571">
        <v>1252.7846411309179</v>
      </c>
    </row>
    <row r="159" spans="1:40" ht="16.5">
      <c r="A159" s="515">
        <v>495</v>
      </c>
      <c r="B159" s="432" t="s">
        <v>164</v>
      </c>
      <c r="C159" s="518">
        <v>1477</v>
      </c>
      <c r="D159" s="570">
        <v>626.78595118611713</v>
      </c>
      <c r="E159" s="570">
        <v>-5.5545314080628403</v>
      </c>
      <c r="F159" s="570">
        <v>1.2844770156182896</v>
      </c>
      <c r="G159" s="570">
        <v>-55.772901182990559</v>
      </c>
      <c r="H159" s="570">
        <v>222.26417386554004</v>
      </c>
      <c r="I159" s="570">
        <v>-250.93500338524035</v>
      </c>
      <c r="J159" s="570">
        <v>538.07216609098191</v>
      </c>
      <c r="K159" s="570"/>
      <c r="L159" s="570">
        <v>835.04659809024167</v>
      </c>
      <c r="M159" s="570">
        <v>-5.5545314283038945</v>
      </c>
      <c r="N159" s="570">
        <v>-1.9884491957492743</v>
      </c>
      <c r="O159" s="570">
        <v>-132.22763689024924</v>
      </c>
      <c r="P159" s="570">
        <v>103.95601513460275</v>
      </c>
      <c r="Q159" s="570">
        <v>58.216372578199056</v>
      </c>
      <c r="R159" s="570">
        <v>239.38154534867164</v>
      </c>
      <c r="S159" s="570">
        <v>-250.93500338524035</v>
      </c>
      <c r="T159" s="710">
        <v>845.89491025217228</v>
      </c>
      <c r="U159" s="570"/>
      <c r="V159" s="711">
        <v>822.6751977105796</v>
      </c>
      <c r="W159" s="711">
        <v>-5.5545314283038945</v>
      </c>
      <c r="X159" s="711">
        <v>-4.1571378265237735</v>
      </c>
      <c r="Y159" s="711">
        <v>-132.22763689024924</v>
      </c>
      <c r="Z159" s="711">
        <v>102.27856951719959</v>
      </c>
      <c r="AA159" s="711">
        <v>58.216372578199056</v>
      </c>
      <c r="AB159" s="711">
        <v>248.10969184748032</v>
      </c>
      <c r="AC159" s="711">
        <v>-250.93500338524035</v>
      </c>
      <c r="AD159" s="571">
        <v>838.4055221231414</v>
      </c>
      <c r="AE159" s="570"/>
      <c r="AF159" s="711">
        <v>860.66975299007515</v>
      </c>
      <c r="AG159" s="711">
        <v>-5.5545314283038945</v>
      </c>
      <c r="AH159" s="711">
        <v>-5.6197849959174437</v>
      </c>
      <c r="AI159" s="711">
        <v>-132.22763689024924</v>
      </c>
      <c r="AJ159" s="711">
        <v>100.60112389979641</v>
      </c>
      <c r="AK159" s="711">
        <v>58.216372578199056</v>
      </c>
      <c r="AL159" s="711">
        <v>258.32417743557107</v>
      </c>
      <c r="AM159" s="711">
        <v>-250.93500338524035</v>
      </c>
      <c r="AN159" s="571">
        <v>883.47447020393076</v>
      </c>
    </row>
    <row r="160" spans="1:40" ht="16.5">
      <c r="A160" s="515">
        <v>498</v>
      </c>
      <c r="B160" s="432" t="s">
        <v>165</v>
      </c>
      <c r="C160" s="518">
        <v>2281</v>
      </c>
      <c r="D160" s="570">
        <v>1152.4821994604449</v>
      </c>
      <c r="E160" s="570">
        <v>32.158957347657335</v>
      </c>
      <c r="F160" s="570">
        <v>254.84968703932387</v>
      </c>
      <c r="G160" s="570">
        <v>-55.772901182990559</v>
      </c>
      <c r="H160" s="570">
        <v>192.71396773962354</v>
      </c>
      <c r="I160" s="570">
        <v>102.38623410784743</v>
      </c>
      <c r="J160" s="570">
        <v>1678.8181445119067</v>
      </c>
      <c r="K160" s="570"/>
      <c r="L160" s="570">
        <v>1321.4599108199936</v>
      </c>
      <c r="M160" s="570">
        <v>32.158957327416275</v>
      </c>
      <c r="N160" s="570">
        <v>237.36955141875598</v>
      </c>
      <c r="O160" s="570">
        <v>-132.12022086882959</v>
      </c>
      <c r="P160" s="570">
        <v>147.72750171860775</v>
      </c>
      <c r="Q160" s="570">
        <v>80.007253060061387</v>
      </c>
      <c r="R160" s="570">
        <v>206.66118931533322</v>
      </c>
      <c r="S160" s="570">
        <v>102.38623410784743</v>
      </c>
      <c r="T160" s="710">
        <v>1995.6503768991863</v>
      </c>
      <c r="U160" s="570"/>
      <c r="V160" s="711">
        <v>1356.7174209224409</v>
      </c>
      <c r="W160" s="711">
        <v>32.158957327416275</v>
      </c>
      <c r="X160" s="711">
        <v>220.20086278798144</v>
      </c>
      <c r="Y160" s="711">
        <v>-132.12022086882959</v>
      </c>
      <c r="Z160" s="711">
        <v>135.16888238056671</v>
      </c>
      <c r="AA160" s="711">
        <v>80.007253060061387</v>
      </c>
      <c r="AB160" s="711">
        <v>213.82368652269463</v>
      </c>
      <c r="AC160" s="711">
        <v>102.38623410784743</v>
      </c>
      <c r="AD160" s="571">
        <v>2008.343076240179</v>
      </c>
      <c r="AE160" s="570"/>
      <c r="AF160" s="711">
        <v>1399.8460138010701</v>
      </c>
      <c r="AG160" s="711">
        <v>32.158957327416275</v>
      </c>
      <c r="AH160" s="711">
        <v>203.73821561858776</v>
      </c>
      <c r="AI160" s="711">
        <v>-132.12022086882959</v>
      </c>
      <c r="AJ160" s="711">
        <v>122.61026304252565</v>
      </c>
      <c r="AK160" s="711">
        <v>80.007253060061387</v>
      </c>
      <c r="AL160" s="711">
        <v>222.13150992372451</v>
      </c>
      <c r="AM160" s="711">
        <v>102.38623410784743</v>
      </c>
      <c r="AN160" s="571">
        <v>2030.7582260124036</v>
      </c>
    </row>
    <row r="161" spans="1:40" ht="16.5">
      <c r="A161" s="515">
        <v>499</v>
      </c>
      <c r="B161" s="432" t="s">
        <v>570</v>
      </c>
      <c r="C161" s="518">
        <v>19662</v>
      </c>
      <c r="D161" s="570">
        <v>997.93343912757337</v>
      </c>
      <c r="E161" s="570">
        <v>65.156509691480579</v>
      </c>
      <c r="F161" s="570">
        <v>0.49168642481863489</v>
      </c>
      <c r="G161" s="570">
        <v>-55.772901182990566</v>
      </c>
      <c r="H161" s="570">
        <v>143.6325909807976</v>
      </c>
      <c r="I161" s="570">
        <v>-76.864662801342689</v>
      </c>
      <c r="J161" s="570">
        <v>1074.5766622403369</v>
      </c>
      <c r="K161" s="570"/>
      <c r="L161" s="570">
        <v>1046.8680570389802</v>
      </c>
      <c r="M161" s="570">
        <v>65.156509671239519</v>
      </c>
      <c r="N161" s="570">
        <v>-1.988449195749274</v>
      </c>
      <c r="O161" s="570">
        <v>-132.11157010678724</v>
      </c>
      <c r="P161" s="570">
        <v>78.683346039991136</v>
      </c>
      <c r="Q161" s="570">
        <v>28.165351794832674</v>
      </c>
      <c r="R161" s="570">
        <v>154.62983031443159</v>
      </c>
      <c r="S161" s="570">
        <v>-76.864662801342689</v>
      </c>
      <c r="T161" s="710">
        <v>1162.5384127555958</v>
      </c>
      <c r="U161" s="570"/>
      <c r="V161" s="711">
        <v>1081.5819867966632</v>
      </c>
      <c r="W161" s="711">
        <v>65.156509671239519</v>
      </c>
      <c r="X161" s="711">
        <v>-4.1571378265237735</v>
      </c>
      <c r="Y161" s="711">
        <v>-132.11157010678724</v>
      </c>
      <c r="Z161" s="711">
        <v>78.607130247134137</v>
      </c>
      <c r="AA161" s="711">
        <v>28.165351794832674</v>
      </c>
      <c r="AB161" s="711">
        <v>159.54606319335124</v>
      </c>
      <c r="AC161" s="711">
        <v>-76.864662801342689</v>
      </c>
      <c r="AD161" s="571">
        <v>1199.923670968567</v>
      </c>
      <c r="AE161" s="570"/>
      <c r="AF161" s="711">
        <v>1104.2870949206258</v>
      </c>
      <c r="AG161" s="711">
        <v>65.156509671239519</v>
      </c>
      <c r="AH161" s="711">
        <v>-5.6197849959174446</v>
      </c>
      <c r="AI161" s="711">
        <v>-132.11157010678724</v>
      </c>
      <c r="AJ161" s="711">
        <v>78.530914454277166</v>
      </c>
      <c r="AK161" s="711">
        <v>28.165351794832674</v>
      </c>
      <c r="AL161" s="711">
        <v>166.49934264148578</v>
      </c>
      <c r="AM161" s="711">
        <v>-76.864662801342689</v>
      </c>
      <c r="AN161" s="571">
        <v>1228.0431955784136</v>
      </c>
    </row>
    <row r="162" spans="1:40" ht="16.5">
      <c r="A162" s="515">
        <v>500</v>
      </c>
      <c r="B162" s="432" t="s">
        <v>167</v>
      </c>
      <c r="C162" s="518">
        <v>10486</v>
      </c>
      <c r="D162" s="570">
        <v>837.50469841830784</v>
      </c>
      <c r="E162" s="570">
        <v>257.90872732175734</v>
      </c>
      <c r="F162" s="570">
        <v>122.5625062192718</v>
      </c>
      <c r="G162" s="570">
        <v>-55.772901182990559</v>
      </c>
      <c r="H162" s="570">
        <v>98.490803050768136</v>
      </c>
      <c r="I162" s="570">
        <v>-79.22391760442494</v>
      </c>
      <c r="J162" s="570">
        <v>1181.4699162226896</v>
      </c>
      <c r="K162" s="570"/>
      <c r="L162" s="570">
        <v>786.84033717135605</v>
      </c>
      <c r="M162" s="570">
        <v>257.90872730151648</v>
      </c>
      <c r="N162" s="570">
        <v>105.08237059870387</v>
      </c>
      <c r="O162" s="570">
        <v>-132.26691813611077</v>
      </c>
      <c r="P162" s="570">
        <v>110.98177173192339</v>
      </c>
      <c r="Q162" s="570">
        <v>38.743548841121495</v>
      </c>
      <c r="R162" s="570">
        <v>108.24963128672259</v>
      </c>
      <c r="S162" s="570">
        <v>-79.22391760442494</v>
      </c>
      <c r="T162" s="710">
        <v>1196.315551190808</v>
      </c>
      <c r="U162" s="570"/>
      <c r="V162" s="711">
        <v>813.80090312893969</v>
      </c>
      <c r="W162" s="711">
        <v>257.90872730151648</v>
      </c>
      <c r="X162" s="711">
        <v>87.913681967929364</v>
      </c>
      <c r="Y162" s="711">
        <v>-132.26691813611077</v>
      </c>
      <c r="Z162" s="711">
        <v>105.69818083067636</v>
      </c>
      <c r="AA162" s="711">
        <v>38.743548841121495</v>
      </c>
      <c r="AB162" s="711">
        <v>110.75697227113459</v>
      </c>
      <c r="AC162" s="711">
        <v>-79.22391760442494</v>
      </c>
      <c r="AD162" s="571">
        <v>1203.3311786007823</v>
      </c>
      <c r="AE162" s="570"/>
      <c r="AF162" s="711">
        <v>810.03550092148907</v>
      </c>
      <c r="AG162" s="711">
        <v>257.90872730151648</v>
      </c>
      <c r="AH162" s="711">
        <v>71.451034798535701</v>
      </c>
      <c r="AI162" s="711">
        <v>-132.26691813611077</v>
      </c>
      <c r="AJ162" s="711">
        <v>100.41458992942933</v>
      </c>
      <c r="AK162" s="711">
        <v>38.743548841121495</v>
      </c>
      <c r="AL162" s="711">
        <v>116.48475252050599</v>
      </c>
      <c r="AM162" s="711">
        <v>-79.22391760442494</v>
      </c>
      <c r="AN162" s="571">
        <v>1183.5473185720623</v>
      </c>
    </row>
    <row r="163" spans="1:40" ht="16.5">
      <c r="A163" s="515">
        <v>503</v>
      </c>
      <c r="B163" s="432" t="s">
        <v>571</v>
      </c>
      <c r="C163" s="518">
        <v>7539</v>
      </c>
      <c r="D163" s="570">
        <v>607.34532783546604</v>
      </c>
      <c r="E163" s="570">
        <v>-83.349590359162761</v>
      </c>
      <c r="F163" s="570">
        <v>-100.69440465120219</v>
      </c>
      <c r="G163" s="570">
        <v>-55.772901182990566</v>
      </c>
      <c r="H163" s="570">
        <v>184.15017094927839</v>
      </c>
      <c r="I163" s="570">
        <v>-42.062475129327495</v>
      </c>
      <c r="J163" s="570">
        <v>509.6161274620614</v>
      </c>
      <c r="K163" s="570"/>
      <c r="L163" s="570">
        <v>619.6830728503038</v>
      </c>
      <c r="M163" s="570">
        <v>-83.349590379403793</v>
      </c>
      <c r="N163" s="570">
        <v>-88.174540271770113</v>
      </c>
      <c r="O163" s="570">
        <v>-132.13952202064152</v>
      </c>
      <c r="P163" s="570">
        <v>76.521296486423978</v>
      </c>
      <c r="Q163" s="570">
        <v>34.318616594243259</v>
      </c>
      <c r="R163" s="570">
        <v>199.38489345514176</v>
      </c>
      <c r="S163" s="570">
        <v>-42.062475129327495</v>
      </c>
      <c r="T163" s="710">
        <v>584.1817515849699</v>
      </c>
      <c r="U163" s="570"/>
      <c r="V163" s="711">
        <v>612.82330021831808</v>
      </c>
      <c r="W163" s="711">
        <v>-83.349590379403793</v>
      </c>
      <c r="X163" s="711">
        <v>-75.343228902544624</v>
      </c>
      <c r="Y163" s="711">
        <v>-132.13952202064152</v>
      </c>
      <c r="Z163" s="711">
        <v>83.971879838914305</v>
      </c>
      <c r="AA163" s="711">
        <v>34.318616594243259</v>
      </c>
      <c r="AB163" s="711">
        <v>205.83172226332951</v>
      </c>
      <c r="AC163" s="711">
        <v>-42.062475129327495</v>
      </c>
      <c r="AD163" s="571">
        <v>604.0507024828878</v>
      </c>
      <c r="AE163" s="570"/>
      <c r="AF163" s="711">
        <v>623.83084423702451</v>
      </c>
      <c r="AG163" s="711">
        <v>-83.349590379403793</v>
      </c>
      <c r="AH163" s="711">
        <v>-61.805876071938286</v>
      </c>
      <c r="AI163" s="711">
        <v>-132.13952202064152</v>
      </c>
      <c r="AJ163" s="711">
        <v>91.422463191404617</v>
      </c>
      <c r="AK163" s="711">
        <v>34.318616594243259</v>
      </c>
      <c r="AL163" s="711">
        <v>214.30533970723607</v>
      </c>
      <c r="AM163" s="711">
        <v>-42.062475129327495</v>
      </c>
      <c r="AN163" s="571">
        <v>644.51980012859735</v>
      </c>
    </row>
    <row r="164" spans="1:40" ht="16.5">
      <c r="A164" s="515">
        <v>504</v>
      </c>
      <c r="B164" s="432" t="s">
        <v>572</v>
      </c>
      <c r="C164" s="518">
        <v>1764</v>
      </c>
      <c r="D164" s="570">
        <v>705.89924588032272</v>
      </c>
      <c r="E164" s="570">
        <v>-272.63687738160394</v>
      </c>
      <c r="F164" s="570">
        <v>-99.080394158286978</v>
      </c>
      <c r="G164" s="570">
        <v>-55.772901182990559</v>
      </c>
      <c r="H164" s="570">
        <v>216.52681751102912</v>
      </c>
      <c r="I164" s="570">
        <v>-239.95351473922904</v>
      </c>
      <c r="J164" s="570">
        <v>254.98237592924127</v>
      </c>
      <c r="K164" s="570"/>
      <c r="L164" s="570">
        <v>817.44104676512529</v>
      </c>
      <c r="M164" s="570">
        <v>-272.63687740184525</v>
      </c>
      <c r="N164" s="570">
        <v>-86.560529778854885</v>
      </c>
      <c r="O164" s="570">
        <v>-132.48489047126213</v>
      </c>
      <c r="P164" s="570">
        <v>95.542971536864655</v>
      </c>
      <c r="Q164" s="570">
        <v>25.776067166666671</v>
      </c>
      <c r="R164" s="570">
        <v>232.62068863951052</v>
      </c>
      <c r="S164" s="570">
        <v>-239.95351473922904</v>
      </c>
      <c r="T164" s="710">
        <v>439.74496171697592</v>
      </c>
      <c r="U164" s="570"/>
      <c r="V164" s="711">
        <v>830.64349226124079</v>
      </c>
      <c r="W164" s="711">
        <v>-272.63687740184525</v>
      </c>
      <c r="X164" s="711">
        <v>-73.729218409629397</v>
      </c>
      <c r="Y164" s="711">
        <v>-132.48489047126213</v>
      </c>
      <c r="Z164" s="711">
        <v>102.13098406775197</v>
      </c>
      <c r="AA164" s="711">
        <v>25.776067166666671</v>
      </c>
      <c r="AB164" s="711">
        <v>240.72816893338467</v>
      </c>
      <c r="AC164" s="711">
        <v>-239.95351473922904</v>
      </c>
      <c r="AD164" s="571">
        <v>480.47421140707843</v>
      </c>
      <c r="AE164" s="570"/>
      <c r="AF164" s="711">
        <v>839.4332765273366</v>
      </c>
      <c r="AG164" s="711">
        <v>-272.63687740184525</v>
      </c>
      <c r="AH164" s="711">
        <v>-60.191865579023066</v>
      </c>
      <c r="AI164" s="711">
        <v>-132.48489047126213</v>
      </c>
      <c r="AJ164" s="711">
        <v>108.71899659863925</v>
      </c>
      <c r="AK164" s="711">
        <v>25.776067166666671</v>
      </c>
      <c r="AL164" s="711">
        <v>250.26704698710046</v>
      </c>
      <c r="AM164" s="711">
        <v>-239.95351473922904</v>
      </c>
      <c r="AN164" s="571">
        <v>518.92823908838352</v>
      </c>
    </row>
    <row r="165" spans="1:40" ht="16.5">
      <c r="A165" s="515">
        <v>505</v>
      </c>
      <c r="B165" s="432" t="s">
        <v>170</v>
      </c>
      <c r="C165" s="518">
        <v>20912</v>
      </c>
      <c r="D165" s="570">
        <v>741.06692843072813</v>
      </c>
      <c r="E165" s="570">
        <v>-32.969274056821064</v>
      </c>
      <c r="F165" s="570">
        <v>-0.34230386911434973</v>
      </c>
      <c r="G165" s="570">
        <v>-55.772901182990573</v>
      </c>
      <c r="H165" s="570">
        <v>147.1458957510676</v>
      </c>
      <c r="I165" s="570">
        <v>-114.36486228003061</v>
      </c>
      <c r="J165" s="570">
        <v>684.76348279283911</v>
      </c>
      <c r="K165" s="570"/>
      <c r="L165" s="570">
        <v>715.48696705151826</v>
      </c>
      <c r="M165" s="570">
        <v>-32.969274077062117</v>
      </c>
      <c r="N165" s="570">
        <v>-1.9884491957492738</v>
      </c>
      <c r="O165" s="570">
        <v>-132.16255528851678</v>
      </c>
      <c r="P165" s="570">
        <v>81.064427300516741</v>
      </c>
      <c r="Q165" s="570">
        <v>30.103550950841623</v>
      </c>
      <c r="R165" s="570">
        <v>160.35156889970582</v>
      </c>
      <c r="S165" s="570">
        <v>-114.36486228003061</v>
      </c>
      <c r="T165" s="710">
        <v>705.52137336122371</v>
      </c>
      <c r="U165" s="570"/>
      <c r="V165" s="711">
        <v>701.71340793994773</v>
      </c>
      <c r="W165" s="711">
        <v>-32.969274077062117</v>
      </c>
      <c r="X165" s="711">
        <v>-4.1571378265237735</v>
      </c>
      <c r="Y165" s="711">
        <v>-132.16255528851678</v>
      </c>
      <c r="Z165" s="711">
        <v>88.372918269615681</v>
      </c>
      <c r="AA165" s="711">
        <v>30.103550950841623</v>
      </c>
      <c r="AB165" s="711">
        <v>164.10626522468516</v>
      </c>
      <c r="AC165" s="711">
        <v>-114.36486228003061</v>
      </c>
      <c r="AD165" s="571">
        <v>700.64231291295698</v>
      </c>
      <c r="AE165" s="570"/>
      <c r="AF165" s="711">
        <v>683.68254051788711</v>
      </c>
      <c r="AG165" s="711">
        <v>-32.969274077062117</v>
      </c>
      <c r="AH165" s="711">
        <v>-5.6197849959174446</v>
      </c>
      <c r="AI165" s="711">
        <v>-132.16255528851678</v>
      </c>
      <c r="AJ165" s="711">
        <v>95.681409238714622</v>
      </c>
      <c r="AK165" s="711">
        <v>30.103550950841623</v>
      </c>
      <c r="AL165" s="711">
        <v>171.23411921171291</v>
      </c>
      <c r="AM165" s="711">
        <v>-114.36486228003061</v>
      </c>
      <c r="AN165" s="571">
        <v>695.58514327762953</v>
      </c>
    </row>
    <row r="166" spans="1:40" ht="16.5">
      <c r="A166" s="515">
        <v>507</v>
      </c>
      <c r="B166" s="432" t="s">
        <v>171</v>
      </c>
      <c r="C166" s="518">
        <v>5564</v>
      </c>
      <c r="D166" s="570">
        <v>172.32010582179873</v>
      </c>
      <c r="E166" s="570">
        <v>-139.98428481711116</v>
      </c>
      <c r="F166" s="570">
        <v>-13.691251309576149</v>
      </c>
      <c r="G166" s="570">
        <v>-55.772901182990566</v>
      </c>
      <c r="H166" s="570">
        <v>198.87561569076536</v>
      </c>
      <c r="I166" s="570">
        <v>3.623292595255212</v>
      </c>
      <c r="J166" s="570">
        <v>165.37057679814143</v>
      </c>
      <c r="K166" s="570"/>
      <c r="L166" s="570">
        <v>243.85633880776149</v>
      </c>
      <c r="M166" s="570">
        <v>-139.98428483735216</v>
      </c>
      <c r="N166" s="570">
        <v>-1.988449195749274</v>
      </c>
      <c r="O166" s="570">
        <v>-131.9571746761205</v>
      </c>
      <c r="P166" s="570">
        <v>106.77121681767461</v>
      </c>
      <c r="Q166" s="570">
        <v>43.478482273903658</v>
      </c>
      <c r="R166" s="570">
        <v>212.20532302365203</v>
      </c>
      <c r="S166" s="570">
        <v>3.623292595255212</v>
      </c>
      <c r="T166" s="710">
        <v>336.004744809025</v>
      </c>
      <c r="U166" s="570"/>
      <c r="V166" s="711">
        <v>216.57981511494296</v>
      </c>
      <c r="W166" s="711">
        <v>-139.98428483735216</v>
      </c>
      <c r="X166" s="711">
        <v>-4.1571378265237735</v>
      </c>
      <c r="Y166" s="711">
        <v>-131.9571746761205</v>
      </c>
      <c r="Z166" s="711">
        <v>100.10944827224489</v>
      </c>
      <c r="AA166" s="711">
        <v>43.478482273903658</v>
      </c>
      <c r="AB166" s="711">
        <v>219.6764536661922</v>
      </c>
      <c r="AC166" s="711">
        <v>3.623292595255212</v>
      </c>
      <c r="AD166" s="571">
        <v>307.36889458254245</v>
      </c>
      <c r="AE166" s="570"/>
      <c r="AF166" s="711">
        <v>245.42438822695021</v>
      </c>
      <c r="AG166" s="711">
        <v>-139.98428483735216</v>
      </c>
      <c r="AH166" s="711">
        <v>-5.6197849959174446</v>
      </c>
      <c r="AI166" s="711">
        <v>-131.9571746761205</v>
      </c>
      <c r="AJ166" s="711">
        <v>93.447679726815167</v>
      </c>
      <c r="AK166" s="711">
        <v>43.478482273903658</v>
      </c>
      <c r="AL166" s="711">
        <v>228.61154432205086</v>
      </c>
      <c r="AM166" s="711">
        <v>3.623292595255212</v>
      </c>
      <c r="AN166" s="571">
        <v>337.02414263558501</v>
      </c>
    </row>
    <row r="167" spans="1:40" ht="16.5">
      <c r="A167" s="515">
        <v>508</v>
      </c>
      <c r="B167" s="432" t="s">
        <v>172</v>
      </c>
      <c r="C167" s="518">
        <v>9360</v>
      </c>
      <c r="D167" s="570">
        <v>170.65837331747161</v>
      </c>
      <c r="E167" s="570">
        <v>-89.581748609813332</v>
      </c>
      <c r="F167" s="570">
        <v>-52.619904741654146</v>
      </c>
      <c r="G167" s="570">
        <v>-55.772901182990566</v>
      </c>
      <c r="H167" s="570">
        <v>177.60214771951081</v>
      </c>
      <c r="I167" s="570">
        <v>-78.932371794871798</v>
      </c>
      <c r="J167" s="570">
        <v>71.353594707652576</v>
      </c>
      <c r="K167" s="570"/>
      <c r="L167" s="570">
        <v>125.07425193819695</v>
      </c>
      <c r="M167" s="570">
        <v>-89.581748630054378</v>
      </c>
      <c r="N167" s="570">
        <v>-40.100040362222053</v>
      </c>
      <c r="O167" s="570">
        <v>-131.89717287296003</v>
      </c>
      <c r="P167" s="570">
        <v>107.33014405740064</v>
      </c>
      <c r="Q167" s="570">
        <v>85.933675013247864</v>
      </c>
      <c r="R167" s="570">
        <v>192.83208765433974</v>
      </c>
      <c r="S167" s="570">
        <v>-78.932371794871798</v>
      </c>
      <c r="T167" s="710">
        <v>170.65882500307694</v>
      </c>
      <c r="U167" s="570"/>
      <c r="V167" s="711">
        <v>111.6842818959352</v>
      </c>
      <c r="W167" s="711">
        <v>-89.581748630054378</v>
      </c>
      <c r="X167" s="711">
        <v>-27.26872899299655</v>
      </c>
      <c r="Y167" s="711">
        <v>-131.89717287296003</v>
      </c>
      <c r="Z167" s="711">
        <v>105.09055012699079</v>
      </c>
      <c r="AA167" s="711">
        <v>85.933675013247864</v>
      </c>
      <c r="AB167" s="711">
        <v>200.32361813280272</v>
      </c>
      <c r="AC167" s="711">
        <v>-78.932371794871798</v>
      </c>
      <c r="AD167" s="571">
        <v>175.35210287809386</v>
      </c>
      <c r="AE167" s="570"/>
      <c r="AF167" s="711">
        <v>162.98083952532039</v>
      </c>
      <c r="AG167" s="711">
        <v>-89.581748630054378</v>
      </c>
      <c r="AH167" s="711">
        <v>-13.731376162390223</v>
      </c>
      <c r="AI167" s="711">
        <v>-131.89717287296003</v>
      </c>
      <c r="AJ167" s="711">
        <v>102.85095619658094</v>
      </c>
      <c r="AK167" s="711">
        <v>85.933675013247864</v>
      </c>
      <c r="AL167" s="711">
        <v>209.53429299139532</v>
      </c>
      <c r="AM167" s="711">
        <v>-78.932371794871798</v>
      </c>
      <c r="AN167" s="571">
        <v>247.15709426626807</v>
      </c>
    </row>
    <row r="168" spans="1:40" ht="16.5">
      <c r="A168" s="515">
        <v>529</v>
      </c>
      <c r="B168" s="432" t="s">
        <v>573</v>
      </c>
      <c r="C168" s="518">
        <v>19850</v>
      </c>
      <c r="D168" s="570">
        <v>205.57965025693568</v>
      </c>
      <c r="E168" s="570">
        <v>217.94869798070889</v>
      </c>
      <c r="F168" s="570">
        <v>48.006504522972598</v>
      </c>
      <c r="G168" s="570">
        <v>-55.772901182990566</v>
      </c>
      <c r="H168" s="570">
        <v>115.95178222099007</v>
      </c>
      <c r="I168" s="570">
        <v>-54.054659949622163</v>
      </c>
      <c r="J168" s="570">
        <v>477.65907384899441</v>
      </c>
      <c r="K168" s="570"/>
      <c r="L168" s="570">
        <v>155.52008463285074</v>
      </c>
      <c r="M168" s="570">
        <v>217.9486979604678</v>
      </c>
      <c r="N168" s="570">
        <v>30.526368902404691</v>
      </c>
      <c r="O168" s="570">
        <v>-132.08031552877324</v>
      </c>
      <c r="P168" s="570">
        <v>85.96953412684303</v>
      </c>
      <c r="Q168" s="570">
        <v>46.336865339345088</v>
      </c>
      <c r="R168" s="570">
        <v>125.40997356915166</v>
      </c>
      <c r="S168" s="570">
        <v>-54.054659949622163</v>
      </c>
      <c r="T168" s="710">
        <v>475.57654905266759</v>
      </c>
      <c r="U168" s="570"/>
      <c r="V168" s="711">
        <v>131.20042479164701</v>
      </c>
      <c r="W168" s="711">
        <v>217.9486979604678</v>
      </c>
      <c r="X168" s="711">
        <v>13.357680271630194</v>
      </c>
      <c r="Y168" s="711">
        <v>-132.08031552877324</v>
      </c>
      <c r="Z168" s="711">
        <v>89.78733734049969</v>
      </c>
      <c r="AA168" s="711">
        <v>46.336865339345088</v>
      </c>
      <c r="AB168" s="711">
        <v>127.56342526961434</v>
      </c>
      <c r="AC168" s="711">
        <v>-54.054659949622163</v>
      </c>
      <c r="AD168" s="571">
        <v>440.05945549480873</v>
      </c>
      <c r="AE168" s="570"/>
      <c r="AF168" s="711">
        <v>106.5448250250279</v>
      </c>
      <c r="AG168" s="711">
        <v>217.9486979604678</v>
      </c>
      <c r="AH168" s="711">
        <v>-3.1049668977634779</v>
      </c>
      <c r="AI168" s="711">
        <v>-132.08031552877324</v>
      </c>
      <c r="AJ168" s="711">
        <v>93.605140554156364</v>
      </c>
      <c r="AK168" s="711">
        <v>46.336865339345088</v>
      </c>
      <c r="AL168" s="711">
        <v>133.55380866299529</v>
      </c>
      <c r="AM168" s="711">
        <v>-54.054659949622163</v>
      </c>
      <c r="AN168" s="571">
        <v>408.74939516583362</v>
      </c>
    </row>
    <row r="169" spans="1:40" ht="16.5">
      <c r="A169" s="515">
        <v>531</v>
      </c>
      <c r="B169" s="432" t="s">
        <v>174</v>
      </c>
      <c r="C169" s="518">
        <v>5072</v>
      </c>
      <c r="D169" s="570">
        <v>517.40990433267837</v>
      </c>
      <c r="E169" s="570">
        <v>-221.61339378868797</v>
      </c>
      <c r="F169" s="570">
        <v>-197.20851471400712</v>
      </c>
      <c r="G169" s="570">
        <v>-55.772901182990573</v>
      </c>
      <c r="H169" s="570">
        <v>173.32981083052803</v>
      </c>
      <c r="I169" s="570">
        <v>-59.053627760252368</v>
      </c>
      <c r="J169" s="570">
        <v>157.09127771726838</v>
      </c>
      <c r="K169" s="570"/>
      <c r="L169" s="570">
        <v>459.1320915717418</v>
      </c>
      <c r="M169" s="570">
        <v>-221.613393808929</v>
      </c>
      <c r="N169" s="570">
        <v>-184.68865033457502</v>
      </c>
      <c r="O169" s="570">
        <v>-132.13699554293544</v>
      </c>
      <c r="P169" s="570">
        <v>101.61456641771089</v>
      </c>
      <c r="Q169" s="570">
        <v>89.32405194282336</v>
      </c>
      <c r="R169" s="570">
        <v>187.78706007553183</v>
      </c>
      <c r="S169" s="570">
        <v>-59.053627760252368</v>
      </c>
      <c r="T169" s="710">
        <v>240.365102561116</v>
      </c>
      <c r="U169" s="570"/>
      <c r="V169" s="711">
        <v>484.72230445056607</v>
      </c>
      <c r="W169" s="711">
        <v>-221.613393808929</v>
      </c>
      <c r="X169" s="711">
        <v>-171.85733896534953</v>
      </c>
      <c r="Y169" s="711">
        <v>-132.13699554293544</v>
      </c>
      <c r="Z169" s="711">
        <v>102.81145611895009</v>
      </c>
      <c r="AA169" s="711">
        <v>89.32405194282336</v>
      </c>
      <c r="AB169" s="711">
        <v>194.53087321438312</v>
      </c>
      <c r="AC169" s="711">
        <v>-59.053627760252368</v>
      </c>
      <c r="AD169" s="571">
        <v>286.72732964925626</v>
      </c>
      <c r="AE169" s="570"/>
      <c r="AF169" s="711">
        <v>515.41475824918973</v>
      </c>
      <c r="AG169" s="711">
        <v>-221.613393808929</v>
      </c>
      <c r="AH169" s="711">
        <v>-158.3199861347432</v>
      </c>
      <c r="AI169" s="711">
        <v>-132.13699554293544</v>
      </c>
      <c r="AJ169" s="711">
        <v>104.00834582018929</v>
      </c>
      <c r="AK169" s="711">
        <v>89.32405194282336</v>
      </c>
      <c r="AL169" s="711">
        <v>203.25007868492702</v>
      </c>
      <c r="AM169" s="711">
        <v>-59.053627760252368</v>
      </c>
      <c r="AN169" s="571">
        <v>340.87323145026949</v>
      </c>
    </row>
    <row r="170" spans="1:40" ht="16.5">
      <c r="A170" s="515">
        <v>535</v>
      </c>
      <c r="B170" s="432" t="s">
        <v>175</v>
      </c>
      <c r="C170" s="518">
        <v>10419</v>
      </c>
      <c r="D170" s="570">
        <v>1421.868449985468</v>
      </c>
      <c r="E170" s="570">
        <v>41.260407494178288</v>
      </c>
      <c r="F170" s="570">
        <v>-34.640412752035921</v>
      </c>
      <c r="G170" s="570">
        <v>-55.772901182990559</v>
      </c>
      <c r="H170" s="570">
        <v>191.65889739423778</v>
      </c>
      <c r="I170" s="570">
        <v>-71.299548901046165</v>
      </c>
      <c r="J170" s="570">
        <v>1493.0748920378117</v>
      </c>
      <c r="K170" s="570"/>
      <c r="L170" s="570">
        <v>1453.8164257263452</v>
      </c>
      <c r="M170" s="570">
        <v>41.260407473937228</v>
      </c>
      <c r="N170" s="570">
        <v>-22.120548372603828</v>
      </c>
      <c r="O170" s="570">
        <v>-131.92202471102411</v>
      </c>
      <c r="P170" s="570">
        <v>75.684952204526624</v>
      </c>
      <c r="Q170" s="570">
        <v>30.492555384393896</v>
      </c>
      <c r="R170" s="570">
        <v>204.47720616750019</v>
      </c>
      <c r="S170" s="570">
        <v>-71.299548901046165</v>
      </c>
      <c r="T170" s="710">
        <v>1580.3894249720292</v>
      </c>
      <c r="U170" s="570"/>
      <c r="V170" s="711">
        <v>1474.0182095267817</v>
      </c>
      <c r="W170" s="711">
        <v>41.260407473937228</v>
      </c>
      <c r="X170" s="711">
        <v>-9.2892370033783251</v>
      </c>
      <c r="Y170" s="711">
        <v>-131.92202471102411</v>
      </c>
      <c r="Z170" s="711">
        <v>78.383073088538268</v>
      </c>
      <c r="AA170" s="711">
        <v>30.492555384393896</v>
      </c>
      <c r="AB170" s="711">
        <v>211.94976889540303</v>
      </c>
      <c r="AC170" s="711">
        <v>-71.299548901046165</v>
      </c>
      <c r="AD170" s="571">
        <v>1623.5932037536056</v>
      </c>
      <c r="AE170" s="570"/>
      <c r="AF170" s="711">
        <v>1498.443671263549</v>
      </c>
      <c r="AG170" s="711">
        <v>41.260407473937228</v>
      </c>
      <c r="AH170" s="711">
        <v>-5.6197849959174446</v>
      </c>
      <c r="AI170" s="711">
        <v>-131.92202471102411</v>
      </c>
      <c r="AJ170" s="711">
        <v>81.081193972549897</v>
      </c>
      <c r="AK170" s="711">
        <v>30.492555384393896</v>
      </c>
      <c r="AL170" s="711">
        <v>220.87083635485857</v>
      </c>
      <c r="AM170" s="711">
        <v>-71.299548901046165</v>
      </c>
      <c r="AN170" s="571">
        <v>1663.3073058413008</v>
      </c>
    </row>
    <row r="171" spans="1:40" ht="16.5">
      <c r="A171" s="515">
        <v>536</v>
      </c>
      <c r="B171" s="432" t="s">
        <v>176</v>
      </c>
      <c r="C171" s="518">
        <v>35346</v>
      </c>
      <c r="D171" s="570">
        <v>590.8758721227357</v>
      </c>
      <c r="E171" s="570">
        <v>-41.664789993686973</v>
      </c>
      <c r="F171" s="570">
        <v>-24.465587817965446</v>
      </c>
      <c r="G171" s="570">
        <v>-55.772901182990566</v>
      </c>
      <c r="H171" s="570">
        <v>120.06433477282978</v>
      </c>
      <c r="I171" s="570">
        <v>-62.25363548916426</v>
      </c>
      <c r="J171" s="570">
        <v>526.78329241175834</v>
      </c>
      <c r="K171" s="570"/>
      <c r="L171" s="570">
        <v>586.45522405614429</v>
      </c>
      <c r="M171" s="570">
        <v>-41.66479001392802</v>
      </c>
      <c r="N171" s="570">
        <v>-11.945723438533355</v>
      </c>
      <c r="O171" s="570">
        <v>-132.17240906191307</v>
      </c>
      <c r="P171" s="570">
        <v>101.53353460230059</v>
      </c>
      <c r="Q171" s="570">
        <v>68.358246465568939</v>
      </c>
      <c r="R171" s="570">
        <v>131.98997851999397</v>
      </c>
      <c r="S171" s="570">
        <v>-62.25363548916426</v>
      </c>
      <c r="T171" s="710">
        <v>640.30042564046914</v>
      </c>
      <c r="U171" s="570"/>
      <c r="V171" s="711">
        <v>575.49582660483111</v>
      </c>
      <c r="W171" s="711">
        <v>-41.66479001392802</v>
      </c>
      <c r="X171" s="711">
        <v>-4.1571378265237735</v>
      </c>
      <c r="Y171" s="711">
        <v>-132.17240906191307</v>
      </c>
      <c r="Z171" s="711">
        <v>104.03926418905812</v>
      </c>
      <c r="AA171" s="711">
        <v>68.358246465568939</v>
      </c>
      <c r="AB171" s="711">
        <v>136.15169813833597</v>
      </c>
      <c r="AC171" s="711">
        <v>-62.25363548916426</v>
      </c>
      <c r="AD171" s="571">
        <v>643.79706300626515</v>
      </c>
      <c r="AE171" s="570"/>
      <c r="AF171" s="711">
        <v>545.57607418089026</v>
      </c>
      <c r="AG171" s="711">
        <v>-41.66479001392802</v>
      </c>
      <c r="AH171" s="711">
        <v>-5.6197849959174446</v>
      </c>
      <c r="AI171" s="711">
        <v>-132.17240906191307</v>
      </c>
      <c r="AJ171" s="711">
        <v>106.54499377581564</v>
      </c>
      <c r="AK171" s="711">
        <v>68.358246465568939</v>
      </c>
      <c r="AL171" s="711">
        <v>143.02263016743646</v>
      </c>
      <c r="AM171" s="711">
        <v>-62.25363548916426</v>
      </c>
      <c r="AN171" s="571">
        <v>621.79132502878861</v>
      </c>
    </row>
    <row r="172" spans="1:40" ht="16.5">
      <c r="A172" s="515">
        <v>538</v>
      </c>
      <c r="B172" s="432" t="s">
        <v>574</v>
      </c>
      <c r="C172" s="518">
        <v>4644</v>
      </c>
      <c r="D172" s="570">
        <v>954.42499517339832</v>
      </c>
      <c r="E172" s="570">
        <v>0.83950986248816228</v>
      </c>
      <c r="F172" s="570">
        <v>-44.447748718320611</v>
      </c>
      <c r="G172" s="570">
        <v>-55.772901182990559</v>
      </c>
      <c r="H172" s="570">
        <v>167.63324786211635</v>
      </c>
      <c r="I172" s="570">
        <v>228.03940568475451</v>
      </c>
      <c r="J172" s="570">
        <v>1250.7165086814462</v>
      </c>
      <c r="K172" s="570"/>
      <c r="L172" s="570">
        <v>863.97088158000884</v>
      </c>
      <c r="M172" s="570">
        <v>0.83950984224710756</v>
      </c>
      <c r="N172" s="570">
        <v>-31.927884338888518</v>
      </c>
      <c r="O172" s="570">
        <v>-132.1639167470974</v>
      </c>
      <c r="P172" s="570">
        <v>73.359436176687453</v>
      </c>
      <c r="Q172" s="570">
        <v>26.234005584840656</v>
      </c>
      <c r="R172" s="570">
        <v>181.47245908422184</v>
      </c>
      <c r="S172" s="570">
        <v>228.03940568475451</v>
      </c>
      <c r="T172" s="710">
        <v>1209.8238968667745</v>
      </c>
      <c r="U172" s="570"/>
      <c r="V172" s="711">
        <v>859.76417538692033</v>
      </c>
      <c r="W172" s="711">
        <v>0.83950984224710756</v>
      </c>
      <c r="X172" s="711">
        <v>-19.096572969663015</v>
      </c>
      <c r="Y172" s="711">
        <v>-132.1639167470974</v>
      </c>
      <c r="Z172" s="711">
        <v>79.410828122796588</v>
      </c>
      <c r="AA172" s="711">
        <v>26.234005584840656</v>
      </c>
      <c r="AB172" s="711">
        <v>186.55052626225046</v>
      </c>
      <c r="AC172" s="711">
        <v>228.03940568475451</v>
      </c>
      <c r="AD172" s="571">
        <v>1229.5779611670494</v>
      </c>
      <c r="AE172" s="570"/>
      <c r="AF172" s="711">
        <v>872.26328609485245</v>
      </c>
      <c r="AG172" s="711">
        <v>0.83950984224710756</v>
      </c>
      <c r="AH172" s="711">
        <v>-5.6197849959174446</v>
      </c>
      <c r="AI172" s="711">
        <v>-132.1639167470974</v>
      </c>
      <c r="AJ172" s="711">
        <v>85.462220068905694</v>
      </c>
      <c r="AK172" s="711">
        <v>26.234005584840656</v>
      </c>
      <c r="AL172" s="711">
        <v>194.35324086364906</v>
      </c>
      <c r="AM172" s="711">
        <v>228.03940568475451</v>
      </c>
      <c r="AN172" s="571">
        <v>1269.4079663962345</v>
      </c>
    </row>
    <row r="173" spans="1:40" ht="16.5">
      <c r="A173" s="515">
        <v>541</v>
      </c>
      <c r="B173" s="432" t="s">
        <v>178</v>
      </c>
      <c r="C173" s="518">
        <v>9243</v>
      </c>
      <c r="D173" s="570">
        <v>668.1831924318758</v>
      </c>
      <c r="E173" s="570">
        <v>264.82475662596306</v>
      </c>
      <c r="F173" s="570">
        <v>179.89291753960399</v>
      </c>
      <c r="G173" s="570">
        <v>-55.772901182990566</v>
      </c>
      <c r="H173" s="570">
        <v>219.69251219456095</v>
      </c>
      <c r="I173" s="570">
        <v>-64.026506545493888</v>
      </c>
      <c r="J173" s="570">
        <v>1212.7939710635194</v>
      </c>
      <c r="K173" s="570"/>
      <c r="L173" s="570">
        <v>623.69942571719628</v>
      </c>
      <c r="M173" s="570">
        <v>264.82475660572192</v>
      </c>
      <c r="N173" s="570">
        <v>162.41278191903609</v>
      </c>
      <c r="O173" s="570">
        <v>-131.9271829870045</v>
      </c>
      <c r="P173" s="570">
        <v>148.80777243883728</v>
      </c>
      <c r="Q173" s="570">
        <v>53.232380826138709</v>
      </c>
      <c r="R173" s="570">
        <v>233.08459461049253</v>
      </c>
      <c r="S173" s="570">
        <v>-64.026506545493888</v>
      </c>
      <c r="T173" s="710">
        <v>1290.1080225849246</v>
      </c>
      <c r="U173" s="570"/>
      <c r="V173" s="711">
        <v>673.77040351977485</v>
      </c>
      <c r="W173" s="711">
        <v>264.82475660572192</v>
      </c>
      <c r="X173" s="711">
        <v>145.24409328826158</v>
      </c>
      <c r="Y173" s="711">
        <v>-131.9271829870045</v>
      </c>
      <c r="Z173" s="711">
        <v>129.73197071579415</v>
      </c>
      <c r="AA173" s="711">
        <v>53.232380826138709</v>
      </c>
      <c r="AB173" s="711">
        <v>241.31772447397248</v>
      </c>
      <c r="AC173" s="711">
        <v>-64.026506545493888</v>
      </c>
      <c r="AD173" s="571">
        <v>1312.1676398971654</v>
      </c>
      <c r="AE173" s="570"/>
      <c r="AF173" s="711">
        <v>729.85917264934074</v>
      </c>
      <c r="AG173" s="711">
        <v>264.82475660572192</v>
      </c>
      <c r="AH173" s="711">
        <v>128.7814461188679</v>
      </c>
      <c r="AI173" s="711">
        <v>-131.9271829870045</v>
      </c>
      <c r="AJ173" s="711">
        <v>110.65616899275102</v>
      </c>
      <c r="AK173" s="711">
        <v>53.232380826138709</v>
      </c>
      <c r="AL173" s="711">
        <v>250.86162268254984</v>
      </c>
      <c r="AM173" s="711">
        <v>-64.026506545493888</v>
      </c>
      <c r="AN173" s="571">
        <v>1342.2618583428721</v>
      </c>
    </row>
    <row r="174" spans="1:40" ht="16.5">
      <c r="A174" s="515">
        <v>543</v>
      </c>
      <c r="B174" s="432" t="s">
        <v>179</v>
      </c>
      <c r="C174" s="518">
        <v>44458</v>
      </c>
      <c r="D174" s="570">
        <v>634.08812550886989</v>
      </c>
      <c r="E174" s="570">
        <v>117.60912540061855</v>
      </c>
      <c r="F174" s="570">
        <v>67.270962155998674</v>
      </c>
      <c r="G174" s="570">
        <v>-55.772901182990559</v>
      </c>
      <c r="H174" s="570">
        <v>115.70970920548424</v>
      </c>
      <c r="I174" s="570">
        <v>-185.32678033199875</v>
      </c>
      <c r="J174" s="570">
        <v>693.57824075598182</v>
      </c>
      <c r="K174" s="570"/>
      <c r="L174" s="570">
        <v>631.8333202861827</v>
      </c>
      <c r="M174" s="570">
        <v>117.60912538037748</v>
      </c>
      <c r="N174" s="570">
        <v>49.79082653543076</v>
      </c>
      <c r="O174" s="570">
        <v>-132.28374416588383</v>
      </c>
      <c r="P174" s="570">
        <v>84.92981228381538</v>
      </c>
      <c r="Q174" s="570">
        <v>28.999234378559535</v>
      </c>
      <c r="R174" s="570">
        <v>126.50743240886665</v>
      </c>
      <c r="S174" s="570">
        <v>-185.32678033199875</v>
      </c>
      <c r="T174" s="710">
        <v>722.05922677534988</v>
      </c>
      <c r="U174" s="570"/>
      <c r="V174" s="711">
        <v>637.98752128704734</v>
      </c>
      <c r="W174" s="711">
        <v>117.60912538037748</v>
      </c>
      <c r="X174" s="711">
        <v>32.622137904656263</v>
      </c>
      <c r="Y174" s="711">
        <v>-132.28374416588383</v>
      </c>
      <c r="Z174" s="711">
        <v>93.616614495859793</v>
      </c>
      <c r="AA174" s="711">
        <v>28.999234378559535</v>
      </c>
      <c r="AB174" s="711">
        <v>127.57107457831563</v>
      </c>
      <c r="AC174" s="711">
        <v>-185.32678033199875</v>
      </c>
      <c r="AD174" s="571">
        <v>720.79518352693344</v>
      </c>
      <c r="AE174" s="570"/>
      <c r="AF174" s="711">
        <v>629.58870820927586</v>
      </c>
      <c r="AG174" s="711">
        <v>117.60912538037748</v>
      </c>
      <c r="AH174" s="711">
        <v>16.15949073526259</v>
      </c>
      <c r="AI174" s="711">
        <v>-132.28374416588383</v>
      </c>
      <c r="AJ174" s="711">
        <v>102.30341670790419</v>
      </c>
      <c r="AK174" s="711">
        <v>28.999234378559535</v>
      </c>
      <c r="AL174" s="711">
        <v>133.56133063852141</v>
      </c>
      <c r="AM174" s="711">
        <v>-185.32678033199875</v>
      </c>
      <c r="AN174" s="571">
        <v>710.61078155201847</v>
      </c>
    </row>
    <row r="175" spans="1:40" ht="16.5">
      <c r="A175" s="515">
        <v>545</v>
      </c>
      <c r="B175" s="432" t="s">
        <v>575</v>
      </c>
      <c r="C175" s="518">
        <v>9584</v>
      </c>
      <c r="D175" s="570">
        <v>1205.9128290289093</v>
      </c>
      <c r="E175" s="570">
        <v>192.30426332050067</v>
      </c>
      <c r="F175" s="570">
        <v>148.68573295932009</v>
      </c>
      <c r="G175" s="570">
        <v>-55.77290118299058</v>
      </c>
      <c r="H175" s="570">
        <v>226.77278726372086</v>
      </c>
      <c r="I175" s="570">
        <v>32.897015859766277</v>
      </c>
      <c r="J175" s="570">
        <v>1750.7997272492266</v>
      </c>
      <c r="K175" s="570"/>
      <c r="L175" s="570">
        <v>1237.5651180611155</v>
      </c>
      <c r="M175" s="570">
        <v>192.30426330025955</v>
      </c>
      <c r="N175" s="570">
        <v>131.2055973387522</v>
      </c>
      <c r="O175" s="570">
        <v>-132.21682613497526</v>
      </c>
      <c r="P175" s="570">
        <v>67.67898406309024</v>
      </c>
      <c r="Q175" s="570">
        <v>27.385065007929885</v>
      </c>
      <c r="R175" s="570">
        <v>240.33746042805834</v>
      </c>
      <c r="S175" s="570">
        <v>32.897015859766277</v>
      </c>
      <c r="T175" s="710">
        <v>1797.1566779239968</v>
      </c>
      <c r="U175" s="570"/>
      <c r="V175" s="711">
        <v>1269.1439489216486</v>
      </c>
      <c r="W175" s="711">
        <v>192.30426330025955</v>
      </c>
      <c r="X175" s="711">
        <v>114.03690870797769</v>
      </c>
      <c r="Y175" s="711">
        <v>-132.21682613497526</v>
      </c>
      <c r="Z175" s="711">
        <v>78.667458955585175</v>
      </c>
      <c r="AA175" s="711">
        <v>27.385065007929885</v>
      </c>
      <c r="AB175" s="711">
        <v>248.34213990839143</v>
      </c>
      <c r="AC175" s="711">
        <v>32.897015859766277</v>
      </c>
      <c r="AD175" s="571">
        <v>1830.5599745265833</v>
      </c>
      <c r="AE175" s="570"/>
      <c r="AF175" s="711">
        <v>1327.2319956379317</v>
      </c>
      <c r="AG175" s="711">
        <v>192.30426330025955</v>
      </c>
      <c r="AH175" s="711">
        <v>97.574261538584025</v>
      </c>
      <c r="AI175" s="711">
        <v>-132.21682613497526</v>
      </c>
      <c r="AJ175" s="711">
        <v>89.65593384808011</v>
      </c>
      <c r="AK175" s="711">
        <v>27.385065007929885</v>
      </c>
      <c r="AL175" s="711">
        <v>258.21858774469143</v>
      </c>
      <c r="AM175" s="711">
        <v>32.897015859766277</v>
      </c>
      <c r="AN175" s="571">
        <v>1893.0502968022681</v>
      </c>
    </row>
    <row r="176" spans="1:40" ht="16.5">
      <c r="A176" s="515">
        <v>560</v>
      </c>
      <c r="B176" s="432" t="s">
        <v>181</v>
      </c>
      <c r="C176" s="518">
        <v>15735</v>
      </c>
      <c r="D176" s="570">
        <v>711.81235583229784</v>
      </c>
      <c r="E176" s="570">
        <v>8.9524352390067463</v>
      </c>
      <c r="F176" s="570">
        <v>0.49168642481863489</v>
      </c>
      <c r="G176" s="570">
        <v>-55.772901182990559</v>
      </c>
      <c r="H176" s="570">
        <v>174.92796877380923</v>
      </c>
      <c r="I176" s="570">
        <v>-114.1675881792183</v>
      </c>
      <c r="J176" s="570">
        <v>726.24395690772349</v>
      </c>
      <c r="K176" s="570"/>
      <c r="L176" s="570">
        <v>746.72792431469577</v>
      </c>
      <c r="M176" s="570">
        <v>8.9524352187656895</v>
      </c>
      <c r="N176" s="570">
        <v>-1.988449195749274</v>
      </c>
      <c r="O176" s="570">
        <v>-132.10806982190121</v>
      </c>
      <c r="P176" s="570">
        <v>105.90876104472632</v>
      </c>
      <c r="Q176" s="570">
        <v>30.332688502319687</v>
      </c>
      <c r="R176" s="570">
        <v>188.31214556054883</v>
      </c>
      <c r="S176" s="570">
        <v>-114.1675881792183</v>
      </c>
      <c r="T176" s="710">
        <v>831.96984744418739</v>
      </c>
      <c r="U176" s="570"/>
      <c r="V176" s="711">
        <v>744.54014634186353</v>
      </c>
      <c r="W176" s="711">
        <v>8.9524352187656895</v>
      </c>
      <c r="X176" s="711">
        <v>-4.1571378265237735</v>
      </c>
      <c r="Y176" s="711">
        <v>-132.10806982190121</v>
      </c>
      <c r="Z176" s="711">
        <v>106.7668609799417</v>
      </c>
      <c r="AA176" s="711">
        <v>30.332688502319687</v>
      </c>
      <c r="AB176" s="711">
        <v>194.1153825152295</v>
      </c>
      <c r="AC176" s="711">
        <v>-114.1675881792183</v>
      </c>
      <c r="AD176" s="571">
        <v>834.27471773047682</v>
      </c>
      <c r="AE176" s="570"/>
      <c r="AF176" s="711">
        <v>791.51390454546481</v>
      </c>
      <c r="AG176" s="711">
        <v>8.9524352187656895</v>
      </c>
      <c r="AH176" s="711">
        <v>-5.6197849959174446</v>
      </c>
      <c r="AI176" s="711">
        <v>-132.10806982190121</v>
      </c>
      <c r="AJ176" s="711">
        <v>107.62496091515709</v>
      </c>
      <c r="AK176" s="711">
        <v>30.332688502319687</v>
      </c>
      <c r="AL176" s="711">
        <v>202.36036683981729</v>
      </c>
      <c r="AM176" s="711">
        <v>-114.1675881792183</v>
      </c>
      <c r="AN176" s="571">
        <v>888.88891302448747</v>
      </c>
    </row>
    <row r="177" spans="1:40" ht="16.5">
      <c r="A177" s="515">
        <v>561</v>
      </c>
      <c r="B177" s="432" t="s">
        <v>182</v>
      </c>
      <c r="C177" s="518">
        <v>1317</v>
      </c>
      <c r="D177" s="570">
        <v>833.58435901249061</v>
      </c>
      <c r="E177" s="570">
        <v>302.0495580808722</v>
      </c>
      <c r="F177" s="570">
        <v>239.93868959276469</v>
      </c>
      <c r="G177" s="570">
        <v>-55.772901182990566</v>
      </c>
      <c r="H177" s="570">
        <v>258.22638326044347</v>
      </c>
      <c r="I177" s="570">
        <v>-211.48291571753987</v>
      </c>
      <c r="J177" s="570">
        <v>1366.5431730460405</v>
      </c>
      <c r="K177" s="570"/>
      <c r="L177" s="570">
        <v>886.89163956650407</v>
      </c>
      <c r="M177" s="570">
        <v>302.049558060631</v>
      </c>
      <c r="N177" s="570">
        <v>222.45855397219682</v>
      </c>
      <c r="O177" s="570">
        <v>-132.17873415114374</v>
      </c>
      <c r="P177" s="570">
        <v>96.998705128883088</v>
      </c>
      <c r="Q177" s="570">
        <v>61.867600315869396</v>
      </c>
      <c r="R177" s="570">
        <v>271.16884693564953</v>
      </c>
      <c r="S177" s="570">
        <v>-211.48291571753987</v>
      </c>
      <c r="T177" s="710">
        <v>1497.7732541110504</v>
      </c>
      <c r="U177" s="570"/>
      <c r="V177" s="711">
        <v>745.39796197977182</v>
      </c>
      <c r="W177" s="711">
        <v>302.049558060631</v>
      </c>
      <c r="X177" s="711">
        <v>205.28986534142228</v>
      </c>
      <c r="Y177" s="711">
        <v>-132.17873415114374</v>
      </c>
      <c r="Z177" s="711">
        <v>99.433145275147666</v>
      </c>
      <c r="AA177" s="711">
        <v>61.867600315869396</v>
      </c>
      <c r="AB177" s="711">
        <v>278.92230057349354</v>
      </c>
      <c r="AC177" s="711">
        <v>-211.48291571753987</v>
      </c>
      <c r="AD177" s="571">
        <v>1349.2987816776522</v>
      </c>
      <c r="AE177" s="570"/>
      <c r="AF177" s="711">
        <v>808.63918338316751</v>
      </c>
      <c r="AG177" s="711">
        <v>302.049558060631</v>
      </c>
      <c r="AH177" s="711">
        <v>188.82721817202864</v>
      </c>
      <c r="AI177" s="711">
        <v>-132.17873415114374</v>
      </c>
      <c r="AJ177" s="711">
        <v>101.86758542141224</v>
      </c>
      <c r="AK177" s="711">
        <v>61.867600315869396</v>
      </c>
      <c r="AL177" s="711">
        <v>288.39188983420968</v>
      </c>
      <c r="AM177" s="711">
        <v>-211.48291571753987</v>
      </c>
      <c r="AN177" s="571">
        <v>1407.9813853186349</v>
      </c>
    </row>
    <row r="178" spans="1:40" ht="16.5">
      <c r="A178" s="515">
        <v>562</v>
      </c>
      <c r="B178" s="432" t="s">
        <v>183</v>
      </c>
      <c r="C178" s="518">
        <v>8935</v>
      </c>
      <c r="D178" s="570">
        <v>528.78227514515322</v>
      </c>
      <c r="E178" s="570">
        <v>-1.790737447099416</v>
      </c>
      <c r="F178" s="570">
        <v>-0.5301533385664251</v>
      </c>
      <c r="G178" s="570">
        <v>-55.772901182990573</v>
      </c>
      <c r="H178" s="570">
        <v>185.64360276195379</v>
      </c>
      <c r="I178" s="570">
        <v>-45.196642417459429</v>
      </c>
      <c r="J178" s="570">
        <v>611.13544352099109</v>
      </c>
      <c r="K178" s="570"/>
      <c r="L178" s="570">
        <v>533.78582102554606</v>
      </c>
      <c r="M178" s="570">
        <v>-1.7907374673404701</v>
      </c>
      <c r="N178" s="570">
        <v>-1.9884491957492743</v>
      </c>
      <c r="O178" s="570">
        <v>-131.96711127288924</v>
      </c>
      <c r="P178" s="570">
        <v>91.776492139498302</v>
      </c>
      <c r="Q178" s="570">
        <v>37.019456357918301</v>
      </c>
      <c r="R178" s="570">
        <v>200.73871324558701</v>
      </c>
      <c r="S178" s="570">
        <v>-45.196642417459429</v>
      </c>
      <c r="T178" s="710">
        <v>682.37754241511118</v>
      </c>
      <c r="U178" s="570"/>
      <c r="V178" s="711">
        <v>541.47399398251036</v>
      </c>
      <c r="W178" s="711">
        <v>-1.7907374673404701</v>
      </c>
      <c r="X178" s="711">
        <v>-4.1571378265237735</v>
      </c>
      <c r="Y178" s="711">
        <v>-131.96711127288924</v>
      </c>
      <c r="Z178" s="711">
        <v>94.109240473778129</v>
      </c>
      <c r="AA178" s="711">
        <v>37.019456357918301</v>
      </c>
      <c r="AB178" s="711">
        <v>207.83567392167976</v>
      </c>
      <c r="AC178" s="711">
        <v>-45.196642417459429</v>
      </c>
      <c r="AD178" s="571">
        <v>697.3267357516736</v>
      </c>
      <c r="AE178" s="570"/>
      <c r="AF178" s="711">
        <v>556.38056257630285</v>
      </c>
      <c r="AG178" s="711">
        <v>-1.7907374673404701</v>
      </c>
      <c r="AH178" s="711">
        <v>-5.6197849959174446</v>
      </c>
      <c r="AI178" s="711">
        <v>-131.96711127288924</v>
      </c>
      <c r="AJ178" s="711">
        <v>96.441988808057943</v>
      </c>
      <c r="AK178" s="711">
        <v>37.019456357918301</v>
      </c>
      <c r="AL178" s="711">
        <v>216.85810081231423</v>
      </c>
      <c r="AM178" s="711">
        <v>-45.196642417459429</v>
      </c>
      <c r="AN178" s="571">
        <v>722.12583240098672</v>
      </c>
    </row>
    <row r="179" spans="1:40" ht="16.5">
      <c r="A179" s="515">
        <v>563</v>
      </c>
      <c r="B179" s="432" t="s">
        <v>184</v>
      </c>
      <c r="C179" s="518">
        <v>7025</v>
      </c>
      <c r="D179" s="570">
        <v>943.83566640241634</v>
      </c>
      <c r="E179" s="570">
        <v>-96.351653321599755</v>
      </c>
      <c r="F179" s="570">
        <v>-143.56279602937963</v>
      </c>
      <c r="G179" s="570">
        <v>-55.772901182990559</v>
      </c>
      <c r="H179" s="570">
        <v>184.65105172479997</v>
      </c>
      <c r="I179" s="570">
        <v>-47.092526690391459</v>
      </c>
      <c r="J179" s="570">
        <v>785.70684090285499</v>
      </c>
      <c r="K179" s="570"/>
      <c r="L179" s="570">
        <v>872.22103283532317</v>
      </c>
      <c r="M179" s="570">
        <v>-96.351653341840787</v>
      </c>
      <c r="N179" s="570">
        <v>-131.04293164994752</v>
      </c>
      <c r="O179" s="570">
        <v>-131.99702516051553</v>
      </c>
      <c r="P179" s="570">
        <v>102.26905791695204</v>
      </c>
      <c r="Q179" s="570">
        <v>32.373052784341631</v>
      </c>
      <c r="R179" s="570">
        <v>198.98591698180414</v>
      </c>
      <c r="S179" s="570">
        <v>-47.092526690391459</v>
      </c>
      <c r="T179" s="710">
        <v>799.36492367572578</v>
      </c>
      <c r="U179" s="570"/>
      <c r="V179" s="711">
        <v>875.73276052117808</v>
      </c>
      <c r="W179" s="711">
        <v>-96.351653341840787</v>
      </c>
      <c r="X179" s="711">
        <v>-118.21162028072203</v>
      </c>
      <c r="Y179" s="711">
        <v>-131.99702516051553</v>
      </c>
      <c r="Z179" s="711">
        <v>97.204284118618219</v>
      </c>
      <c r="AA179" s="711">
        <v>32.373052784341631</v>
      </c>
      <c r="AB179" s="711">
        <v>206.44853299590002</v>
      </c>
      <c r="AC179" s="711">
        <v>-47.092526690391459</v>
      </c>
      <c r="AD179" s="571">
        <v>818.10580494656813</v>
      </c>
      <c r="AE179" s="570"/>
      <c r="AF179" s="711">
        <v>922.10018630422599</v>
      </c>
      <c r="AG179" s="711">
        <v>-96.351653341840787</v>
      </c>
      <c r="AH179" s="711">
        <v>-104.67426745011569</v>
      </c>
      <c r="AI179" s="711">
        <v>-131.99702516051553</v>
      </c>
      <c r="AJ179" s="711">
        <v>92.139510320284401</v>
      </c>
      <c r="AK179" s="711">
        <v>32.373052784341631</v>
      </c>
      <c r="AL179" s="711">
        <v>215.24183113919196</v>
      </c>
      <c r="AM179" s="711">
        <v>-47.092526690391459</v>
      </c>
      <c r="AN179" s="571">
        <v>881.73910790518028</v>
      </c>
    </row>
    <row r="180" spans="1:40" ht="16.5">
      <c r="A180" s="515">
        <v>564</v>
      </c>
      <c r="B180" s="432" t="s">
        <v>576</v>
      </c>
      <c r="C180" s="518">
        <v>211848</v>
      </c>
      <c r="D180" s="570">
        <v>551.1668611553024</v>
      </c>
      <c r="E180" s="570">
        <v>-72.558272175765524</v>
      </c>
      <c r="F180" s="570">
        <v>-26.033236362581778</v>
      </c>
      <c r="G180" s="570">
        <v>-55.772901182990566</v>
      </c>
      <c r="H180" s="570">
        <v>138.77539180176834</v>
      </c>
      <c r="I180" s="570">
        <v>-1.3240058910162003</v>
      </c>
      <c r="J180" s="570">
        <v>534.25383734471666</v>
      </c>
      <c r="K180" s="570"/>
      <c r="L180" s="570">
        <v>546.77883844986582</v>
      </c>
      <c r="M180" s="570">
        <v>-72.55827219600657</v>
      </c>
      <c r="N180" s="570">
        <v>-13.513371983149687</v>
      </c>
      <c r="O180" s="570">
        <v>-132.26986790507922</v>
      </c>
      <c r="P180" s="570">
        <v>125.34985685902603</v>
      </c>
      <c r="Q180" s="570">
        <v>45.197062095426901</v>
      </c>
      <c r="R180" s="570">
        <v>150.04355048709692</v>
      </c>
      <c r="S180" s="570">
        <v>-1.3240058910162003</v>
      </c>
      <c r="T180" s="710">
        <v>647.70378991616394</v>
      </c>
      <c r="U180" s="570"/>
      <c r="V180" s="711">
        <v>542.9993618715597</v>
      </c>
      <c r="W180" s="711">
        <v>-72.55827219600657</v>
      </c>
      <c r="X180" s="711">
        <v>-4.1571378265237735</v>
      </c>
      <c r="Y180" s="711">
        <v>-132.26986790507922</v>
      </c>
      <c r="Z180" s="711">
        <v>127.55374031350516</v>
      </c>
      <c r="AA180" s="711">
        <v>45.197062095426901</v>
      </c>
      <c r="AB180" s="711">
        <v>154.66609989510962</v>
      </c>
      <c r="AC180" s="711">
        <v>-1.3240058910162003</v>
      </c>
      <c r="AD180" s="571">
        <v>660.10698035697555</v>
      </c>
      <c r="AE180" s="570"/>
      <c r="AF180" s="711">
        <v>516.61609530198189</v>
      </c>
      <c r="AG180" s="711">
        <v>-72.55827219600657</v>
      </c>
      <c r="AH180" s="711">
        <v>-5.6197849959174446</v>
      </c>
      <c r="AI180" s="711">
        <v>-132.26986790507922</v>
      </c>
      <c r="AJ180" s="711">
        <v>129.75762376798426</v>
      </c>
      <c r="AK180" s="711">
        <v>45.197062095426901</v>
      </c>
      <c r="AL180" s="711">
        <v>162.02429118519601</v>
      </c>
      <c r="AM180" s="711">
        <v>-1.3240058910162003</v>
      </c>
      <c r="AN180" s="571">
        <v>641.82314136256957</v>
      </c>
    </row>
    <row r="181" spans="1:40" ht="16.5">
      <c r="A181" s="515">
        <v>576</v>
      </c>
      <c r="B181" s="432" t="s">
        <v>186</v>
      </c>
      <c r="C181" s="518">
        <v>2750</v>
      </c>
      <c r="D181" s="570">
        <v>235.84906921713295</v>
      </c>
      <c r="E181" s="570">
        <v>131.11098949481178</v>
      </c>
      <c r="F181" s="570">
        <v>133.0522440274267</v>
      </c>
      <c r="G181" s="570">
        <v>-55.772901182990566</v>
      </c>
      <c r="H181" s="570">
        <v>223.92459876517998</v>
      </c>
      <c r="I181" s="570">
        <v>-88.345454545454544</v>
      </c>
      <c r="J181" s="570">
        <v>579.81854577610636</v>
      </c>
      <c r="K181" s="570"/>
      <c r="L181" s="570">
        <v>285.92935689839413</v>
      </c>
      <c r="M181" s="570">
        <v>131.11098947457072</v>
      </c>
      <c r="N181" s="570">
        <v>115.57210840685879</v>
      </c>
      <c r="O181" s="570">
        <v>-132.07008905059953</v>
      </c>
      <c r="P181" s="570">
        <v>95.214179502920871</v>
      </c>
      <c r="Q181" s="570">
        <v>35.916570760000006</v>
      </c>
      <c r="R181" s="570">
        <v>239.40454140938289</v>
      </c>
      <c r="S181" s="570">
        <v>-88.345454545454544</v>
      </c>
      <c r="T181" s="710">
        <v>682.73220285607329</v>
      </c>
      <c r="U181" s="570"/>
      <c r="V181" s="711">
        <v>276.14906909421529</v>
      </c>
      <c r="W181" s="711">
        <v>131.11098947457072</v>
      </c>
      <c r="X181" s="711">
        <v>98.403419776084277</v>
      </c>
      <c r="Y181" s="711">
        <v>-132.07008905059953</v>
      </c>
      <c r="Z181" s="711">
        <v>93.777587933278468</v>
      </c>
      <c r="AA181" s="711">
        <v>35.916570760000006</v>
      </c>
      <c r="AB181" s="711">
        <v>247.69797589652609</v>
      </c>
      <c r="AC181" s="711">
        <v>-88.345454545454544</v>
      </c>
      <c r="AD181" s="571">
        <v>662.64006933862072</v>
      </c>
      <c r="AE181" s="570"/>
      <c r="AF181" s="711">
        <v>304.98031540233728</v>
      </c>
      <c r="AG181" s="711">
        <v>131.11098947457072</v>
      </c>
      <c r="AH181" s="711">
        <v>81.940772606690629</v>
      </c>
      <c r="AI181" s="711">
        <v>-132.07008905059953</v>
      </c>
      <c r="AJ181" s="711">
        <v>92.34099636363608</v>
      </c>
      <c r="AK181" s="711">
        <v>35.916570760000006</v>
      </c>
      <c r="AL181" s="711">
        <v>257.43920232141761</v>
      </c>
      <c r="AM181" s="711">
        <v>-88.345454545454544</v>
      </c>
      <c r="AN181" s="571">
        <v>683.31330333259803</v>
      </c>
    </row>
    <row r="182" spans="1:40" ht="16.5">
      <c r="A182" s="515">
        <v>577</v>
      </c>
      <c r="B182" s="432" t="s">
        <v>577</v>
      </c>
      <c r="C182" s="518">
        <v>11138</v>
      </c>
      <c r="D182" s="570">
        <v>721.74821062166541</v>
      </c>
      <c r="E182" s="570">
        <v>28.61090545485197</v>
      </c>
      <c r="F182" s="570">
        <v>-6.6762422639175618</v>
      </c>
      <c r="G182" s="570">
        <v>-55.772901182990566</v>
      </c>
      <c r="H182" s="570">
        <v>141.29479549833314</v>
      </c>
      <c r="I182" s="570">
        <v>40.045609624708206</v>
      </c>
      <c r="J182" s="570">
        <v>869.25037775265059</v>
      </c>
      <c r="K182" s="570"/>
      <c r="L182" s="570">
        <v>726.05541766393719</v>
      </c>
      <c r="M182" s="570">
        <v>28.610905434610913</v>
      </c>
      <c r="N182" s="570">
        <v>-1.988449195749274</v>
      </c>
      <c r="O182" s="570">
        <v>-132.12774583705612</v>
      </c>
      <c r="P182" s="570">
        <v>77.690124039483663</v>
      </c>
      <c r="Q182" s="570">
        <v>55.276487050278327</v>
      </c>
      <c r="R182" s="570">
        <v>153.59247349040169</v>
      </c>
      <c r="S182" s="570">
        <v>40.045609624708206</v>
      </c>
      <c r="T182" s="710">
        <v>947.15482227061455</v>
      </c>
      <c r="U182" s="570"/>
      <c r="V182" s="711">
        <v>741.47661593180669</v>
      </c>
      <c r="W182" s="711">
        <v>28.610905434610913</v>
      </c>
      <c r="X182" s="711">
        <v>-4.1571378265237735</v>
      </c>
      <c r="Y182" s="711">
        <v>-132.12774583705612</v>
      </c>
      <c r="Z182" s="711">
        <v>83.318025747520508</v>
      </c>
      <c r="AA182" s="711">
        <v>55.276487050278327</v>
      </c>
      <c r="AB182" s="711">
        <v>157.56499944962269</v>
      </c>
      <c r="AC182" s="711">
        <v>40.045609624708206</v>
      </c>
      <c r="AD182" s="571">
        <v>970.00775957496751</v>
      </c>
      <c r="AE182" s="570"/>
      <c r="AF182" s="711">
        <v>755.03815177633157</v>
      </c>
      <c r="AG182" s="711">
        <v>28.610905434610913</v>
      </c>
      <c r="AH182" s="711">
        <v>-5.6197849959174446</v>
      </c>
      <c r="AI182" s="711">
        <v>-132.12774583705612</v>
      </c>
      <c r="AJ182" s="711">
        <v>88.945927455557367</v>
      </c>
      <c r="AK182" s="711">
        <v>55.276487050278327</v>
      </c>
      <c r="AL182" s="711">
        <v>164.49350359749496</v>
      </c>
      <c r="AM182" s="711">
        <v>40.045609624708206</v>
      </c>
      <c r="AN182" s="571">
        <v>994.66305410600785</v>
      </c>
    </row>
    <row r="183" spans="1:40" ht="16.5">
      <c r="A183" s="515">
        <v>578</v>
      </c>
      <c r="B183" s="432" t="s">
        <v>188</v>
      </c>
      <c r="C183" s="518">
        <v>3100</v>
      </c>
      <c r="D183" s="570">
        <v>687.70818656608083</v>
      </c>
      <c r="E183" s="570">
        <v>-109.66054136363178</v>
      </c>
      <c r="F183" s="570">
        <v>-81.644128389141756</v>
      </c>
      <c r="G183" s="570">
        <v>-55.772901182990566</v>
      </c>
      <c r="H183" s="570">
        <v>214.25674454072112</v>
      </c>
      <c r="I183" s="570">
        <v>-7.1729032258064516</v>
      </c>
      <c r="J183" s="570">
        <v>647.7144569452314</v>
      </c>
      <c r="K183" s="570"/>
      <c r="L183" s="570">
        <v>727.27541438404739</v>
      </c>
      <c r="M183" s="570">
        <v>-109.66054138387352</v>
      </c>
      <c r="N183" s="570">
        <v>-69.124264009709663</v>
      </c>
      <c r="O183" s="570">
        <v>-132.17391096448048</v>
      </c>
      <c r="P183" s="570">
        <v>124.64915974020109</v>
      </c>
      <c r="Q183" s="570">
        <v>40.645411705161287</v>
      </c>
      <c r="R183" s="570">
        <v>230.24279431768801</v>
      </c>
      <c r="S183" s="570">
        <v>-7.1729032258064516</v>
      </c>
      <c r="T183" s="710">
        <v>804.68116056322765</v>
      </c>
      <c r="U183" s="570"/>
      <c r="V183" s="711">
        <v>758.82561973008353</v>
      </c>
      <c r="W183" s="711">
        <v>-109.66054138387352</v>
      </c>
      <c r="X183" s="711">
        <v>-56.292952640484167</v>
      </c>
      <c r="Y183" s="711">
        <v>-132.17391096448048</v>
      </c>
      <c r="Z183" s="711">
        <v>114.27239438622962</v>
      </c>
      <c r="AA183" s="711">
        <v>40.645411705161287</v>
      </c>
      <c r="AB183" s="711">
        <v>238.79219261725947</v>
      </c>
      <c r="AC183" s="711">
        <v>-7.1729032258064516</v>
      </c>
      <c r="AD183" s="571">
        <v>847.23531022408929</v>
      </c>
      <c r="AE183" s="570"/>
      <c r="AF183" s="711">
        <v>816.39322659572281</v>
      </c>
      <c r="AG183" s="711">
        <v>-109.66054138387352</v>
      </c>
      <c r="AH183" s="711">
        <v>-42.755599809877836</v>
      </c>
      <c r="AI183" s="711">
        <v>-132.17391096448048</v>
      </c>
      <c r="AJ183" s="711">
        <v>103.89562903225816</v>
      </c>
      <c r="AK183" s="711">
        <v>40.645411705161287</v>
      </c>
      <c r="AL183" s="711">
        <v>248.64539316369505</v>
      </c>
      <c r="AM183" s="711">
        <v>-7.1729032258064516</v>
      </c>
      <c r="AN183" s="571">
        <v>917.8167051127989</v>
      </c>
    </row>
    <row r="184" spans="1:40" ht="16.5">
      <c r="A184" s="515">
        <v>580</v>
      </c>
      <c r="B184" s="432" t="s">
        <v>189</v>
      </c>
      <c r="C184" s="518">
        <v>4438</v>
      </c>
      <c r="D184" s="570">
        <v>373.27142714411326</v>
      </c>
      <c r="E184" s="570">
        <v>-77.320458390823859</v>
      </c>
      <c r="F184" s="570">
        <v>0.49168642481863489</v>
      </c>
      <c r="G184" s="570">
        <v>-55.772901182990566</v>
      </c>
      <c r="H184" s="570">
        <v>231.06487718677977</v>
      </c>
      <c r="I184" s="570">
        <v>-81.486931050022534</v>
      </c>
      <c r="J184" s="570">
        <v>390.24770013187464</v>
      </c>
      <c r="K184" s="570"/>
      <c r="L184" s="570">
        <v>334.78987238665803</v>
      </c>
      <c r="M184" s="570">
        <v>-77.320458411064891</v>
      </c>
      <c r="N184" s="570">
        <v>-1.988449195749274</v>
      </c>
      <c r="O184" s="570">
        <v>-132.03727925002929</v>
      </c>
      <c r="P184" s="570">
        <v>86.819882670903965</v>
      </c>
      <c r="Q184" s="570">
        <v>42.540253154574131</v>
      </c>
      <c r="R184" s="570">
        <v>245.86329547348677</v>
      </c>
      <c r="S184" s="570">
        <v>-81.486931050022534</v>
      </c>
      <c r="T184" s="710">
        <v>417.18018577875694</v>
      </c>
      <c r="U184" s="570"/>
      <c r="V184" s="711">
        <v>364.29738491905738</v>
      </c>
      <c r="W184" s="711">
        <v>-77.320458411064891</v>
      </c>
      <c r="X184" s="711">
        <v>-4.1571378265237735</v>
      </c>
      <c r="Y184" s="711">
        <v>-132.03727925002929</v>
      </c>
      <c r="Z184" s="711">
        <v>88.726151339958591</v>
      </c>
      <c r="AA184" s="711">
        <v>42.540253154574131</v>
      </c>
      <c r="AB184" s="711">
        <v>254.63947409397556</v>
      </c>
      <c r="AC184" s="711">
        <v>-81.486931050022534</v>
      </c>
      <c r="AD184" s="571">
        <v>455.20145696992518</v>
      </c>
      <c r="AE184" s="570"/>
      <c r="AF184" s="711">
        <v>440.43281140633195</v>
      </c>
      <c r="AG184" s="711">
        <v>-77.320458411064891</v>
      </c>
      <c r="AH184" s="711">
        <v>-5.6197849959174446</v>
      </c>
      <c r="AI184" s="711">
        <v>-132.03727925002929</v>
      </c>
      <c r="AJ184" s="711">
        <v>90.632420009013217</v>
      </c>
      <c r="AK184" s="711">
        <v>42.540253154574131</v>
      </c>
      <c r="AL184" s="711">
        <v>264.58584397801707</v>
      </c>
      <c r="AM184" s="711">
        <v>-81.486931050022534</v>
      </c>
      <c r="AN184" s="571">
        <v>541.72687484090227</v>
      </c>
    </row>
    <row r="185" spans="1:40" ht="16.5">
      <c r="A185" s="515">
        <v>581</v>
      </c>
      <c r="B185" s="432" t="s">
        <v>190</v>
      </c>
      <c r="C185" s="518">
        <v>6240</v>
      </c>
      <c r="D185" s="570">
        <v>552.95855295215858</v>
      </c>
      <c r="E185" s="570">
        <v>-103.01633258071314</v>
      </c>
      <c r="F185" s="570">
        <v>-70.822871586833244</v>
      </c>
      <c r="G185" s="570">
        <v>-55.772901182990559</v>
      </c>
      <c r="H185" s="570">
        <v>196.23036762951654</v>
      </c>
      <c r="I185" s="570">
        <v>-75.748557692307699</v>
      </c>
      <c r="J185" s="570">
        <v>443.82825753883054</v>
      </c>
      <c r="K185" s="570"/>
      <c r="L185" s="570">
        <v>569.74179867128396</v>
      </c>
      <c r="M185" s="570">
        <v>-103.01633260095417</v>
      </c>
      <c r="N185" s="570">
        <v>-58.303007207401158</v>
      </c>
      <c r="O185" s="570">
        <v>-131.96453916389768</v>
      </c>
      <c r="P185" s="570">
        <v>111.39278321358466</v>
      </c>
      <c r="Q185" s="570">
        <v>77.00849033589742</v>
      </c>
      <c r="R185" s="570">
        <v>212.4930637751163</v>
      </c>
      <c r="S185" s="570">
        <v>-75.748557692307699</v>
      </c>
      <c r="T185" s="710">
        <v>601.60369933132165</v>
      </c>
      <c r="U185" s="570"/>
      <c r="V185" s="711">
        <v>563.40389654638636</v>
      </c>
      <c r="W185" s="711">
        <v>-103.01633260095417</v>
      </c>
      <c r="X185" s="711">
        <v>-45.471695838175656</v>
      </c>
      <c r="Y185" s="711">
        <v>-131.96453916389768</v>
      </c>
      <c r="Z185" s="711">
        <v>105.63444449140758</v>
      </c>
      <c r="AA185" s="711">
        <v>77.00849033589742</v>
      </c>
      <c r="AB185" s="711">
        <v>220.30601956909163</v>
      </c>
      <c r="AC185" s="711">
        <v>-75.748557692307699</v>
      </c>
      <c r="AD185" s="571">
        <v>610.15172564744773</v>
      </c>
      <c r="AE185" s="570"/>
      <c r="AF185" s="711">
        <v>586.92265255236623</v>
      </c>
      <c r="AG185" s="711">
        <v>-103.01633260095417</v>
      </c>
      <c r="AH185" s="711">
        <v>-31.934343007569328</v>
      </c>
      <c r="AI185" s="711">
        <v>-131.96453916389768</v>
      </c>
      <c r="AJ185" s="711">
        <v>99.876105769230492</v>
      </c>
      <c r="AK185" s="711">
        <v>77.00849033589742</v>
      </c>
      <c r="AL185" s="711">
        <v>229.77070163866424</v>
      </c>
      <c r="AM185" s="711">
        <v>-75.748557692307699</v>
      </c>
      <c r="AN185" s="571">
        <v>650.91417783142947</v>
      </c>
    </row>
    <row r="186" spans="1:40" ht="16.5">
      <c r="A186" s="515">
        <v>583</v>
      </c>
      <c r="B186" s="432" t="s">
        <v>191</v>
      </c>
      <c r="C186" s="518">
        <v>947</v>
      </c>
      <c r="D186" s="570">
        <v>945.65921406749953</v>
      </c>
      <c r="E186" s="570">
        <v>-534.82473673910044</v>
      </c>
      <c r="F186" s="570">
        <v>349.86167414061237</v>
      </c>
      <c r="G186" s="570">
        <v>-55.772901182990559</v>
      </c>
      <c r="H186" s="570">
        <v>202.23662840615853</v>
      </c>
      <c r="I186" s="570">
        <v>-248.42344244984162</v>
      </c>
      <c r="J186" s="570">
        <v>658.73643624233773</v>
      </c>
      <c r="K186" s="570"/>
      <c r="L186" s="570">
        <v>825.48378686995238</v>
      </c>
      <c r="M186" s="570">
        <v>-534.82473675934148</v>
      </c>
      <c r="N186" s="570">
        <v>332.38153852004444</v>
      </c>
      <c r="O186" s="570">
        <v>-131.86643928284118</v>
      </c>
      <c r="P186" s="570">
        <v>134.75139748650906</v>
      </c>
      <c r="Q186" s="570">
        <v>66.020802057022181</v>
      </c>
      <c r="R186" s="570">
        <v>217.53691818147533</v>
      </c>
      <c r="S186" s="570">
        <v>-248.42344244984162</v>
      </c>
      <c r="T186" s="710">
        <v>661.05982462297902</v>
      </c>
      <c r="U186" s="570"/>
      <c r="V186" s="711">
        <v>994.94808887411943</v>
      </c>
      <c r="W186" s="711">
        <v>-534.82473675934148</v>
      </c>
      <c r="X186" s="711">
        <v>315.21284988926993</v>
      </c>
      <c r="Y186" s="711">
        <v>-131.86643928284118</v>
      </c>
      <c r="Z186" s="711">
        <v>119.17347065455338</v>
      </c>
      <c r="AA186" s="711">
        <v>66.020802057022181</v>
      </c>
      <c r="AB186" s="711">
        <v>225.68965690262709</v>
      </c>
      <c r="AC186" s="711">
        <v>-248.42344244984162</v>
      </c>
      <c r="AD186" s="571">
        <v>805.93024988556783</v>
      </c>
      <c r="AE186" s="570"/>
      <c r="AF186" s="711">
        <v>1025.8575712992563</v>
      </c>
      <c r="AG186" s="711">
        <v>-534.82473675934148</v>
      </c>
      <c r="AH186" s="711">
        <v>298.75020271987631</v>
      </c>
      <c r="AI186" s="711">
        <v>-131.86643928284118</v>
      </c>
      <c r="AJ186" s="711">
        <v>103.59554382259772</v>
      </c>
      <c r="AK186" s="711">
        <v>66.020802057022181</v>
      </c>
      <c r="AL186" s="711">
        <v>235.11587292393762</v>
      </c>
      <c r="AM186" s="711">
        <v>-248.42344244984162</v>
      </c>
      <c r="AN186" s="571">
        <v>814.22537433066577</v>
      </c>
    </row>
    <row r="187" spans="1:40" ht="16.5">
      <c r="A187" s="515">
        <v>584</v>
      </c>
      <c r="B187" s="432" t="s">
        <v>192</v>
      </c>
      <c r="C187" s="518">
        <v>2653</v>
      </c>
      <c r="D187" s="570">
        <v>2112.8038411237103</v>
      </c>
      <c r="E187" s="570">
        <v>-157.0179326639136</v>
      </c>
      <c r="F187" s="570">
        <v>-154.96391606192248</v>
      </c>
      <c r="G187" s="570">
        <v>-55.772901182990559</v>
      </c>
      <c r="H187" s="570">
        <v>206.42540631743077</v>
      </c>
      <c r="I187" s="570">
        <v>76.742555597436862</v>
      </c>
      <c r="J187" s="570">
        <v>2028.2170531297513</v>
      </c>
      <c r="K187" s="570"/>
      <c r="L187" s="570">
        <v>2045.868770190579</v>
      </c>
      <c r="M187" s="570">
        <v>-157.01793268415463</v>
      </c>
      <c r="N187" s="570">
        <v>-142.44405168249037</v>
      </c>
      <c r="O187" s="570">
        <v>-131.76020528555088</v>
      </c>
      <c r="P187" s="570">
        <v>76.608462615631893</v>
      </c>
      <c r="Q187" s="570">
        <v>43.651477973614774</v>
      </c>
      <c r="R187" s="570">
        <v>216.79868657414764</v>
      </c>
      <c r="S187" s="570">
        <v>76.742555597436862</v>
      </c>
      <c r="T187" s="710">
        <v>2028.4477632992143</v>
      </c>
      <c r="U187" s="570"/>
      <c r="V187" s="711">
        <v>2103.761047294247</v>
      </c>
      <c r="W187" s="711">
        <v>-157.01793268415463</v>
      </c>
      <c r="X187" s="711">
        <v>-129.61274031326488</v>
      </c>
      <c r="Y187" s="711">
        <v>-131.76020528555088</v>
      </c>
      <c r="Z187" s="711">
        <v>77.856967832504949</v>
      </c>
      <c r="AA187" s="711">
        <v>43.651477973614774</v>
      </c>
      <c r="AB187" s="711">
        <v>224.11223303104038</v>
      </c>
      <c r="AC187" s="711">
        <v>76.742555597436862</v>
      </c>
      <c r="AD187" s="571">
        <v>2107.7334034458736</v>
      </c>
      <c r="AE187" s="570"/>
      <c r="AF187" s="711">
        <v>2133.0502398931885</v>
      </c>
      <c r="AG187" s="711">
        <v>-157.01793268415463</v>
      </c>
      <c r="AH187" s="711">
        <v>-116.07538748265854</v>
      </c>
      <c r="AI187" s="711">
        <v>-131.76020528555088</v>
      </c>
      <c r="AJ187" s="711">
        <v>79.105473049378006</v>
      </c>
      <c r="AK187" s="711">
        <v>43.651477973614774</v>
      </c>
      <c r="AL187" s="711">
        <v>232.72957501172877</v>
      </c>
      <c r="AM187" s="711">
        <v>76.742555597436862</v>
      </c>
      <c r="AN187" s="571">
        <v>2160.4257960729833</v>
      </c>
    </row>
    <row r="188" spans="1:40" ht="16.5">
      <c r="A188" s="515">
        <v>588</v>
      </c>
      <c r="B188" s="432" t="s">
        <v>193</v>
      </c>
      <c r="C188" s="518">
        <v>1600</v>
      </c>
      <c r="D188" s="570">
        <v>326.82710986293006</v>
      </c>
      <c r="E188" s="570">
        <v>-395.51540965680761</v>
      </c>
      <c r="F188" s="570">
        <v>-218.41527089247876</v>
      </c>
      <c r="G188" s="570">
        <v>-55.772901182990552</v>
      </c>
      <c r="H188" s="570">
        <v>237.58654655456377</v>
      </c>
      <c r="I188" s="570">
        <v>-243.0925</v>
      </c>
      <c r="J188" s="570">
        <v>-348.38242531478312</v>
      </c>
      <c r="K188" s="570"/>
      <c r="L188" s="570">
        <v>401.091897591882</v>
      </c>
      <c r="M188" s="570">
        <v>-395.51540967704784</v>
      </c>
      <c r="N188" s="570">
        <v>-205.89540651304665</v>
      </c>
      <c r="O188" s="570">
        <v>-131.95767892693064</v>
      </c>
      <c r="P188" s="570">
        <v>118.63278296966718</v>
      </c>
      <c r="Q188" s="570">
        <v>48.407107595000006</v>
      </c>
      <c r="R188" s="570">
        <v>253.75316559571507</v>
      </c>
      <c r="S188" s="570">
        <v>-243.0925</v>
      </c>
      <c r="T188" s="710">
        <v>-154.57604136476093</v>
      </c>
      <c r="U188" s="570"/>
      <c r="V188" s="711">
        <v>374.1846438296609</v>
      </c>
      <c r="W188" s="711">
        <v>-395.51540967704784</v>
      </c>
      <c r="X188" s="711">
        <v>-193.06409514382119</v>
      </c>
      <c r="Y188" s="711">
        <v>-131.95767892693064</v>
      </c>
      <c r="Z188" s="711">
        <v>108.56179148483341</v>
      </c>
      <c r="AA188" s="711">
        <v>48.407107595000006</v>
      </c>
      <c r="AB188" s="711">
        <v>262.68186994464963</v>
      </c>
      <c r="AC188" s="711">
        <v>-243.0925</v>
      </c>
      <c r="AD188" s="571">
        <v>-169.79427089365575</v>
      </c>
      <c r="AE188" s="570"/>
      <c r="AF188" s="711">
        <v>432.12668045608143</v>
      </c>
      <c r="AG188" s="711">
        <v>-395.51540967704784</v>
      </c>
      <c r="AH188" s="711">
        <v>-179.52674231321487</v>
      </c>
      <c r="AI188" s="711">
        <v>-131.95767892693064</v>
      </c>
      <c r="AJ188" s="711">
        <v>98.490799999999652</v>
      </c>
      <c r="AK188" s="711">
        <v>48.407107595000006</v>
      </c>
      <c r="AL188" s="711">
        <v>272.98027901850782</v>
      </c>
      <c r="AM188" s="711">
        <v>-243.0925</v>
      </c>
      <c r="AN188" s="571">
        <v>-98.087463847604454</v>
      </c>
    </row>
    <row r="189" spans="1:40" ht="16.5">
      <c r="A189" s="515">
        <v>592</v>
      </c>
      <c r="B189" s="432" t="s">
        <v>194</v>
      </c>
      <c r="C189" s="518">
        <v>3651</v>
      </c>
      <c r="D189" s="570">
        <v>955.44967333831278</v>
      </c>
      <c r="E189" s="570">
        <v>-116.16869705067795</v>
      </c>
      <c r="F189" s="570">
        <v>-83.721341116003757</v>
      </c>
      <c r="G189" s="570">
        <v>-55.772901182990566</v>
      </c>
      <c r="H189" s="570">
        <v>184.53995897058445</v>
      </c>
      <c r="I189" s="570">
        <v>-18.333059435771023</v>
      </c>
      <c r="J189" s="570">
        <v>865.99363352345392</v>
      </c>
      <c r="K189" s="570"/>
      <c r="L189" s="570">
        <v>1083.1490937112019</v>
      </c>
      <c r="M189" s="570">
        <v>-116.16869707091899</v>
      </c>
      <c r="N189" s="570">
        <v>-71.201476736571664</v>
      </c>
      <c r="O189" s="570">
        <v>-132.19947283808619</v>
      </c>
      <c r="P189" s="570">
        <v>107.79721991523522</v>
      </c>
      <c r="Q189" s="570">
        <v>72.001687421528345</v>
      </c>
      <c r="R189" s="570">
        <v>200.76898294785525</v>
      </c>
      <c r="S189" s="570">
        <v>-18.333059435771023</v>
      </c>
      <c r="T189" s="710">
        <v>1125.8142779144728</v>
      </c>
      <c r="U189" s="570"/>
      <c r="V189" s="711">
        <v>1079.0138114884708</v>
      </c>
      <c r="W189" s="711">
        <v>-116.16869707091899</v>
      </c>
      <c r="X189" s="711">
        <v>-58.370165367346175</v>
      </c>
      <c r="Y189" s="711">
        <v>-132.19947283808619</v>
      </c>
      <c r="Z189" s="711">
        <v>107.84898382779022</v>
      </c>
      <c r="AA189" s="711">
        <v>72.001687421528345</v>
      </c>
      <c r="AB189" s="711">
        <v>207.47999725749554</v>
      </c>
      <c r="AC189" s="711">
        <v>-18.333059435771023</v>
      </c>
      <c r="AD189" s="571">
        <v>1141.2730852831623</v>
      </c>
      <c r="AE189" s="570"/>
      <c r="AF189" s="711">
        <v>1056.2241808786121</v>
      </c>
      <c r="AG189" s="711">
        <v>-116.16869707091899</v>
      </c>
      <c r="AH189" s="711">
        <v>-44.832812536739837</v>
      </c>
      <c r="AI189" s="711">
        <v>-132.19947283808619</v>
      </c>
      <c r="AJ189" s="711">
        <v>107.90074774034521</v>
      </c>
      <c r="AK189" s="711">
        <v>72.001687421528345</v>
      </c>
      <c r="AL189" s="711">
        <v>216.53514248458939</v>
      </c>
      <c r="AM189" s="711">
        <v>-18.333059435771023</v>
      </c>
      <c r="AN189" s="571">
        <v>1141.1277166435591</v>
      </c>
    </row>
    <row r="190" spans="1:40" ht="16.5">
      <c r="A190" s="515">
        <v>593</v>
      </c>
      <c r="B190" s="432" t="s">
        <v>195</v>
      </c>
      <c r="C190" s="518">
        <v>17077</v>
      </c>
      <c r="D190" s="570">
        <v>280.44420472416215</v>
      </c>
      <c r="E190" s="570">
        <v>-89.619712842052991</v>
      </c>
      <c r="F190" s="570">
        <v>-84.614043050384723</v>
      </c>
      <c r="G190" s="570">
        <v>-55.772901182990566</v>
      </c>
      <c r="H190" s="570">
        <v>194.54139744639599</v>
      </c>
      <c r="I190" s="570">
        <v>-108.79984774843356</v>
      </c>
      <c r="J190" s="570">
        <v>136.17909734669632</v>
      </c>
      <c r="K190" s="570"/>
      <c r="L190" s="570">
        <v>318.73363971288552</v>
      </c>
      <c r="M190" s="570">
        <v>-89.619712862294023</v>
      </c>
      <c r="N190" s="570">
        <v>-72.09417867095263</v>
      </c>
      <c r="O190" s="570">
        <v>-131.81961296781023</v>
      </c>
      <c r="P190" s="570">
        <v>110.25428834486661</v>
      </c>
      <c r="Q190" s="570">
        <v>74.478825761784876</v>
      </c>
      <c r="R190" s="570">
        <v>208.54493510519387</v>
      </c>
      <c r="S190" s="570">
        <v>-108.79984774843356</v>
      </c>
      <c r="T190" s="710">
        <v>309.67833667524042</v>
      </c>
      <c r="U190" s="570"/>
      <c r="V190" s="711">
        <v>324.88388614225124</v>
      </c>
      <c r="W190" s="711">
        <v>-89.619712862294023</v>
      </c>
      <c r="X190" s="711">
        <v>-59.262867301727134</v>
      </c>
      <c r="Y190" s="711">
        <v>-131.81961296781023</v>
      </c>
      <c r="Z190" s="711">
        <v>105.45303542967972</v>
      </c>
      <c r="AA190" s="711">
        <v>74.478825761784876</v>
      </c>
      <c r="AB190" s="711">
        <v>216.25613470016501</v>
      </c>
      <c r="AC190" s="711">
        <v>-108.79984774843356</v>
      </c>
      <c r="AD190" s="571">
        <v>331.56984115361593</v>
      </c>
      <c r="AE190" s="570"/>
      <c r="AF190" s="711">
        <v>368.21388715942794</v>
      </c>
      <c r="AG190" s="711">
        <v>-89.619712862294023</v>
      </c>
      <c r="AH190" s="711">
        <v>-45.725514471120803</v>
      </c>
      <c r="AI190" s="711">
        <v>-131.81961296781023</v>
      </c>
      <c r="AJ190" s="711">
        <v>100.65178251449284</v>
      </c>
      <c r="AK190" s="711">
        <v>74.478825761784876</v>
      </c>
      <c r="AL190" s="711">
        <v>225.56355676130434</v>
      </c>
      <c r="AM190" s="711">
        <v>-108.79984774843356</v>
      </c>
      <c r="AN190" s="571">
        <v>392.94336414735136</v>
      </c>
    </row>
    <row r="191" spans="1:40" ht="16.5">
      <c r="A191" s="515">
        <v>595</v>
      </c>
      <c r="B191" s="432" t="s">
        <v>196</v>
      </c>
      <c r="C191" s="518">
        <v>4140</v>
      </c>
      <c r="D191" s="570">
        <v>863.9755543131497</v>
      </c>
      <c r="E191" s="570">
        <v>235.47005618585709</v>
      </c>
      <c r="F191" s="570">
        <v>70.148211711008528</v>
      </c>
      <c r="G191" s="570">
        <v>-55.772901182990566</v>
      </c>
      <c r="H191" s="570">
        <v>233.21311446242763</v>
      </c>
      <c r="I191" s="570">
        <v>1.7371980676328502</v>
      </c>
      <c r="J191" s="570">
        <v>1348.771233557085</v>
      </c>
      <c r="K191" s="570"/>
      <c r="L191" s="570">
        <v>910.67295844185321</v>
      </c>
      <c r="M191" s="570">
        <v>235.470056165616</v>
      </c>
      <c r="N191" s="570">
        <v>52.668076090440614</v>
      </c>
      <c r="O191" s="570">
        <v>-132.04260022300178</v>
      </c>
      <c r="P191" s="570">
        <v>94.393742648233513</v>
      </c>
      <c r="Q191" s="570">
        <v>43.367260912077292</v>
      </c>
      <c r="R191" s="570">
        <v>248.41749686378662</v>
      </c>
      <c r="S191" s="570">
        <v>1.7371980676328502</v>
      </c>
      <c r="T191" s="710">
        <v>1454.6841889666382</v>
      </c>
      <c r="U191" s="570"/>
      <c r="V191" s="711">
        <v>920.58438659020976</v>
      </c>
      <c r="W191" s="711">
        <v>235.470056165616</v>
      </c>
      <c r="X191" s="711">
        <v>35.499387459666117</v>
      </c>
      <c r="Y191" s="711">
        <v>-132.04260022300178</v>
      </c>
      <c r="Z191" s="711">
        <v>89.92639306324709</v>
      </c>
      <c r="AA191" s="711">
        <v>43.367260912077292</v>
      </c>
      <c r="AB191" s="711">
        <v>257.75127884869113</v>
      </c>
      <c r="AC191" s="711">
        <v>1.7371980676328502</v>
      </c>
      <c r="AD191" s="571">
        <v>1452.2933608841386</v>
      </c>
      <c r="AE191" s="570"/>
      <c r="AF191" s="711">
        <v>947.75557319642235</v>
      </c>
      <c r="AG191" s="711">
        <v>235.470056165616</v>
      </c>
      <c r="AH191" s="711">
        <v>19.036740290272444</v>
      </c>
      <c r="AI191" s="711">
        <v>-132.04260022300178</v>
      </c>
      <c r="AJ191" s="711">
        <v>85.459043478260639</v>
      </c>
      <c r="AK191" s="711">
        <v>43.367260912077292</v>
      </c>
      <c r="AL191" s="711">
        <v>268.1575110662119</v>
      </c>
      <c r="AM191" s="711">
        <v>1.7371980676328502</v>
      </c>
      <c r="AN191" s="571">
        <v>1468.9407829534919</v>
      </c>
    </row>
    <row r="192" spans="1:40" ht="16.5">
      <c r="A192" s="515">
        <v>598</v>
      </c>
      <c r="B192" s="432" t="s">
        <v>578</v>
      </c>
      <c r="C192" s="518">
        <v>19207</v>
      </c>
      <c r="D192" s="570">
        <v>579.94895341849212</v>
      </c>
      <c r="E192" s="570">
        <v>-369.30960381842652</v>
      </c>
      <c r="F192" s="570">
        <v>-190.15663961382961</v>
      </c>
      <c r="G192" s="570">
        <v>-55.772901182990559</v>
      </c>
      <c r="H192" s="570">
        <v>160.17259607045622</v>
      </c>
      <c r="I192" s="570">
        <v>150.37637319727182</v>
      </c>
      <c r="J192" s="570">
        <v>275.25877807097339</v>
      </c>
      <c r="K192" s="570"/>
      <c r="L192" s="570">
        <v>580.89463067889506</v>
      </c>
      <c r="M192" s="570">
        <v>-369.30960383866756</v>
      </c>
      <c r="N192" s="570">
        <v>-177.6367752343975</v>
      </c>
      <c r="O192" s="570">
        <v>-131.97764406328628</v>
      </c>
      <c r="P192" s="570">
        <v>115.38905710245406</v>
      </c>
      <c r="Q192" s="570">
        <v>78.645047619826101</v>
      </c>
      <c r="R192" s="570">
        <v>172.14328907650719</v>
      </c>
      <c r="S192" s="570">
        <v>150.37637319727182</v>
      </c>
      <c r="T192" s="710">
        <v>418.5243745386029</v>
      </c>
      <c r="U192" s="570"/>
      <c r="V192" s="711">
        <v>574.80069182477428</v>
      </c>
      <c r="W192" s="711">
        <v>-369.30960383866756</v>
      </c>
      <c r="X192" s="711">
        <v>-164.80546386517202</v>
      </c>
      <c r="Y192" s="711">
        <v>-131.97764406328628</v>
      </c>
      <c r="Z192" s="711">
        <v>112.26842140279157</v>
      </c>
      <c r="AA192" s="711">
        <v>78.645047619826101</v>
      </c>
      <c r="AB192" s="711">
        <v>178.31828815751913</v>
      </c>
      <c r="AC192" s="711">
        <v>150.37637319727182</v>
      </c>
      <c r="AD192" s="571">
        <v>428.316110435057</v>
      </c>
      <c r="AE192" s="570"/>
      <c r="AF192" s="711">
        <v>586.70630482366437</v>
      </c>
      <c r="AG192" s="711">
        <v>-369.30960383866756</v>
      </c>
      <c r="AH192" s="711">
        <v>-151.26811103456569</v>
      </c>
      <c r="AI192" s="711">
        <v>-131.97764406328628</v>
      </c>
      <c r="AJ192" s="711">
        <v>109.14778570312907</v>
      </c>
      <c r="AK192" s="711">
        <v>78.645047619826101</v>
      </c>
      <c r="AL192" s="711">
        <v>186.22867610872109</v>
      </c>
      <c r="AM192" s="711">
        <v>150.37637319727182</v>
      </c>
      <c r="AN192" s="571">
        <v>458.54882851609295</v>
      </c>
    </row>
    <row r="193" spans="1:40" ht="16.5">
      <c r="A193" s="515">
        <v>599</v>
      </c>
      <c r="B193" s="432" t="s">
        <v>198</v>
      </c>
      <c r="C193" s="518">
        <v>11206</v>
      </c>
      <c r="D193" s="570">
        <v>1667.1932327874349</v>
      </c>
      <c r="E193" s="570">
        <v>-176.58101250739</v>
      </c>
      <c r="F193" s="570">
        <v>-158.26800288187906</v>
      </c>
      <c r="G193" s="570">
        <v>-55.772901182990566</v>
      </c>
      <c r="H193" s="570">
        <v>182.09850418152985</v>
      </c>
      <c r="I193" s="570">
        <v>-97.171158308049257</v>
      </c>
      <c r="J193" s="570">
        <v>1361.4986620886557</v>
      </c>
      <c r="K193" s="570"/>
      <c r="L193" s="570">
        <v>1718.4050107686996</v>
      </c>
      <c r="M193" s="570">
        <v>-176.58101252763103</v>
      </c>
      <c r="N193" s="570">
        <v>-145.74813850244695</v>
      </c>
      <c r="O193" s="570">
        <v>-132.2427644262315</v>
      </c>
      <c r="P193" s="570">
        <v>57.836386107912489</v>
      </c>
      <c r="Q193" s="570">
        <v>18.221998684990183</v>
      </c>
      <c r="R193" s="570">
        <v>194.06729434276019</v>
      </c>
      <c r="S193" s="570">
        <v>-97.171158308049257</v>
      </c>
      <c r="T193" s="710">
        <v>1436.7876161400038</v>
      </c>
      <c r="U193" s="570"/>
      <c r="V193" s="711">
        <v>1738.1772532834659</v>
      </c>
      <c r="W193" s="711">
        <v>-176.58101252763103</v>
      </c>
      <c r="X193" s="711">
        <v>-132.91682713322146</v>
      </c>
      <c r="Y193" s="711">
        <v>-132.2427644262315</v>
      </c>
      <c r="Z193" s="711">
        <v>63.855040278657114</v>
      </c>
      <c r="AA193" s="711">
        <v>18.221998684990183</v>
      </c>
      <c r="AB193" s="711">
        <v>200.89030798166715</v>
      </c>
      <c r="AC193" s="711">
        <v>-97.171158308049257</v>
      </c>
      <c r="AD193" s="571">
        <v>1482.232837833647</v>
      </c>
      <c r="AE193" s="570"/>
      <c r="AF193" s="711">
        <v>1785.4173091007299</v>
      </c>
      <c r="AG193" s="711">
        <v>-176.58101252763103</v>
      </c>
      <c r="AH193" s="711">
        <v>-119.37947430261512</v>
      </c>
      <c r="AI193" s="711">
        <v>-132.2427644262315</v>
      </c>
      <c r="AJ193" s="711">
        <v>69.873694449401739</v>
      </c>
      <c r="AK193" s="711">
        <v>18.221998684990183</v>
      </c>
      <c r="AL193" s="711">
        <v>209.21168346566483</v>
      </c>
      <c r="AM193" s="711">
        <v>-97.171158308049257</v>
      </c>
      <c r="AN193" s="571">
        <v>1557.3502761362595</v>
      </c>
    </row>
    <row r="194" spans="1:40" ht="16.5">
      <c r="A194" s="515">
        <v>601</v>
      </c>
      <c r="B194" s="432" t="s">
        <v>199</v>
      </c>
      <c r="C194" s="518">
        <v>3786</v>
      </c>
      <c r="D194" s="570">
        <v>834.87050493988636</v>
      </c>
      <c r="E194" s="570">
        <v>204.67491900151299</v>
      </c>
      <c r="F194" s="570">
        <v>101.85604291310818</v>
      </c>
      <c r="G194" s="570">
        <v>-55.772901182990559</v>
      </c>
      <c r="H194" s="570">
        <v>226.58596079655103</v>
      </c>
      <c r="I194" s="570">
        <v>67.340200739566825</v>
      </c>
      <c r="J194" s="570">
        <v>1379.5547272076349</v>
      </c>
      <c r="K194" s="570"/>
      <c r="L194" s="570">
        <v>814.60876814564324</v>
      </c>
      <c r="M194" s="570">
        <v>204.67491898127193</v>
      </c>
      <c r="N194" s="570">
        <v>84.375907292540248</v>
      </c>
      <c r="O194" s="570">
        <v>-132.06489955007555</v>
      </c>
      <c r="P194" s="570">
        <v>141.05414857316745</v>
      </c>
      <c r="Q194" s="570">
        <v>37.935038390385643</v>
      </c>
      <c r="R194" s="570">
        <v>239.51151177221263</v>
      </c>
      <c r="S194" s="570">
        <v>67.340200739566825</v>
      </c>
      <c r="T194" s="710">
        <v>1457.4355943447124</v>
      </c>
      <c r="U194" s="570"/>
      <c r="V194" s="711">
        <v>816.90485538046573</v>
      </c>
      <c r="W194" s="711">
        <v>204.67491898127193</v>
      </c>
      <c r="X194" s="711">
        <v>67.207218661765751</v>
      </c>
      <c r="Y194" s="711">
        <v>-132.06489955007555</v>
      </c>
      <c r="Z194" s="711">
        <v>120.90060307686366</v>
      </c>
      <c r="AA194" s="711">
        <v>37.935038390385643</v>
      </c>
      <c r="AB194" s="711">
        <v>248.16195966795249</v>
      </c>
      <c r="AC194" s="711">
        <v>67.340200739566825</v>
      </c>
      <c r="AD194" s="571">
        <v>1431.0598953481965</v>
      </c>
      <c r="AE194" s="570"/>
      <c r="AF194" s="711">
        <v>845.11424611071243</v>
      </c>
      <c r="AG194" s="711">
        <v>204.67491898127193</v>
      </c>
      <c r="AH194" s="711">
        <v>50.744571492372089</v>
      </c>
      <c r="AI194" s="711">
        <v>-132.06489955007555</v>
      </c>
      <c r="AJ194" s="711">
        <v>100.74705758055983</v>
      </c>
      <c r="AK194" s="711">
        <v>37.935038390385643</v>
      </c>
      <c r="AL194" s="711">
        <v>258.05364660170113</v>
      </c>
      <c r="AM194" s="711">
        <v>67.340200739566825</v>
      </c>
      <c r="AN194" s="571">
        <v>1432.5447803464947</v>
      </c>
    </row>
    <row r="195" spans="1:40" ht="16.5">
      <c r="A195" s="515">
        <v>604</v>
      </c>
      <c r="B195" s="432" t="s">
        <v>579</v>
      </c>
      <c r="C195" s="518">
        <v>20405</v>
      </c>
      <c r="D195" s="570">
        <v>556.96189854052705</v>
      </c>
      <c r="E195" s="570">
        <v>193.93854258700947</v>
      </c>
      <c r="F195" s="570">
        <v>89.49873388624394</v>
      </c>
      <c r="G195" s="570">
        <v>-55.772901182990559</v>
      </c>
      <c r="H195" s="570">
        <v>103.87946800255338</v>
      </c>
      <c r="I195" s="570">
        <v>-132.9946091644205</v>
      </c>
      <c r="J195" s="570">
        <v>755.51113266892287</v>
      </c>
      <c r="K195" s="570"/>
      <c r="L195" s="570">
        <v>535.15834260051827</v>
      </c>
      <c r="M195" s="570">
        <v>193.93854256676838</v>
      </c>
      <c r="N195" s="570">
        <v>72.018598265676033</v>
      </c>
      <c r="O195" s="570">
        <v>-132.14754166524645</v>
      </c>
      <c r="P195" s="570">
        <v>86.543863521105266</v>
      </c>
      <c r="Q195" s="570">
        <v>38.269903607547171</v>
      </c>
      <c r="R195" s="570">
        <v>112.74787688712492</v>
      </c>
      <c r="S195" s="570">
        <v>-132.9946091644205</v>
      </c>
      <c r="T195" s="710">
        <v>773.53497661907306</v>
      </c>
      <c r="U195" s="570"/>
      <c r="V195" s="711">
        <v>539.89909257440888</v>
      </c>
      <c r="W195" s="711">
        <v>193.93854256676838</v>
      </c>
      <c r="X195" s="711">
        <v>54.849909634901536</v>
      </c>
      <c r="Y195" s="711">
        <v>-132.14754166524645</v>
      </c>
      <c r="Z195" s="711">
        <v>92.023619827202836</v>
      </c>
      <c r="AA195" s="711">
        <v>38.269903607547171</v>
      </c>
      <c r="AB195" s="711">
        <v>114.36180456008101</v>
      </c>
      <c r="AC195" s="711">
        <v>-132.9946091644205</v>
      </c>
      <c r="AD195" s="571">
        <v>768.20072194124293</v>
      </c>
      <c r="AE195" s="570"/>
      <c r="AF195" s="711">
        <v>521.10509033287019</v>
      </c>
      <c r="AG195" s="711">
        <v>193.93854256676838</v>
      </c>
      <c r="AH195" s="711">
        <v>38.38726246550786</v>
      </c>
      <c r="AI195" s="711">
        <v>-132.14754166524645</v>
      </c>
      <c r="AJ195" s="711">
        <v>97.503376133300378</v>
      </c>
      <c r="AK195" s="711">
        <v>38.269903607547171</v>
      </c>
      <c r="AL195" s="711">
        <v>120.30803093403051</v>
      </c>
      <c r="AM195" s="711">
        <v>-132.9946091644205</v>
      </c>
      <c r="AN195" s="571">
        <v>744.37005521035758</v>
      </c>
    </row>
    <row r="196" spans="1:40" ht="16.5">
      <c r="A196" s="515">
        <v>607</v>
      </c>
      <c r="B196" s="432" t="s">
        <v>201</v>
      </c>
      <c r="C196" s="518">
        <v>4084</v>
      </c>
      <c r="D196" s="570">
        <v>805.36745861485531</v>
      </c>
      <c r="E196" s="570">
        <v>-135.63842966631705</v>
      </c>
      <c r="F196" s="570">
        <v>-31.511394759239852</v>
      </c>
      <c r="G196" s="570">
        <v>-55.772901182990559</v>
      </c>
      <c r="H196" s="570">
        <v>228.42394124632006</v>
      </c>
      <c r="I196" s="570">
        <v>-161.03109696376103</v>
      </c>
      <c r="J196" s="570">
        <v>649.83757728886678</v>
      </c>
      <c r="K196" s="570"/>
      <c r="L196" s="570">
        <v>820.84368462686859</v>
      </c>
      <c r="M196" s="570">
        <v>-135.63842968655806</v>
      </c>
      <c r="N196" s="570">
        <v>-18.991530379807763</v>
      </c>
      <c r="O196" s="570">
        <v>-131.98100104496456</v>
      </c>
      <c r="P196" s="570">
        <v>135.33368257489553</v>
      </c>
      <c r="Q196" s="570">
        <v>43.999268166013707</v>
      </c>
      <c r="R196" s="570">
        <v>242.89011003481986</v>
      </c>
      <c r="S196" s="570">
        <v>-161.03109696376103</v>
      </c>
      <c r="T196" s="710">
        <v>795.42468732750626</v>
      </c>
      <c r="U196" s="570"/>
      <c r="V196" s="711">
        <v>872.50067984055113</v>
      </c>
      <c r="W196" s="711">
        <v>-135.63842968655806</v>
      </c>
      <c r="X196" s="711">
        <v>-6.160219010582261</v>
      </c>
      <c r="Y196" s="711">
        <v>-131.98100104496456</v>
      </c>
      <c r="Z196" s="711">
        <v>122.84726611604705</v>
      </c>
      <c r="AA196" s="711">
        <v>43.999268166013707</v>
      </c>
      <c r="AB196" s="711">
        <v>250.88216839589782</v>
      </c>
      <c r="AC196" s="711">
        <v>-161.03109696376103</v>
      </c>
      <c r="AD196" s="571">
        <v>855.41863581264363</v>
      </c>
      <c r="AE196" s="570"/>
      <c r="AF196" s="711">
        <v>920.01225961114835</v>
      </c>
      <c r="AG196" s="711">
        <v>-135.63842968655806</v>
      </c>
      <c r="AH196" s="711">
        <v>-5.6197849959174446</v>
      </c>
      <c r="AI196" s="711">
        <v>-131.98100104496456</v>
      </c>
      <c r="AJ196" s="711">
        <v>110.36084965719854</v>
      </c>
      <c r="AK196" s="711">
        <v>43.999268166013707</v>
      </c>
      <c r="AL196" s="711">
        <v>260.2943018144062</v>
      </c>
      <c r="AM196" s="711">
        <v>-161.03109696376103</v>
      </c>
      <c r="AN196" s="571">
        <v>900.39636655756567</v>
      </c>
    </row>
    <row r="197" spans="1:40" ht="16.5">
      <c r="A197" s="515">
        <v>608</v>
      </c>
      <c r="B197" s="432" t="s">
        <v>580</v>
      </c>
      <c r="C197" s="518">
        <v>1980</v>
      </c>
      <c r="D197" s="570">
        <v>637.15840143468972</v>
      </c>
      <c r="E197" s="570">
        <v>-99.194892959009664</v>
      </c>
      <c r="F197" s="570">
        <v>-69.666517960128161</v>
      </c>
      <c r="G197" s="570">
        <v>-55.772901182990573</v>
      </c>
      <c r="H197" s="570">
        <v>208.72952411670019</v>
      </c>
      <c r="I197" s="570">
        <v>221.1858585858586</v>
      </c>
      <c r="J197" s="570">
        <v>842.43947203512016</v>
      </c>
      <c r="K197" s="570"/>
      <c r="L197" s="570">
        <v>776.79356010934134</v>
      </c>
      <c r="M197" s="570">
        <v>-99.194892979250682</v>
      </c>
      <c r="N197" s="570">
        <v>-57.146653580696075</v>
      </c>
      <c r="O197" s="570">
        <v>-132.1729308011686</v>
      </c>
      <c r="P197" s="570">
        <v>89.554729981125831</v>
      </c>
      <c r="Q197" s="570">
        <v>66.601019955555557</v>
      </c>
      <c r="R197" s="570">
        <v>224.06261366581145</v>
      </c>
      <c r="S197" s="570">
        <v>221.1858585858586</v>
      </c>
      <c r="T197" s="710">
        <v>1089.6833049365775</v>
      </c>
      <c r="U197" s="570"/>
      <c r="V197" s="711">
        <v>795.86965133565309</v>
      </c>
      <c r="W197" s="711">
        <v>-99.194892979250682</v>
      </c>
      <c r="X197" s="711">
        <v>-44.315342211470572</v>
      </c>
      <c r="Y197" s="711">
        <v>-132.1729308011686</v>
      </c>
      <c r="Z197" s="711">
        <v>91.078748828946885</v>
      </c>
      <c r="AA197" s="711">
        <v>66.601019955555557</v>
      </c>
      <c r="AB197" s="711">
        <v>232.08799908014777</v>
      </c>
      <c r="AC197" s="711">
        <v>221.1858585858586</v>
      </c>
      <c r="AD197" s="571">
        <v>1131.1401117942719</v>
      </c>
      <c r="AE197" s="570"/>
      <c r="AF197" s="711">
        <v>844.83440379014007</v>
      </c>
      <c r="AG197" s="711">
        <v>-99.194892979250682</v>
      </c>
      <c r="AH197" s="711">
        <v>-30.777989380864245</v>
      </c>
      <c r="AI197" s="711">
        <v>-132.1729308011686</v>
      </c>
      <c r="AJ197" s="711">
        <v>92.602767676767925</v>
      </c>
      <c r="AK197" s="711">
        <v>66.601019955555557</v>
      </c>
      <c r="AL197" s="711">
        <v>241.56962118411124</v>
      </c>
      <c r="AM197" s="711">
        <v>221.1858585858586</v>
      </c>
      <c r="AN197" s="571">
        <v>1204.6478580311498</v>
      </c>
    </row>
    <row r="198" spans="1:40" ht="16.5">
      <c r="A198" s="515">
        <v>609</v>
      </c>
      <c r="B198" s="432" t="s">
        <v>581</v>
      </c>
      <c r="C198" s="518">
        <v>83205</v>
      </c>
      <c r="D198" s="570">
        <v>358.92962232704599</v>
      </c>
      <c r="E198" s="570">
        <v>-189.93306916653003</v>
      </c>
      <c r="F198" s="570">
        <v>-50.819839270517569</v>
      </c>
      <c r="G198" s="570">
        <v>-55.772901182990566</v>
      </c>
      <c r="H198" s="570">
        <v>162.75899099494083</v>
      </c>
      <c r="I198" s="570">
        <v>-61.877747731506517</v>
      </c>
      <c r="J198" s="570">
        <v>163.28505597044216</v>
      </c>
      <c r="K198" s="570"/>
      <c r="L198" s="570">
        <v>341.99563585684183</v>
      </c>
      <c r="M198" s="570">
        <v>-189.93306918677106</v>
      </c>
      <c r="N198" s="570">
        <v>-38.299974891085476</v>
      </c>
      <c r="O198" s="570">
        <v>-132.11482033268859</v>
      </c>
      <c r="P198" s="570">
        <v>129.90405592449531</v>
      </c>
      <c r="Q198" s="570">
        <v>69.367829071882696</v>
      </c>
      <c r="R198" s="570">
        <v>175.45433236740919</v>
      </c>
      <c r="S198" s="570">
        <v>-61.877747731506517</v>
      </c>
      <c r="T198" s="710">
        <v>294.49624107857738</v>
      </c>
      <c r="U198" s="570"/>
      <c r="V198" s="711">
        <v>354.68755342947094</v>
      </c>
      <c r="W198" s="711">
        <v>-189.93306918677106</v>
      </c>
      <c r="X198" s="711">
        <v>-25.468663521859977</v>
      </c>
      <c r="Y198" s="711">
        <v>-132.11482033268859</v>
      </c>
      <c r="Z198" s="711">
        <v>125.72880616067312</v>
      </c>
      <c r="AA198" s="711">
        <v>69.367829071882696</v>
      </c>
      <c r="AB198" s="711">
        <v>181.69099123719914</v>
      </c>
      <c r="AC198" s="711">
        <v>-61.877747731506517</v>
      </c>
      <c r="AD198" s="571">
        <v>322.08087912639974</v>
      </c>
      <c r="AE198" s="570"/>
      <c r="AF198" s="711">
        <v>369.23045564679717</v>
      </c>
      <c r="AG198" s="711">
        <v>-189.93306918677106</v>
      </c>
      <c r="AH198" s="711">
        <v>-11.931310691253646</v>
      </c>
      <c r="AI198" s="711">
        <v>-132.11482033268859</v>
      </c>
      <c r="AJ198" s="711">
        <v>121.55355639685092</v>
      </c>
      <c r="AK198" s="711">
        <v>69.367829071882696</v>
      </c>
      <c r="AL198" s="711">
        <v>189.88985480306246</v>
      </c>
      <c r="AM198" s="711">
        <v>-61.877747731506517</v>
      </c>
      <c r="AN198" s="571">
        <v>354.18474797637333</v>
      </c>
    </row>
    <row r="199" spans="1:40" ht="16.5">
      <c r="A199" s="515">
        <v>611</v>
      </c>
      <c r="B199" s="432" t="s">
        <v>582</v>
      </c>
      <c r="C199" s="518">
        <v>5011</v>
      </c>
      <c r="D199" s="570">
        <v>780.4915858331276</v>
      </c>
      <c r="E199" s="570">
        <v>102.87323379096594</v>
      </c>
      <c r="F199" s="570">
        <v>30.028812767583684</v>
      </c>
      <c r="G199" s="570">
        <v>-55.772901182990573</v>
      </c>
      <c r="H199" s="570">
        <v>143.61234083168904</v>
      </c>
      <c r="I199" s="570">
        <v>-269.45719417281981</v>
      </c>
      <c r="J199" s="570">
        <v>731.77587786755601</v>
      </c>
      <c r="K199" s="570"/>
      <c r="L199" s="570">
        <v>778.86571479099746</v>
      </c>
      <c r="M199" s="570">
        <v>102.87323377072487</v>
      </c>
      <c r="N199" s="570">
        <v>12.548677147015775</v>
      </c>
      <c r="O199" s="570">
        <v>-132.31174692109957</v>
      </c>
      <c r="P199" s="570">
        <v>70.030793955545604</v>
      </c>
      <c r="Q199" s="570">
        <v>14.793392924366401</v>
      </c>
      <c r="R199" s="570">
        <v>158.12831797288595</v>
      </c>
      <c r="S199" s="570">
        <v>-269.45719417281981</v>
      </c>
      <c r="T199" s="710">
        <v>735.47118946761668</v>
      </c>
      <c r="U199" s="570"/>
      <c r="V199" s="711">
        <v>779.20903102429224</v>
      </c>
      <c r="W199" s="711">
        <v>102.87323377072487</v>
      </c>
      <c r="X199" s="711">
        <v>-4.1571378265237735</v>
      </c>
      <c r="Y199" s="711">
        <v>-132.31174692109957</v>
      </c>
      <c r="Z199" s="711">
        <v>81.278928209063778</v>
      </c>
      <c r="AA199" s="711">
        <v>14.793392924366401</v>
      </c>
      <c r="AB199" s="711">
        <v>160.86022055590416</v>
      </c>
      <c r="AC199" s="711">
        <v>-269.45719417281981</v>
      </c>
      <c r="AD199" s="571">
        <v>733.08872756390826</v>
      </c>
      <c r="AE199" s="570"/>
      <c r="AF199" s="711">
        <v>757.19524533992023</v>
      </c>
      <c r="AG199" s="711">
        <v>102.87323377072487</v>
      </c>
      <c r="AH199" s="711">
        <v>-5.6197849959174446</v>
      </c>
      <c r="AI199" s="711">
        <v>-132.31174692109957</v>
      </c>
      <c r="AJ199" s="711">
        <v>92.527062462581966</v>
      </c>
      <c r="AK199" s="711">
        <v>14.793392924366401</v>
      </c>
      <c r="AL199" s="711">
        <v>167.71926355107036</v>
      </c>
      <c r="AM199" s="711">
        <v>-269.45719417281981</v>
      </c>
      <c r="AN199" s="571">
        <v>727.71947195882717</v>
      </c>
    </row>
    <row r="200" spans="1:40" ht="16.5">
      <c r="A200" s="515">
        <v>614</v>
      </c>
      <c r="B200" s="432" t="s">
        <v>205</v>
      </c>
      <c r="C200" s="518">
        <v>2999</v>
      </c>
      <c r="D200" s="570">
        <v>1209.6266729842901</v>
      </c>
      <c r="E200" s="570">
        <v>-227.69392217512069</v>
      </c>
      <c r="F200" s="570">
        <v>-137.12197181529976</v>
      </c>
      <c r="G200" s="570">
        <v>-55.772901182990566</v>
      </c>
      <c r="H200" s="570">
        <v>256.41911766940007</v>
      </c>
      <c r="I200" s="570">
        <v>26.314438146048683</v>
      </c>
      <c r="J200" s="570">
        <v>1071.771433626328</v>
      </c>
      <c r="K200" s="570"/>
      <c r="L200" s="570">
        <v>1293.9832784461212</v>
      </c>
      <c r="M200" s="570">
        <v>-227.69392219536167</v>
      </c>
      <c r="N200" s="570">
        <v>-124.60210743586765</v>
      </c>
      <c r="O200" s="570">
        <v>-131.85681298577316</v>
      </c>
      <c r="P200" s="570">
        <v>163.54665567163417</v>
      </c>
      <c r="Q200" s="570">
        <v>64.29958390063355</v>
      </c>
      <c r="R200" s="570">
        <v>272.81559357956104</v>
      </c>
      <c r="S200" s="570">
        <v>26.314438146048683</v>
      </c>
      <c r="T200" s="710">
        <v>1336.8067071269961</v>
      </c>
      <c r="U200" s="570"/>
      <c r="V200" s="711">
        <v>1334.0219844669066</v>
      </c>
      <c r="W200" s="711">
        <v>-227.69392219536167</v>
      </c>
      <c r="X200" s="711">
        <v>-111.77079606664216</v>
      </c>
      <c r="Y200" s="711">
        <v>-131.85681298577316</v>
      </c>
      <c r="Z200" s="711">
        <v>138.16324447469665</v>
      </c>
      <c r="AA200" s="711">
        <v>64.29958390063355</v>
      </c>
      <c r="AB200" s="711">
        <v>282.44756308401605</v>
      </c>
      <c r="AC200" s="711">
        <v>26.314438146048683</v>
      </c>
      <c r="AD200" s="571">
        <v>1373.9252828245246</v>
      </c>
      <c r="AE200" s="570"/>
      <c r="AF200" s="711">
        <v>1414.4559054129738</v>
      </c>
      <c r="AG200" s="711">
        <v>-227.69392219536167</v>
      </c>
      <c r="AH200" s="711">
        <v>-98.233443236035825</v>
      </c>
      <c r="AI200" s="711">
        <v>-131.85681298577316</v>
      </c>
      <c r="AJ200" s="711">
        <v>112.77983327775917</v>
      </c>
      <c r="AK200" s="711">
        <v>64.29958390063355</v>
      </c>
      <c r="AL200" s="711">
        <v>293.37541464060723</v>
      </c>
      <c r="AM200" s="711">
        <v>26.314438146048683</v>
      </c>
      <c r="AN200" s="571">
        <v>1453.4409969608516</v>
      </c>
    </row>
    <row r="201" spans="1:40" ht="16.5">
      <c r="A201" s="515">
        <v>615</v>
      </c>
      <c r="B201" s="432" t="s">
        <v>206</v>
      </c>
      <c r="C201" s="518">
        <v>7603</v>
      </c>
      <c r="D201" s="570">
        <v>1539.9605199904743</v>
      </c>
      <c r="E201" s="570">
        <v>268.97320331092874</v>
      </c>
      <c r="F201" s="570">
        <v>45.858551035574528</v>
      </c>
      <c r="G201" s="570">
        <v>-55.772901182990566</v>
      </c>
      <c r="H201" s="570">
        <v>204.79639965011313</v>
      </c>
      <c r="I201" s="570">
        <v>16.144153623569643</v>
      </c>
      <c r="J201" s="570">
        <v>2019.9599264276696</v>
      </c>
      <c r="K201" s="570"/>
      <c r="L201" s="570">
        <v>1621.7237549832366</v>
      </c>
      <c r="M201" s="570">
        <v>268.97320329068822</v>
      </c>
      <c r="N201" s="570">
        <v>28.378415415006621</v>
      </c>
      <c r="O201" s="570">
        <v>-132.03043558927922</v>
      </c>
      <c r="P201" s="570">
        <v>124.65875354901479</v>
      </c>
      <c r="Q201" s="570">
        <v>59.185268110219653</v>
      </c>
      <c r="R201" s="570">
        <v>219.52698774301481</v>
      </c>
      <c r="S201" s="570">
        <v>16.144153623569643</v>
      </c>
      <c r="T201" s="710">
        <v>2206.5601011254712</v>
      </c>
      <c r="U201" s="570"/>
      <c r="V201" s="711">
        <v>1656.7405161147612</v>
      </c>
      <c r="W201" s="711">
        <v>268.97320329068822</v>
      </c>
      <c r="X201" s="711">
        <v>11.209726784232124</v>
      </c>
      <c r="Y201" s="711">
        <v>-132.03043558927922</v>
      </c>
      <c r="Z201" s="711">
        <v>116.56930509227682</v>
      </c>
      <c r="AA201" s="711">
        <v>59.185268110219653</v>
      </c>
      <c r="AB201" s="711">
        <v>227.50510885608384</v>
      </c>
      <c r="AC201" s="711">
        <v>16.144153623569643</v>
      </c>
      <c r="AD201" s="571">
        <v>2224.2968462825525</v>
      </c>
      <c r="AE201" s="570"/>
      <c r="AF201" s="711">
        <v>1734.5041277325411</v>
      </c>
      <c r="AG201" s="711">
        <v>268.97320329068822</v>
      </c>
      <c r="AH201" s="711">
        <v>-5.2529203851615476</v>
      </c>
      <c r="AI201" s="711">
        <v>-132.03043558927922</v>
      </c>
      <c r="AJ201" s="711">
        <v>108.47985663553887</v>
      </c>
      <c r="AK201" s="711">
        <v>59.185268110219653</v>
      </c>
      <c r="AL201" s="711">
        <v>236.73446753931981</v>
      </c>
      <c r="AM201" s="711">
        <v>16.144153623569643</v>
      </c>
      <c r="AN201" s="571">
        <v>2286.7377209574365</v>
      </c>
    </row>
    <row r="202" spans="1:40" ht="16.5">
      <c r="A202" s="515">
        <v>616</v>
      </c>
      <c r="B202" s="432" t="s">
        <v>207</v>
      </c>
      <c r="C202" s="518">
        <v>1807</v>
      </c>
      <c r="D202" s="570">
        <v>635.89045518894261</v>
      </c>
      <c r="E202" s="570">
        <v>-117.30251835136123</v>
      </c>
      <c r="F202" s="570">
        <v>-83.065032668533988</v>
      </c>
      <c r="G202" s="570">
        <v>-55.772901182990566</v>
      </c>
      <c r="H202" s="570">
        <v>210.37560248604558</v>
      </c>
      <c r="I202" s="570">
        <v>-275.04814609850581</v>
      </c>
      <c r="J202" s="570">
        <v>315.07745937359653</v>
      </c>
      <c r="K202" s="570"/>
      <c r="L202" s="570">
        <v>703.30145691028042</v>
      </c>
      <c r="M202" s="570">
        <v>-117.30251837160228</v>
      </c>
      <c r="N202" s="570">
        <v>-70.545168289101895</v>
      </c>
      <c r="O202" s="570">
        <v>-131.88897384712087</v>
      </c>
      <c r="P202" s="570">
        <v>98.128256457602987</v>
      </c>
      <c r="Q202" s="570">
        <v>21.558543178749304</v>
      </c>
      <c r="R202" s="570">
        <v>225.47173300340663</v>
      </c>
      <c r="S202" s="570">
        <v>-275.04814609850581</v>
      </c>
      <c r="T202" s="710">
        <v>453.67518294370848</v>
      </c>
      <c r="U202" s="570"/>
      <c r="V202" s="711">
        <v>721.92630068394544</v>
      </c>
      <c r="W202" s="711">
        <v>-117.30251837160228</v>
      </c>
      <c r="X202" s="711">
        <v>-57.713856919876399</v>
      </c>
      <c r="Y202" s="711">
        <v>-131.88897384712087</v>
      </c>
      <c r="Z202" s="711">
        <v>100.33590465381525</v>
      </c>
      <c r="AA202" s="711">
        <v>21.558543178749304</v>
      </c>
      <c r="AB202" s="711">
        <v>231.29898615753839</v>
      </c>
      <c r="AC202" s="711">
        <v>-275.04814609850581</v>
      </c>
      <c r="AD202" s="571">
        <v>493.16623943694299</v>
      </c>
      <c r="AE202" s="570"/>
      <c r="AF202" s="711">
        <v>782.96356220283076</v>
      </c>
      <c r="AG202" s="711">
        <v>-117.30251837160228</v>
      </c>
      <c r="AH202" s="711">
        <v>-44.176504089270068</v>
      </c>
      <c r="AI202" s="711">
        <v>-131.88897384712087</v>
      </c>
      <c r="AJ202" s="711">
        <v>102.54355285002751</v>
      </c>
      <c r="AK202" s="711">
        <v>21.558543178749304</v>
      </c>
      <c r="AL202" s="711">
        <v>240.01356250831279</v>
      </c>
      <c r="AM202" s="711">
        <v>-275.04814609850581</v>
      </c>
      <c r="AN202" s="571">
        <v>578.66307833342137</v>
      </c>
    </row>
    <row r="203" spans="1:40" ht="16.5">
      <c r="A203" s="515">
        <v>619</v>
      </c>
      <c r="B203" s="432" t="s">
        <v>208</v>
      </c>
      <c r="C203" s="518">
        <v>2675</v>
      </c>
      <c r="D203" s="570">
        <v>613.5171613757758</v>
      </c>
      <c r="E203" s="570">
        <v>289.13377058909873</v>
      </c>
      <c r="F203" s="570">
        <v>144.14530541401098</v>
      </c>
      <c r="G203" s="570">
        <v>-55.772901182990566</v>
      </c>
      <c r="H203" s="570">
        <v>257.49963299059721</v>
      </c>
      <c r="I203" s="570">
        <v>24.266542056074766</v>
      </c>
      <c r="J203" s="570">
        <v>1272.789511242567</v>
      </c>
      <c r="K203" s="570"/>
      <c r="L203" s="570">
        <v>732.19977801922062</v>
      </c>
      <c r="M203" s="570">
        <v>289.13377056885764</v>
      </c>
      <c r="N203" s="570">
        <v>126.66516979344308</v>
      </c>
      <c r="O203" s="570">
        <v>-131.9238213441827</v>
      </c>
      <c r="P203" s="570">
        <v>88.173646435206564</v>
      </c>
      <c r="Q203" s="570">
        <v>104.6163158011215</v>
      </c>
      <c r="R203" s="570">
        <v>272.40490910517889</v>
      </c>
      <c r="S203" s="570">
        <v>24.266542056074766</v>
      </c>
      <c r="T203" s="710">
        <v>1505.5363104349203</v>
      </c>
      <c r="U203" s="570"/>
      <c r="V203" s="711">
        <v>749.77428500965186</v>
      </c>
      <c r="W203" s="711">
        <v>289.13377056885764</v>
      </c>
      <c r="X203" s="711">
        <v>109.49648116266857</v>
      </c>
      <c r="Y203" s="711">
        <v>-131.9238213441827</v>
      </c>
      <c r="Z203" s="711">
        <v>88.500415740967725</v>
      </c>
      <c r="AA203" s="711">
        <v>104.6163158011215</v>
      </c>
      <c r="AB203" s="711">
        <v>281.87817042184156</v>
      </c>
      <c r="AC203" s="711">
        <v>24.266542056074766</v>
      </c>
      <c r="AD203" s="571">
        <v>1515.7421594170009</v>
      </c>
      <c r="AE203" s="570"/>
      <c r="AF203" s="711">
        <v>809.92624627820942</v>
      </c>
      <c r="AG203" s="711">
        <v>289.13377056885764</v>
      </c>
      <c r="AH203" s="711">
        <v>93.033833993274911</v>
      </c>
      <c r="AI203" s="711">
        <v>-131.9238213441827</v>
      </c>
      <c r="AJ203" s="711">
        <v>88.8271850467289</v>
      </c>
      <c r="AK203" s="711">
        <v>104.6163158011215</v>
      </c>
      <c r="AL203" s="711">
        <v>292.58964987093748</v>
      </c>
      <c r="AM203" s="711">
        <v>24.266542056074766</v>
      </c>
      <c r="AN203" s="571">
        <v>1570.469722271022</v>
      </c>
    </row>
    <row r="204" spans="1:40" ht="16.5">
      <c r="A204" s="515">
        <v>620</v>
      </c>
      <c r="B204" s="432" t="s">
        <v>209</v>
      </c>
      <c r="C204" s="518">
        <v>2380</v>
      </c>
      <c r="D204" s="570">
        <v>1091.043953323385</v>
      </c>
      <c r="E204" s="570">
        <v>117.56057043034355</v>
      </c>
      <c r="F204" s="570">
        <v>140.67205700169714</v>
      </c>
      <c r="G204" s="570">
        <v>-55.772901182990552</v>
      </c>
      <c r="H204" s="570">
        <v>248.32126719833951</v>
      </c>
      <c r="I204" s="570">
        <v>32.41512605042017</v>
      </c>
      <c r="J204" s="570">
        <v>1574.2400728211949</v>
      </c>
      <c r="K204" s="570"/>
      <c r="L204" s="570">
        <v>1228.6097701397889</v>
      </c>
      <c r="M204" s="570">
        <v>117.56057041010246</v>
      </c>
      <c r="N204" s="570">
        <v>123.19192138112925</v>
      </c>
      <c r="O204" s="570">
        <v>-131.96296550063701</v>
      </c>
      <c r="P204" s="570">
        <v>154.88041072953661</v>
      </c>
      <c r="Q204" s="570">
        <v>73.803063723529419</v>
      </c>
      <c r="R204" s="570">
        <v>265.90866971657249</v>
      </c>
      <c r="S204" s="570">
        <v>32.41512605042017</v>
      </c>
      <c r="T204" s="710">
        <v>1864.4065666504423</v>
      </c>
      <c r="U204" s="570"/>
      <c r="V204" s="711">
        <v>1267.1197210023147</v>
      </c>
      <c r="W204" s="711">
        <v>117.56057041010246</v>
      </c>
      <c r="X204" s="711">
        <v>106.02323275035474</v>
      </c>
      <c r="Y204" s="711">
        <v>-131.96296550063701</v>
      </c>
      <c r="Z204" s="711">
        <v>134.85546796981009</v>
      </c>
      <c r="AA204" s="711">
        <v>73.803063723529419</v>
      </c>
      <c r="AB204" s="711">
        <v>275.38242928059105</v>
      </c>
      <c r="AC204" s="711">
        <v>32.41512605042017</v>
      </c>
      <c r="AD204" s="571">
        <v>1875.1966456864855</v>
      </c>
      <c r="AE204" s="570"/>
      <c r="AF204" s="711">
        <v>1346.4321483954975</v>
      </c>
      <c r="AG204" s="711">
        <v>117.56057041010246</v>
      </c>
      <c r="AH204" s="711">
        <v>89.560585580961074</v>
      </c>
      <c r="AI204" s="711">
        <v>-131.96296550063701</v>
      </c>
      <c r="AJ204" s="711">
        <v>114.83052521008361</v>
      </c>
      <c r="AK204" s="711">
        <v>73.803063723529419</v>
      </c>
      <c r="AL204" s="711">
        <v>285.94058513138759</v>
      </c>
      <c r="AM204" s="711">
        <v>32.41512605042017</v>
      </c>
      <c r="AN204" s="571">
        <v>1928.5796390013447</v>
      </c>
    </row>
    <row r="205" spans="1:40" ht="16.5">
      <c r="A205" s="515">
        <v>623</v>
      </c>
      <c r="B205" s="432" t="s">
        <v>210</v>
      </c>
      <c r="C205" s="518">
        <v>2107</v>
      </c>
      <c r="D205" s="570">
        <v>403.10890133543268</v>
      </c>
      <c r="E205" s="570">
        <v>240.76113304655556</v>
      </c>
      <c r="F205" s="570">
        <v>48.639730621557142</v>
      </c>
      <c r="G205" s="570">
        <v>-55.772901182990566</v>
      </c>
      <c r="H205" s="570">
        <v>225.21930188385213</v>
      </c>
      <c r="I205" s="570">
        <v>-244.98386331276697</v>
      </c>
      <c r="J205" s="570">
        <v>616.97230239164003</v>
      </c>
      <c r="K205" s="570"/>
      <c r="L205" s="570">
        <v>428.99574577997856</v>
      </c>
      <c r="M205" s="570">
        <v>240.76113302631444</v>
      </c>
      <c r="N205" s="570">
        <v>31.159595000989235</v>
      </c>
      <c r="O205" s="570">
        <v>-131.99862519359519</v>
      </c>
      <c r="P205" s="570">
        <v>77.27879312257555</v>
      </c>
      <c r="Q205" s="570">
        <v>36.099310372093022</v>
      </c>
      <c r="R205" s="570">
        <v>237.46418012622726</v>
      </c>
      <c r="S205" s="570">
        <v>-244.98386331276697</v>
      </c>
      <c r="T205" s="710">
        <v>674.77626892181593</v>
      </c>
      <c r="U205" s="570"/>
      <c r="V205" s="711">
        <v>427.45770325375412</v>
      </c>
      <c r="W205" s="711">
        <v>240.76113302631444</v>
      </c>
      <c r="X205" s="711">
        <v>13.990906370214738</v>
      </c>
      <c r="Y205" s="711">
        <v>-131.99862519359519</v>
      </c>
      <c r="Z205" s="711">
        <v>80.204033485824823</v>
      </c>
      <c r="AA205" s="711">
        <v>36.099310372093022</v>
      </c>
      <c r="AB205" s="711">
        <v>243.9996899809791</v>
      </c>
      <c r="AC205" s="711">
        <v>-244.98386331276697</v>
      </c>
      <c r="AD205" s="571">
        <v>665.53028798281809</v>
      </c>
      <c r="AE205" s="570"/>
      <c r="AF205" s="711">
        <v>402.63071831912202</v>
      </c>
      <c r="AG205" s="711">
        <v>240.76113302631444</v>
      </c>
      <c r="AH205" s="711">
        <v>-2.4717407991789342</v>
      </c>
      <c r="AI205" s="711">
        <v>-131.99862519359519</v>
      </c>
      <c r="AJ205" s="711">
        <v>83.129273849074096</v>
      </c>
      <c r="AK205" s="711">
        <v>36.099310372093022</v>
      </c>
      <c r="AL205" s="711">
        <v>252.30392555595657</v>
      </c>
      <c r="AM205" s="711">
        <v>-244.98386331276697</v>
      </c>
      <c r="AN205" s="571">
        <v>635.47013181701925</v>
      </c>
    </row>
    <row r="206" spans="1:40" ht="16.5">
      <c r="A206" s="515">
        <v>624</v>
      </c>
      <c r="B206" s="432" t="s">
        <v>583</v>
      </c>
      <c r="C206" s="518">
        <v>5117</v>
      </c>
      <c r="D206" s="570">
        <v>558.59264513281346</v>
      </c>
      <c r="E206" s="570">
        <v>141.72846085499489</v>
      </c>
      <c r="F206" s="570">
        <v>157.77221556416549</v>
      </c>
      <c r="G206" s="570">
        <v>-55.772901182990573</v>
      </c>
      <c r="H206" s="570">
        <v>139.66076336851967</v>
      </c>
      <c r="I206" s="570">
        <v>-170.58960328317374</v>
      </c>
      <c r="J206" s="570">
        <v>771.39158045432919</v>
      </c>
      <c r="K206" s="570"/>
      <c r="L206" s="570">
        <v>572.56108736381134</v>
      </c>
      <c r="M206" s="570">
        <v>141.7284608347538</v>
      </c>
      <c r="N206" s="570">
        <v>140.2920799435976</v>
      </c>
      <c r="O206" s="570">
        <v>-131.99733317573438</v>
      </c>
      <c r="P206" s="570">
        <v>97.51953080855958</v>
      </c>
      <c r="Q206" s="570">
        <v>32.791225477428199</v>
      </c>
      <c r="R206" s="570">
        <v>152.48140791545495</v>
      </c>
      <c r="S206" s="570">
        <v>-170.58960328317374</v>
      </c>
      <c r="T206" s="710">
        <v>834.78685588469739</v>
      </c>
      <c r="U206" s="570"/>
      <c r="V206" s="711">
        <v>601.09871779319474</v>
      </c>
      <c r="W206" s="711">
        <v>141.7284608347538</v>
      </c>
      <c r="X206" s="711">
        <v>123.12339131282309</v>
      </c>
      <c r="Y206" s="711">
        <v>-131.99733317573438</v>
      </c>
      <c r="Z206" s="711">
        <v>100.05210466556545</v>
      </c>
      <c r="AA206" s="711">
        <v>32.791225477428199</v>
      </c>
      <c r="AB206" s="711">
        <v>157.07270107167483</v>
      </c>
      <c r="AC206" s="711">
        <v>-170.58960328317374</v>
      </c>
      <c r="AD206" s="571">
        <v>853.279664696532</v>
      </c>
      <c r="AE206" s="570"/>
      <c r="AF206" s="711">
        <v>647.31846219023146</v>
      </c>
      <c r="AG206" s="711">
        <v>141.7284608347538</v>
      </c>
      <c r="AH206" s="711">
        <v>106.66074414342944</v>
      </c>
      <c r="AI206" s="711">
        <v>-131.99733317573438</v>
      </c>
      <c r="AJ206" s="711">
        <v>102.58467852257132</v>
      </c>
      <c r="AK206" s="711">
        <v>32.791225477428199</v>
      </c>
      <c r="AL206" s="711">
        <v>164.23794184621727</v>
      </c>
      <c r="AM206" s="711">
        <v>-170.58960328317374</v>
      </c>
      <c r="AN206" s="571">
        <v>892.73457655572338</v>
      </c>
    </row>
    <row r="207" spans="1:40" ht="16.5">
      <c r="A207" s="515">
        <v>625</v>
      </c>
      <c r="B207" s="432" t="s">
        <v>212</v>
      </c>
      <c r="C207" s="518">
        <v>2991</v>
      </c>
      <c r="D207" s="570">
        <v>781.45612693936698</v>
      </c>
      <c r="E207" s="570">
        <v>289.48885609358331</v>
      </c>
      <c r="F207" s="570">
        <v>176.07032208415274</v>
      </c>
      <c r="G207" s="570">
        <v>-55.772901182990566</v>
      </c>
      <c r="H207" s="570">
        <v>186.31140360669337</v>
      </c>
      <c r="I207" s="570">
        <v>96.579404881310595</v>
      </c>
      <c r="J207" s="570">
        <v>1474.1332124221162</v>
      </c>
      <c r="K207" s="570"/>
      <c r="L207" s="570">
        <v>622.49715094029261</v>
      </c>
      <c r="M207" s="570">
        <v>289.48885607334222</v>
      </c>
      <c r="N207" s="570">
        <v>158.59018646358484</v>
      </c>
      <c r="O207" s="570">
        <v>-132.02223626924149</v>
      </c>
      <c r="P207" s="570">
        <v>94.333561648380453</v>
      </c>
      <c r="Q207" s="570">
        <v>49.685926803075901</v>
      </c>
      <c r="R207" s="570">
        <v>201.24067655590287</v>
      </c>
      <c r="S207" s="570">
        <v>96.579404881310595</v>
      </c>
      <c r="T207" s="710">
        <v>1380.3935270966481</v>
      </c>
      <c r="U207" s="570"/>
      <c r="V207" s="711">
        <v>614.09418976230222</v>
      </c>
      <c r="W207" s="711">
        <v>289.48885607334222</v>
      </c>
      <c r="X207" s="711">
        <v>141.42149783281033</v>
      </c>
      <c r="Y207" s="711">
        <v>-132.02223626924149</v>
      </c>
      <c r="Z207" s="711">
        <v>94.702136892394691</v>
      </c>
      <c r="AA207" s="711">
        <v>49.685926803075901</v>
      </c>
      <c r="AB207" s="711">
        <v>208.62920381225985</v>
      </c>
      <c r="AC207" s="711">
        <v>96.579404881310595</v>
      </c>
      <c r="AD207" s="571">
        <v>1362.5789797882542</v>
      </c>
      <c r="AE207" s="570"/>
      <c r="AF207" s="711">
        <v>599.23459689478818</v>
      </c>
      <c r="AG207" s="711">
        <v>289.48885607334222</v>
      </c>
      <c r="AH207" s="711">
        <v>124.95885066341668</v>
      </c>
      <c r="AI207" s="711">
        <v>-132.02223626924149</v>
      </c>
      <c r="AJ207" s="711">
        <v>95.070712136408915</v>
      </c>
      <c r="AK207" s="711">
        <v>49.685926803075901</v>
      </c>
      <c r="AL207" s="711">
        <v>217.33504915057063</v>
      </c>
      <c r="AM207" s="711">
        <v>96.579404881310595</v>
      </c>
      <c r="AN207" s="571">
        <v>1340.3311603336717</v>
      </c>
    </row>
    <row r="208" spans="1:40" ht="16.5">
      <c r="A208" s="515">
        <v>626</v>
      </c>
      <c r="B208" s="432" t="s">
        <v>213</v>
      </c>
      <c r="C208" s="518">
        <v>4835</v>
      </c>
      <c r="D208" s="570">
        <v>731.73221936229947</v>
      </c>
      <c r="E208" s="570">
        <v>-167.75933496632555</v>
      </c>
      <c r="F208" s="570">
        <v>-131.29457834928104</v>
      </c>
      <c r="G208" s="570">
        <v>-55.772901182990566</v>
      </c>
      <c r="H208" s="570">
        <v>198.12666026639582</v>
      </c>
      <c r="I208" s="570">
        <v>-41.042605997931744</v>
      </c>
      <c r="J208" s="570">
        <v>533.9894591321663</v>
      </c>
      <c r="K208" s="570"/>
      <c r="L208" s="570">
        <v>923.80381922706181</v>
      </c>
      <c r="M208" s="570">
        <v>-167.75933498656656</v>
      </c>
      <c r="N208" s="570">
        <v>-118.77471396984895</v>
      </c>
      <c r="O208" s="570">
        <v>-132.05990832639637</v>
      </c>
      <c r="P208" s="570">
        <v>110.72857449380541</v>
      </c>
      <c r="Q208" s="570">
        <v>59.96285259565667</v>
      </c>
      <c r="R208" s="570">
        <v>212.32967297002494</v>
      </c>
      <c r="S208" s="570">
        <v>-41.042605997931744</v>
      </c>
      <c r="T208" s="710">
        <v>847.1883560058053</v>
      </c>
      <c r="U208" s="570"/>
      <c r="V208" s="711">
        <v>972.285326245492</v>
      </c>
      <c r="W208" s="711">
        <v>-167.75933498656656</v>
      </c>
      <c r="X208" s="711">
        <v>-105.94340260062344</v>
      </c>
      <c r="Y208" s="711">
        <v>-132.05990832639637</v>
      </c>
      <c r="Z208" s="711">
        <v>106.03551785703715</v>
      </c>
      <c r="AA208" s="711">
        <v>59.96285259565667</v>
      </c>
      <c r="AB208" s="711">
        <v>220.28603651901113</v>
      </c>
      <c r="AC208" s="711">
        <v>-41.042605997931744</v>
      </c>
      <c r="AD208" s="571">
        <v>911.76448130567883</v>
      </c>
      <c r="AE208" s="570"/>
      <c r="AF208" s="711">
        <v>1025.9354904590773</v>
      </c>
      <c r="AG208" s="711">
        <v>-167.75933498656656</v>
      </c>
      <c r="AH208" s="711">
        <v>-92.406049770017106</v>
      </c>
      <c r="AI208" s="711">
        <v>-132.05990832639637</v>
      </c>
      <c r="AJ208" s="711">
        <v>101.34246122026889</v>
      </c>
      <c r="AK208" s="711">
        <v>59.96285259565667</v>
      </c>
      <c r="AL208" s="711">
        <v>229.68327663696604</v>
      </c>
      <c r="AM208" s="711">
        <v>-41.042605997931744</v>
      </c>
      <c r="AN208" s="571">
        <v>983.65618183105732</v>
      </c>
    </row>
    <row r="209" spans="1:40" ht="16.5">
      <c r="A209" s="515">
        <v>630</v>
      </c>
      <c r="B209" s="432" t="s">
        <v>214</v>
      </c>
      <c r="C209" s="518">
        <v>1635</v>
      </c>
      <c r="D209" s="570">
        <v>1890.6960477433042</v>
      </c>
      <c r="E209" s="570">
        <v>-130.33808318372158</v>
      </c>
      <c r="F209" s="570">
        <v>-218.03347532218578</v>
      </c>
      <c r="G209" s="570">
        <v>-55.772901182990559</v>
      </c>
      <c r="H209" s="570">
        <v>180.45257154142186</v>
      </c>
      <c r="I209" s="570">
        <v>-118.75290519877676</v>
      </c>
      <c r="J209" s="570">
        <v>1548.2512543970513</v>
      </c>
      <c r="K209" s="570"/>
      <c r="L209" s="570">
        <v>1890.8412811527139</v>
      </c>
      <c r="M209" s="570">
        <v>-130.33808320396261</v>
      </c>
      <c r="N209" s="570">
        <v>-205.51361094275367</v>
      </c>
      <c r="O209" s="570">
        <v>-131.94863457286326</v>
      </c>
      <c r="P209" s="570">
        <v>65.551397889892755</v>
      </c>
      <c r="Q209" s="570">
        <v>26.148883146177372</v>
      </c>
      <c r="R209" s="570">
        <v>192.97541161077504</v>
      </c>
      <c r="S209" s="570">
        <v>-118.75290519877676</v>
      </c>
      <c r="T209" s="710">
        <v>1588.9637398812029</v>
      </c>
      <c r="U209" s="570"/>
      <c r="V209" s="711">
        <v>1998.5586327473061</v>
      </c>
      <c r="W209" s="711">
        <v>-130.33808320396261</v>
      </c>
      <c r="X209" s="711">
        <v>-192.68229957352818</v>
      </c>
      <c r="Y209" s="711">
        <v>-131.94863457286326</v>
      </c>
      <c r="Z209" s="711">
        <v>71.070873256872815</v>
      </c>
      <c r="AA209" s="711">
        <v>26.148883146177372</v>
      </c>
      <c r="AB209" s="711">
        <v>199.7895269555905</v>
      </c>
      <c r="AC209" s="711">
        <v>-118.75290519877676</v>
      </c>
      <c r="AD209" s="571">
        <v>1721.845993556816</v>
      </c>
      <c r="AE209" s="570"/>
      <c r="AF209" s="711">
        <v>2110.6589129199497</v>
      </c>
      <c r="AG209" s="711">
        <v>-130.33808320396261</v>
      </c>
      <c r="AH209" s="711">
        <v>-179.14494674292186</v>
      </c>
      <c r="AI209" s="711">
        <v>-131.94863457286326</v>
      </c>
      <c r="AJ209" s="711">
        <v>76.590348623852861</v>
      </c>
      <c r="AK209" s="711">
        <v>26.148883146177372</v>
      </c>
      <c r="AL209" s="711">
        <v>208.02653438970697</v>
      </c>
      <c r="AM209" s="711">
        <v>-118.75290519877676</v>
      </c>
      <c r="AN209" s="571">
        <v>1861.2401093611622</v>
      </c>
    </row>
    <row r="210" spans="1:40" ht="16.5">
      <c r="A210" s="515">
        <v>631</v>
      </c>
      <c r="B210" s="432" t="s">
        <v>215</v>
      </c>
      <c r="C210" s="518">
        <v>1963</v>
      </c>
      <c r="D210" s="570">
        <v>443.34674936559014</v>
      </c>
      <c r="E210" s="570">
        <v>72.310602257358795</v>
      </c>
      <c r="F210" s="570">
        <v>119.79614399332662</v>
      </c>
      <c r="G210" s="570">
        <v>-55.772901182990559</v>
      </c>
      <c r="H210" s="570">
        <v>169.76572738189327</v>
      </c>
      <c r="I210" s="570">
        <v>-269.84055017829854</v>
      </c>
      <c r="J210" s="570">
        <v>479.60577163687975</v>
      </c>
      <c r="K210" s="570"/>
      <c r="L210" s="570">
        <v>546.74298028132057</v>
      </c>
      <c r="M210" s="570">
        <v>72.310602237117735</v>
      </c>
      <c r="N210" s="570">
        <v>102.31600837275872</v>
      </c>
      <c r="O210" s="570">
        <v>-131.97823016840502</v>
      </c>
      <c r="P210" s="570">
        <v>80.73776779484902</v>
      </c>
      <c r="Q210" s="570">
        <v>40.299083229750387</v>
      </c>
      <c r="R210" s="570">
        <v>184.26947268268847</v>
      </c>
      <c r="S210" s="570">
        <v>-269.84055017829854</v>
      </c>
      <c r="T210" s="710">
        <v>624.8571342517813</v>
      </c>
      <c r="U210" s="570"/>
      <c r="V210" s="711">
        <v>553.21981133251995</v>
      </c>
      <c r="W210" s="711">
        <v>72.310602237117735</v>
      </c>
      <c r="X210" s="711">
        <v>85.147319741984205</v>
      </c>
      <c r="Y210" s="711">
        <v>-131.97823016840502</v>
      </c>
      <c r="Z210" s="711">
        <v>87.692505904556455</v>
      </c>
      <c r="AA210" s="711">
        <v>40.299083229750387</v>
      </c>
      <c r="AB210" s="711">
        <v>190.56900258328182</v>
      </c>
      <c r="AC210" s="711">
        <v>-269.84055017829854</v>
      </c>
      <c r="AD210" s="571">
        <v>627.41954468250708</v>
      </c>
      <c r="AE210" s="570"/>
      <c r="AF210" s="711">
        <v>607.6590566587796</v>
      </c>
      <c r="AG210" s="711">
        <v>72.310602237117735</v>
      </c>
      <c r="AH210" s="711">
        <v>68.684672572590543</v>
      </c>
      <c r="AI210" s="711">
        <v>-131.97823016840502</v>
      </c>
      <c r="AJ210" s="711">
        <v>94.64724401426389</v>
      </c>
      <c r="AK210" s="711">
        <v>40.299083229750387</v>
      </c>
      <c r="AL210" s="711">
        <v>198.70749594094073</v>
      </c>
      <c r="AM210" s="711">
        <v>-269.84055017829854</v>
      </c>
      <c r="AN210" s="571">
        <v>680.48937430673948</v>
      </c>
    </row>
    <row r="211" spans="1:40" ht="16.5">
      <c r="A211" s="515">
        <v>635</v>
      </c>
      <c r="B211" s="432" t="s">
        <v>216</v>
      </c>
      <c r="C211" s="518">
        <v>6347</v>
      </c>
      <c r="D211" s="570">
        <v>549.51382674361491</v>
      </c>
      <c r="E211" s="570">
        <v>-18.172298571724305</v>
      </c>
      <c r="F211" s="570">
        <v>-11.046825293708299</v>
      </c>
      <c r="G211" s="570">
        <v>-55.772901182990566</v>
      </c>
      <c r="H211" s="570">
        <v>195.1698383908157</v>
      </c>
      <c r="I211" s="570">
        <v>-90.949897589412316</v>
      </c>
      <c r="J211" s="570">
        <v>568.74174249659495</v>
      </c>
      <c r="K211" s="570"/>
      <c r="L211" s="570">
        <v>541.09053272936637</v>
      </c>
      <c r="M211" s="570">
        <v>-18.172298591965355</v>
      </c>
      <c r="N211" s="570">
        <v>-1.988449195749274</v>
      </c>
      <c r="O211" s="570">
        <v>-132.01584071581064</v>
      </c>
      <c r="P211" s="570">
        <v>84.938357603613667</v>
      </c>
      <c r="Q211" s="570">
        <v>50.365014824956674</v>
      </c>
      <c r="R211" s="570">
        <v>210.92973624741413</v>
      </c>
      <c r="S211" s="570">
        <v>-90.949897589412316</v>
      </c>
      <c r="T211" s="710">
        <v>644.19715531241332</v>
      </c>
      <c r="U211" s="570"/>
      <c r="V211" s="711">
        <v>526.15073846417806</v>
      </c>
      <c r="W211" s="711">
        <v>-18.172298591965355</v>
      </c>
      <c r="X211" s="711">
        <v>-4.1571378265237735</v>
      </c>
      <c r="Y211" s="711">
        <v>-132.01584071581064</v>
      </c>
      <c r="Z211" s="711">
        <v>86.936290035460374</v>
      </c>
      <c r="AA211" s="711">
        <v>50.365014824956674</v>
      </c>
      <c r="AB211" s="711">
        <v>218.12610218836622</v>
      </c>
      <c r="AC211" s="711">
        <v>-90.949897589412316</v>
      </c>
      <c r="AD211" s="571">
        <v>636.28297078924913</v>
      </c>
      <c r="AE211" s="570"/>
      <c r="AF211" s="711">
        <v>539.76645468225718</v>
      </c>
      <c r="AG211" s="711">
        <v>-18.172298591965355</v>
      </c>
      <c r="AH211" s="711">
        <v>-5.6197849959174446</v>
      </c>
      <c r="AI211" s="711">
        <v>-132.01584071581064</v>
      </c>
      <c r="AJ211" s="711">
        <v>88.934222467307109</v>
      </c>
      <c r="AK211" s="711">
        <v>50.365014824956674</v>
      </c>
      <c r="AL211" s="711">
        <v>227.25271840319698</v>
      </c>
      <c r="AM211" s="711">
        <v>-90.949897589412316</v>
      </c>
      <c r="AN211" s="571">
        <v>659.56058848461214</v>
      </c>
    </row>
    <row r="212" spans="1:40" ht="16.5">
      <c r="A212" s="515">
        <v>636</v>
      </c>
      <c r="B212" s="432" t="s">
        <v>217</v>
      </c>
      <c r="C212" s="518">
        <v>8154</v>
      </c>
      <c r="D212" s="570">
        <v>962.85145535990011</v>
      </c>
      <c r="E212" s="570">
        <v>90.169853234992033</v>
      </c>
      <c r="F212" s="570">
        <v>24.114410359711915</v>
      </c>
      <c r="G212" s="570">
        <v>-55.772901182990566</v>
      </c>
      <c r="H212" s="570">
        <v>213.2061052241842</v>
      </c>
      <c r="I212" s="570">
        <v>-86.810890360559242</v>
      </c>
      <c r="J212" s="570">
        <v>1147.7580326352386</v>
      </c>
      <c r="K212" s="570"/>
      <c r="L212" s="570">
        <v>905.68062389219654</v>
      </c>
      <c r="M212" s="570">
        <v>90.169853214750958</v>
      </c>
      <c r="N212" s="570">
        <v>6.634274739144006</v>
      </c>
      <c r="O212" s="570">
        <v>-132.03738731393958</v>
      </c>
      <c r="P212" s="570">
        <v>92.172695975011166</v>
      </c>
      <c r="Q212" s="570">
        <v>24.531849014471426</v>
      </c>
      <c r="R212" s="570">
        <v>227.73919480050779</v>
      </c>
      <c r="S212" s="570">
        <v>-86.810890360559242</v>
      </c>
      <c r="T212" s="710">
        <v>1128.080213961583</v>
      </c>
      <c r="U212" s="570"/>
      <c r="V212" s="711">
        <v>889.36642388466987</v>
      </c>
      <c r="W212" s="711">
        <v>90.169853214750958</v>
      </c>
      <c r="X212" s="711">
        <v>-4.1571378265237735</v>
      </c>
      <c r="Y212" s="711">
        <v>-132.03738731393958</v>
      </c>
      <c r="Z212" s="711">
        <v>93.680566162634406</v>
      </c>
      <c r="AA212" s="711">
        <v>24.531849014471426</v>
      </c>
      <c r="AB212" s="711">
        <v>234.65331181067765</v>
      </c>
      <c r="AC212" s="711">
        <v>-86.810890360559242</v>
      </c>
      <c r="AD212" s="571">
        <v>1109.3965885861817</v>
      </c>
      <c r="AE212" s="570"/>
      <c r="AF212" s="711">
        <v>911.93904932621149</v>
      </c>
      <c r="AG212" s="711">
        <v>90.169853214750958</v>
      </c>
      <c r="AH212" s="711">
        <v>-5.6197849959174446</v>
      </c>
      <c r="AI212" s="711">
        <v>-132.03738731393958</v>
      </c>
      <c r="AJ212" s="711">
        <v>95.18843635025766</v>
      </c>
      <c r="AK212" s="711">
        <v>24.531849014471426</v>
      </c>
      <c r="AL212" s="711">
        <v>243.46456982037378</v>
      </c>
      <c r="AM212" s="711">
        <v>-86.810890360559242</v>
      </c>
      <c r="AN212" s="571">
        <v>1140.825695055649</v>
      </c>
    </row>
    <row r="213" spans="1:40" ht="16.5">
      <c r="A213" s="515">
        <v>638</v>
      </c>
      <c r="B213" s="432" t="s">
        <v>584</v>
      </c>
      <c r="C213" s="518">
        <v>51232</v>
      </c>
      <c r="D213" s="570">
        <v>455.71209358676833</v>
      </c>
      <c r="E213" s="570">
        <v>283.34460328302612</v>
      </c>
      <c r="F213" s="570">
        <v>105.39937891630036</v>
      </c>
      <c r="G213" s="570">
        <v>-55.772901182990559</v>
      </c>
      <c r="H213" s="570">
        <v>142.97549468459584</v>
      </c>
      <c r="I213" s="570">
        <v>-29.616099312929418</v>
      </c>
      <c r="J213" s="570">
        <v>902.04256997477057</v>
      </c>
      <c r="K213" s="570"/>
      <c r="L213" s="570">
        <v>472.20340940112595</v>
      </c>
      <c r="M213" s="570">
        <v>283.34460326278497</v>
      </c>
      <c r="N213" s="570">
        <v>87.919243295732457</v>
      </c>
      <c r="O213" s="570">
        <v>-132.18704491680191</v>
      </c>
      <c r="P213" s="570">
        <v>103.72468796471264</v>
      </c>
      <c r="Q213" s="570">
        <v>33.039058612859165</v>
      </c>
      <c r="R213" s="570">
        <v>154.06491167788343</v>
      </c>
      <c r="S213" s="570">
        <v>-29.616099312929418</v>
      </c>
      <c r="T213" s="710">
        <v>972.4927699853672</v>
      </c>
      <c r="U213" s="570"/>
      <c r="V213" s="711">
        <v>484.0114175000013</v>
      </c>
      <c r="W213" s="711">
        <v>283.34460326278497</v>
      </c>
      <c r="X213" s="711">
        <v>70.750554664957946</v>
      </c>
      <c r="Y213" s="711">
        <v>-132.18704491680191</v>
      </c>
      <c r="Z213" s="711">
        <v>109.03783029950169</v>
      </c>
      <c r="AA213" s="711">
        <v>33.039058612859165</v>
      </c>
      <c r="AB213" s="711">
        <v>156.78936785962981</v>
      </c>
      <c r="AC213" s="711">
        <v>-29.616099312929418</v>
      </c>
      <c r="AD213" s="571">
        <v>975.16968797000368</v>
      </c>
      <c r="AE213" s="570"/>
      <c r="AF213" s="711">
        <v>476.3459950037921</v>
      </c>
      <c r="AG213" s="711">
        <v>283.34460326278497</v>
      </c>
      <c r="AH213" s="711">
        <v>54.287907495564284</v>
      </c>
      <c r="AI213" s="711">
        <v>-132.18704491680191</v>
      </c>
      <c r="AJ213" s="711">
        <v>114.35097263429073</v>
      </c>
      <c r="AK213" s="711">
        <v>33.039058612859165</v>
      </c>
      <c r="AL213" s="711">
        <v>163.29797480266342</v>
      </c>
      <c r="AM213" s="711">
        <v>-29.616099312929418</v>
      </c>
      <c r="AN213" s="571">
        <v>962.86336758222342</v>
      </c>
    </row>
    <row r="214" spans="1:40" ht="16.5">
      <c r="A214" s="515">
        <v>678</v>
      </c>
      <c r="B214" s="432" t="s">
        <v>585</v>
      </c>
      <c r="C214" s="518">
        <v>24073</v>
      </c>
      <c r="D214" s="570">
        <v>802.94843323080408</v>
      </c>
      <c r="E214" s="570">
        <v>62.732690092441196</v>
      </c>
      <c r="F214" s="570">
        <v>22.426149090797207</v>
      </c>
      <c r="G214" s="570">
        <v>-55.772901182990559</v>
      </c>
      <c r="H214" s="570">
        <v>143.52533776924452</v>
      </c>
      <c r="I214" s="570">
        <v>-35.856519752419722</v>
      </c>
      <c r="J214" s="570">
        <v>940.00318924787666</v>
      </c>
      <c r="K214" s="570"/>
      <c r="L214" s="570">
        <v>564.6997595358896</v>
      </c>
      <c r="M214" s="570">
        <v>62.732690072200128</v>
      </c>
      <c r="N214" s="570">
        <v>4.9460134702292979</v>
      </c>
      <c r="O214" s="570">
        <v>-132.07951597480948</v>
      </c>
      <c r="P214" s="570">
        <v>108.40851903683925</v>
      </c>
      <c r="Q214" s="570">
        <v>59.515225470194814</v>
      </c>
      <c r="R214" s="570">
        <v>155.32537171736919</v>
      </c>
      <c r="S214" s="570">
        <v>-35.856519752419722</v>
      </c>
      <c r="T214" s="710">
        <v>787.69154357549314</v>
      </c>
      <c r="U214" s="570"/>
      <c r="V214" s="711">
        <v>562.27911498483343</v>
      </c>
      <c r="W214" s="711">
        <v>62.732690072200128</v>
      </c>
      <c r="X214" s="711">
        <v>-4.1571378265237735</v>
      </c>
      <c r="Y214" s="711">
        <v>-132.07951597480948</v>
      </c>
      <c r="Z214" s="711">
        <v>109.56989300822147</v>
      </c>
      <c r="AA214" s="711">
        <v>59.515225470194814</v>
      </c>
      <c r="AB214" s="711">
        <v>161.09430146231776</v>
      </c>
      <c r="AC214" s="711">
        <v>-35.856519752419722</v>
      </c>
      <c r="AD214" s="571">
        <v>783.09805144401469</v>
      </c>
      <c r="AE214" s="570"/>
      <c r="AF214" s="711">
        <v>587.84199058957245</v>
      </c>
      <c r="AG214" s="711">
        <v>62.732690072200128</v>
      </c>
      <c r="AH214" s="711">
        <v>-5.6197849959174446</v>
      </c>
      <c r="AI214" s="711">
        <v>-132.07951597480948</v>
      </c>
      <c r="AJ214" s="711">
        <v>110.7312669796037</v>
      </c>
      <c r="AK214" s="711">
        <v>59.515225470194814</v>
      </c>
      <c r="AL214" s="711">
        <v>168.34190632535748</v>
      </c>
      <c r="AM214" s="711">
        <v>-35.856519752419722</v>
      </c>
      <c r="AN214" s="571">
        <v>815.6072587137819</v>
      </c>
    </row>
    <row r="215" spans="1:40" ht="16.5">
      <c r="A215" s="515">
        <v>680</v>
      </c>
      <c r="B215" s="432" t="s">
        <v>586</v>
      </c>
      <c r="C215" s="518">
        <v>24942</v>
      </c>
      <c r="D215" s="570">
        <v>394.36644498448231</v>
      </c>
      <c r="E215" s="570">
        <v>31.430785471808456</v>
      </c>
      <c r="F215" s="570">
        <v>28.651620852365973</v>
      </c>
      <c r="G215" s="570">
        <v>-55.772901182990566</v>
      </c>
      <c r="H215" s="570">
        <v>137.45566719937267</v>
      </c>
      <c r="I215" s="570">
        <v>10.324673241921257</v>
      </c>
      <c r="J215" s="570">
        <v>546.45629056696009</v>
      </c>
      <c r="K215" s="570"/>
      <c r="L215" s="570">
        <v>358.6396694354089</v>
      </c>
      <c r="M215" s="570">
        <v>31.430785451567395</v>
      </c>
      <c r="N215" s="570">
        <v>11.171485231798068</v>
      </c>
      <c r="O215" s="570">
        <v>-131.99359533988337</v>
      </c>
      <c r="P215" s="570">
        <v>102.38063928526049</v>
      </c>
      <c r="Q215" s="570">
        <v>72.413302305508793</v>
      </c>
      <c r="R215" s="570">
        <v>148.60704168497475</v>
      </c>
      <c r="S215" s="570">
        <v>10.324673241921257</v>
      </c>
      <c r="T215" s="710">
        <v>602.97400129655625</v>
      </c>
      <c r="U215" s="570"/>
      <c r="V215" s="711">
        <v>353.50752026718709</v>
      </c>
      <c r="W215" s="711">
        <v>31.430785451567395</v>
      </c>
      <c r="X215" s="711">
        <v>-4.1571378265237735</v>
      </c>
      <c r="Y215" s="711">
        <v>-131.99359533988337</v>
      </c>
      <c r="Z215" s="711">
        <v>106.97507066500205</v>
      </c>
      <c r="AA215" s="711">
        <v>72.413302305508793</v>
      </c>
      <c r="AB215" s="711">
        <v>153.04432668186945</v>
      </c>
      <c r="AC215" s="711">
        <v>10.324673241921257</v>
      </c>
      <c r="AD215" s="571">
        <v>591.54494544664897</v>
      </c>
      <c r="AE215" s="570"/>
      <c r="AF215" s="711">
        <v>354.0542483004989</v>
      </c>
      <c r="AG215" s="711">
        <v>31.430785451567395</v>
      </c>
      <c r="AH215" s="711">
        <v>-5.6197849959174446</v>
      </c>
      <c r="AI215" s="711">
        <v>-131.99359533988337</v>
      </c>
      <c r="AJ215" s="711">
        <v>111.56950204474361</v>
      </c>
      <c r="AK215" s="711">
        <v>72.413302305508793</v>
      </c>
      <c r="AL215" s="711">
        <v>160.24329600135232</v>
      </c>
      <c r="AM215" s="711">
        <v>10.324673241921257</v>
      </c>
      <c r="AN215" s="571">
        <v>602.42242700979148</v>
      </c>
    </row>
    <row r="216" spans="1:40" ht="16.5">
      <c r="A216" s="515">
        <v>681</v>
      </c>
      <c r="B216" s="432" t="s">
        <v>221</v>
      </c>
      <c r="C216" s="518">
        <v>3308</v>
      </c>
      <c r="D216" s="570">
        <v>391.96367593457791</v>
      </c>
      <c r="E216" s="570">
        <v>101.39232389074557</v>
      </c>
      <c r="F216" s="570">
        <v>86.603870643775124</v>
      </c>
      <c r="G216" s="570">
        <v>-55.772901182990566</v>
      </c>
      <c r="H216" s="570">
        <v>242.44926070990019</v>
      </c>
      <c r="I216" s="570">
        <v>13.286275695284159</v>
      </c>
      <c r="J216" s="570">
        <v>779.92250569129237</v>
      </c>
      <c r="K216" s="570"/>
      <c r="L216" s="570">
        <v>442.15977035670886</v>
      </c>
      <c r="M216" s="570">
        <v>101.3923238705045</v>
      </c>
      <c r="N216" s="570">
        <v>69.123735023207217</v>
      </c>
      <c r="O216" s="570">
        <v>-131.68217289545274</v>
      </c>
      <c r="P216" s="570">
        <v>109.34725362760668</v>
      </c>
      <c r="Q216" s="570">
        <v>51.806192583434104</v>
      </c>
      <c r="R216" s="570">
        <v>256.82775779300704</v>
      </c>
      <c r="S216" s="570">
        <v>13.286275695284159</v>
      </c>
      <c r="T216" s="710">
        <v>912.26113605429987</v>
      </c>
      <c r="U216" s="570"/>
      <c r="V216" s="711">
        <v>453.463355641308</v>
      </c>
      <c r="W216" s="711">
        <v>101.3923238705045</v>
      </c>
      <c r="X216" s="711">
        <v>51.955046392432713</v>
      </c>
      <c r="Y216" s="711">
        <v>-131.68217289545274</v>
      </c>
      <c r="Z216" s="711">
        <v>101.6461343712399</v>
      </c>
      <c r="AA216" s="711">
        <v>51.806192583434104</v>
      </c>
      <c r="AB216" s="711">
        <v>265.94839518762529</v>
      </c>
      <c r="AC216" s="711">
        <v>13.286275695284159</v>
      </c>
      <c r="AD216" s="571">
        <v>907.81555084637603</v>
      </c>
      <c r="AE216" s="570"/>
      <c r="AF216" s="711">
        <v>558.88401226874873</v>
      </c>
      <c r="AG216" s="711">
        <v>101.3923238705045</v>
      </c>
      <c r="AH216" s="711">
        <v>35.492399223039044</v>
      </c>
      <c r="AI216" s="711">
        <v>-131.68217289545274</v>
      </c>
      <c r="AJ216" s="711">
        <v>93.945015114873101</v>
      </c>
      <c r="AK216" s="711">
        <v>51.806192583434104</v>
      </c>
      <c r="AL216" s="711">
        <v>276.51331465769863</v>
      </c>
      <c r="AM216" s="711">
        <v>13.286275695284159</v>
      </c>
      <c r="AN216" s="571">
        <v>999.63736051812941</v>
      </c>
    </row>
    <row r="217" spans="1:40" ht="16.5">
      <c r="A217" s="515">
        <v>683</v>
      </c>
      <c r="B217" s="432" t="s">
        <v>222</v>
      </c>
      <c r="C217" s="518">
        <v>3618</v>
      </c>
      <c r="D217" s="570">
        <v>2130.5454183056445</v>
      </c>
      <c r="E217" s="570">
        <v>-35.845522175278589</v>
      </c>
      <c r="F217" s="570">
        <v>39.44332760882309</v>
      </c>
      <c r="G217" s="570">
        <v>-55.772901182990573</v>
      </c>
      <c r="H217" s="570">
        <v>210.65776806817968</v>
      </c>
      <c r="I217" s="570">
        <v>35.854615809839693</v>
      </c>
      <c r="J217" s="570">
        <v>2324.8827064342177</v>
      </c>
      <c r="K217" s="570"/>
      <c r="L217" s="570">
        <v>2160.9004603135409</v>
      </c>
      <c r="M217" s="570">
        <v>-35.845522195519642</v>
      </c>
      <c r="N217" s="570">
        <v>21.963191988255183</v>
      </c>
      <c r="O217" s="570">
        <v>-131.86373110107459</v>
      </c>
      <c r="P217" s="570">
        <v>120.93396771927134</v>
      </c>
      <c r="Q217" s="570">
        <v>52.685195602542848</v>
      </c>
      <c r="R217" s="570">
        <v>221.79766290528195</v>
      </c>
      <c r="S217" s="570">
        <v>35.854615809839693</v>
      </c>
      <c r="T217" s="710">
        <v>2446.4258410421376</v>
      </c>
      <c r="U217" s="570"/>
      <c r="V217" s="711">
        <v>2232.6618624482935</v>
      </c>
      <c r="W217" s="711">
        <v>-35.845522195519642</v>
      </c>
      <c r="X217" s="711">
        <v>4.7945033574806848</v>
      </c>
      <c r="Y217" s="711">
        <v>-131.86373110107459</v>
      </c>
      <c r="Z217" s="711">
        <v>110.51179038257654</v>
      </c>
      <c r="AA217" s="711">
        <v>52.685195602542848</v>
      </c>
      <c r="AB217" s="711">
        <v>229.02652233142209</v>
      </c>
      <c r="AC217" s="711">
        <v>35.854615809839693</v>
      </c>
      <c r="AD217" s="571">
        <v>2497.8252366355609</v>
      </c>
      <c r="AE217" s="570"/>
      <c r="AF217" s="711">
        <v>2269.8845918607358</v>
      </c>
      <c r="AG217" s="711">
        <v>-35.845522195519642</v>
      </c>
      <c r="AH217" s="711">
        <v>-5.6197849959174446</v>
      </c>
      <c r="AI217" s="711">
        <v>-131.86373110107459</v>
      </c>
      <c r="AJ217" s="711">
        <v>100.08961304588175</v>
      </c>
      <c r="AK217" s="711">
        <v>52.685195602542848</v>
      </c>
      <c r="AL217" s="711">
        <v>237.43228154208714</v>
      </c>
      <c r="AM217" s="711">
        <v>35.854615809839693</v>
      </c>
      <c r="AN217" s="571">
        <v>2522.6172595685753</v>
      </c>
    </row>
    <row r="218" spans="1:40" ht="16.5">
      <c r="A218" s="515">
        <v>684</v>
      </c>
      <c r="B218" s="432" t="s">
        <v>587</v>
      </c>
      <c r="C218" s="518">
        <v>38667</v>
      </c>
      <c r="D218" s="570">
        <v>172.47806851784321</v>
      </c>
      <c r="E218" s="570">
        <v>-8.5248729080826244</v>
      </c>
      <c r="F218" s="570">
        <v>20.889416801499397</v>
      </c>
      <c r="G218" s="570">
        <v>-55.772901182990559</v>
      </c>
      <c r="H218" s="570">
        <v>180.890322474003</v>
      </c>
      <c r="I218" s="570">
        <v>-39.289600951715933</v>
      </c>
      <c r="J218" s="570">
        <v>270.67043275055647</v>
      </c>
      <c r="K218" s="570"/>
      <c r="L218" s="570">
        <v>185.24740385312919</v>
      </c>
      <c r="M218" s="570">
        <v>-8.5248729283236777</v>
      </c>
      <c r="N218" s="570">
        <v>3.4092811809314885</v>
      </c>
      <c r="O218" s="570">
        <v>-132.18672908723497</v>
      </c>
      <c r="P218" s="570">
        <v>111.69732732427998</v>
      </c>
      <c r="Q218" s="570">
        <v>56.079819013163679</v>
      </c>
      <c r="R218" s="570">
        <v>193.56777299882123</v>
      </c>
      <c r="S218" s="570">
        <v>-39.289600951715933</v>
      </c>
      <c r="T218" s="710">
        <v>370.00040140305094</v>
      </c>
      <c r="U218" s="570"/>
      <c r="V218" s="711">
        <v>194.70021597262149</v>
      </c>
      <c r="W218" s="711">
        <v>-8.5248729283236777</v>
      </c>
      <c r="X218" s="711">
        <v>-4.1571378265237735</v>
      </c>
      <c r="Y218" s="711">
        <v>-132.18672908723497</v>
      </c>
      <c r="Z218" s="711">
        <v>111.82711712374794</v>
      </c>
      <c r="AA218" s="711">
        <v>56.079819013163679</v>
      </c>
      <c r="AB218" s="711">
        <v>199.43950209944936</v>
      </c>
      <c r="AC218" s="711">
        <v>-39.289600951715933</v>
      </c>
      <c r="AD218" s="571">
        <v>377.88831341518414</v>
      </c>
      <c r="AE218" s="570"/>
      <c r="AF218" s="711">
        <v>185.98723431309776</v>
      </c>
      <c r="AG218" s="711">
        <v>-8.5248729283236777</v>
      </c>
      <c r="AH218" s="711">
        <v>-5.6197849959174446</v>
      </c>
      <c r="AI218" s="711">
        <v>-132.18672908723497</v>
      </c>
      <c r="AJ218" s="711">
        <v>111.95690692321593</v>
      </c>
      <c r="AK218" s="711">
        <v>56.079819013163679</v>
      </c>
      <c r="AL218" s="711">
        <v>207.21122815281021</v>
      </c>
      <c r="AM218" s="711">
        <v>-39.289600951715933</v>
      </c>
      <c r="AN218" s="571">
        <v>375.61420043909555</v>
      </c>
    </row>
    <row r="219" spans="1:40" ht="16.5">
      <c r="A219" s="515">
        <v>686</v>
      </c>
      <c r="B219" s="432" t="s">
        <v>224</v>
      </c>
      <c r="C219" s="518">
        <v>2964</v>
      </c>
      <c r="D219" s="570">
        <v>571.40748597044467</v>
      </c>
      <c r="E219" s="570">
        <v>-61.176976773846334</v>
      </c>
      <c r="F219" s="570">
        <v>-75.621428668059039</v>
      </c>
      <c r="G219" s="570">
        <v>-55.772901182990552</v>
      </c>
      <c r="H219" s="570">
        <v>225.01485958616564</v>
      </c>
      <c r="I219" s="570">
        <v>190.89338731443993</v>
      </c>
      <c r="J219" s="570">
        <v>794.74442624615438</v>
      </c>
      <c r="K219" s="570"/>
      <c r="L219" s="570">
        <v>613.0700484492487</v>
      </c>
      <c r="M219" s="570">
        <v>-61.176976794087373</v>
      </c>
      <c r="N219" s="570">
        <v>-63.101564288626953</v>
      </c>
      <c r="O219" s="570">
        <v>-131.99723019354153</v>
      </c>
      <c r="P219" s="570">
        <v>101.12059718008319</v>
      </c>
      <c r="Q219" s="570">
        <v>34.926216561403507</v>
      </c>
      <c r="R219" s="570">
        <v>241.27891269285163</v>
      </c>
      <c r="S219" s="570">
        <v>190.89338731443993</v>
      </c>
      <c r="T219" s="710">
        <v>925.01339092177113</v>
      </c>
      <c r="U219" s="570"/>
      <c r="V219" s="711">
        <v>595.93086323925559</v>
      </c>
      <c r="W219" s="711">
        <v>-61.176976794087373</v>
      </c>
      <c r="X219" s="711">
        <v>-50.270252919401443</v>
      </c>
      <c r="Y219" s="711">
        <v>-131.99723019354153</v>
      </c>
      <c r="Z219" s="711">
        <v>95.679267888287143</v>
      </c>
      <c r="AA219" s="711">
        <v>34.926216561403507</v>
      </c>
      <c r="AB219" s="711">
        <v>250.342355975038</v>
      </c>
      <c r="AC219" s="711">
        <v>190.89338731443993</v>
      </c>
      <c r="AD219" s="571">
        <v>924.32763107139374</v>
      </c>
      <c r="AE219" s="570"/>
      <c r="AF219" s="711">
        <v>630.04666766728076</v>
      </c>
      <c r="AG219" s="711">
        <v>-61.176976794087373</v>
      </c>
      <c r="AH219" s="711">
        <v>-36.73290008879512</v>
      </c>
      <c r="AI219" s="711">
        <v>-131.99723019354153</v>
      </c>
      <c r="AJ219" s="711">
        <v>90.237938596491091</v>
      </c>
      <c r="AK219" s="711">
        <v>34.926216561403507</v>
      </c>
      <c r="AL219" s="711">
        <v>260.86124939494067</v>
      </c>
      <c r="AM219" s="711">
        <v>190.89338731443993</v>
      </c>
      <c r="AN219" s="571">
        <v>977.05835245813205</v>
      </c>
    </row>
    <row r="220" spans="1:40" ht="16.5">
      <c r="A220" s="515">
        <v>687</v>
      </c>
      <c r="B220" s="432" t="s">
        <v>225</v>
      </c>
      <c r="C220" s="518">
        <v>1477</v>
      </c>
      <c r="D220" s="570">
        <v>736.31879380345538</v>
      </c>
      <c r="E220" s="570">
        <v>54.807301417073745</v>
      </c>
      <c r="F220" s="570">
        <v>-59.370260524148016</v>
      </c>
      <c r="G220" s="570">
        <v>-55.772901182990559</v>
      </c>
      <c r="H220" s="570">
        <v>255.26790205617169</v>
      </c>
      <c r="I220" s="570">
        <v>98.53825321597833</v>
      </c>
      <c r="J220" s="570">
        <v>1029.7890887855406</v>
      </c>
      <c r="K220" s="570"/>
      <c r="L220" s="570">
        <v>955.3871869973633</v>
      </c>
      <c r="M220" s="570">
        <v>54.807301396832678</v>
      </c>
      <c r="N220" s="570">
        <v>-46.85039614471593</v>
      </c>
      <c r="O220" s="570">
        <v>-132.10230503444404</v>
      </c>
      <c r="P220" s="570">
        <v>103.53565049389144</v>
      </c>
      <c r="Q220" s="570">
        <v>82.8884863222749</v>
      </c>
      <c r="R220" s="570">
        <v>272.27882782832023</v>
      </c>
      <c r="S220" s="570">
        <v>98.53825321597833</v>
      </c>
      <c r="T220" s="710">
        <v>1388.4830050755008</v>
      </c>
      <c r="U220" s="570"/>
      <c r="V220" s="711">
        <v>959.86161738698115</v>
      </c>
      <c r="W220" s="711">
        <v>54.807301396832678</v>
      </c>
      <c r="X220" s="711">
        <v>-34.01908477549042</v>
      </c>
      <c r="Y220" s="711">
        <v>-132.10230503444404</v>
      </c>
      <c r="Z220" s="711">
        <v>102.16166749474522</v>
      </c>
      <c r="AA220" s="711">
        <v>82.8884863222749</v>
      </c>
      <c r="AB220" s="711">
        <v>282.60402572420895</v>
      </c>
      <c r="AC220" s="711">
        <v>98.53825321597833</v>
      </c>
      <c r="AD220" s="571">
        <v>1414.7399617310869</v>
      </c>
      <c r="AE220" s="570"/>
      <c r="AF220" s="711">
        <v>1002.8894877968648</v>
      </c>
      <c r="AG220" s="711">
        <v>54.807301396832678</v>
      </c>
      <c r="AH220" s="711">
        <v>-20.481731944884093</v>
      </c>
      <c r="AI220" s="711">
        <v>-132.10230503444404</v>
      </c>
      <c r="AJ220" s="711">
        <v>100.78768449559901</v>
      </c>
      <c r="AK220" s="711">
        <v>82.8884863222749</v>
      </c>
      <c r="AL220" s="711">
        <v>294.09117721833462</v>
      </c>
      <c r="AM220" s="711">
        <v>98.53825321597833</v>
      </c>
      <c r="AN220" s="571">
        <v>1481.418353466556</v>
      </c>
    </row>
    <row r="221" spans="1:40" ht="16.5">
      <c r="A221" s="515">
        <v>689</v>
      </c>
      <c r="B221" s="432" t="s">
        <v>226</v>
      </c>
      <c r="C221" s="518">
        <v>3093</v>
      </c>
      <c r="D221" s="570">
        <v>-142.18245444714523</v>
      </c>
      <c r="E221" s="570">
        <v>459.05477641699378</v>
      </c>
      <c r="F221" s="570">
        <v>298.78681236801498</v>
      </c>
      <c r="G221" s="570">
        <v>-55.772901182990566</v>
      </c>
      <c r="H221" s="570">
        <v>190.2461173011713</v>
      </c>
      <c r="I221" s="570">
        <v>-37.516327190430005</v>
      </c>
      <c r="J221" s="570">
        <v>712.61602326561422</v>
      </c>
      <c r="K221" s="570"/>
      <c r="L221" s="570">
        <v>-175.49016541279124</v>
      </c>
      <c r="M221" s="570">
        <v>459.05477639675297</v>
      </c>
      <c r="N221" s="570">
        <v>281.30667674744706</v>
      </c>
      <c r="O221" s="570">
        <v>-131.56414137127229</v>
      </c>
      <c r="P221" s="570">
        <v>129.18657641715612</v>
      </c>
      <c r="Q221" s="570">
        <v>76.475111090203683</v>
      </c>
      <c r="R221" s="570">
        <v>203.03048966046313</v>
      </c>
      <c r="S221" s="570">
        <v>-37.516327190430005</v>
      </c>
      <c r="T221" s="710">
        <v>804.48299633752947</v>
      </c>
      <c r="U221" s="570"/>
      <c r="V221" s="711">
        <v>-176.73625289001498</v>
      </c>
      <c r="W221" s="711">
        <v>459.05477639675297</v>
      </c>
      <c r="X221" s="711">
        <v>264.1379881166726</v>
      </c>
      <c r="Y221" s="711">
        <v>-131.56414137127229</v>
      </c>
      <c r="Z221" s="711">
        <v>119.64751226289422</v>
      </c>
      <c r="AA221" s="711">
        <v>76.475111090203683</v>
      </c>
      <c r="AB221" s="711">
        <v>210.10422831974157</v>
      </c>
      <c r="AC221" s="711">
        <v>-37.516327190430005</v>
      </c>
      <c r="AD221" s="571">
        <v>783.6028947345477</v>
      </c>
      <c r="AE221" s="570"/>
      <c r="AF221" s="711">
        <v>-170.09889628185906</v>
      </c>
      <c r="AG221" s="711">
        <v>459.05477639675297</v>
      </c>
      <c r="AH221" s="711">
        <v>247.6753409472789</v>
      </c>
      <c r="AI221" s="711">
        <v>-131.56414137127229</v>
      </c>
      <c r="AJ221" s="711">
        <v>110.10844810863233</v>
      </c>
      <c r="AK221" s="711">
        <v>76.475111090203683</v>
      </c>
      <c r="AL221" s="711">
        <v>218.46578960424654</v>
      </c>
      <c r="AM221" s="711">
        <v>-37.516327190430005</v>
      </c>
      <c r="AN221" s="571">
        <v>772.60010130355306</v>
      </c>
    </row>
    <row r="222" spans="1:40" ht="16.5">
      <c r="A222" s="515">
        <v>691</v>
      </c>
      <c r="B222" s="432" t="s">
        <v>227</v>
      </c>
      <c r="C222" s="518">
        <v>2636</v>
      </c>
      <c r="D222" s="570">
        <v>1369.1696428006874</v>
      </c>
      <c r="E222" s="570">
        <v>204.83874551345451</v>
      </c>
      <c r="F222" s="570">
        <v>2.1977633919543216</v>
      </c>
      <c r="G222" s="570">
        <v>-55.772901182990573</v>
      </c>
      <c r="H222" s="570">
        <v>243.49363546520183</v>
      </c>
      <c r="I222" s="570">
        <v>12.784901365705615</v>
      </c>
      <c r="J222" s="570">
        <v>1776.711787354013</v>
      </c>
      <c r="K222" s="570"/>
      <c r="L222" s="570">
        <v>1418.6636325741636</v>
      </c>
      <c r="M222" s="570">
        <v>204.83874549321339</v>
      </c>
      <c r="N222" s="570">
        <v>-1.988449195749274</v>
      </c>
      <c r="O222" s="570">
        <v>-132.07779792578444</v>
      </c>
      <c r="P222" s="570">
        <v>68.290616463435015</v>
      </c>
      <c r="Q222" s="570">
        <v>37.671536493930198</v>
      </c>
      <c r="R222" s="570">
        <v>256.50973113370708</v>
      </c>
      <c r="S222" s="570">
        <v>12.784901365705615</v>
      </c>
      <c r="T222" s="710">
        <v>1864.6929164026212</v>
      </c>
      <c r="U222" s="570"/>
      <c r="V222" s="711">
        <v>1490.3728714173349</v>
      </c>
      <c r="W222" s="711">
        <v>204.83874549321339</v>
      </c>
      <c r="X222" s="711">
        <v>-4.1571378265237735</v>
      </c>
      <c r="Y222" s="711">
        <v>-132.07779792578444</v>
      </c>
      <c r="Z222" s="711">
        <v>73.719966805313774</v>
      </c>
      <c r="AA222" s="711">
        <v>37.671536493930198</v>
      </c>
      <c r="AB222" s="711">
        <v>265.19321694070794</v>
      </c>
      <c r="AC222" s="711">
        <v>12.784901365705615</v>
      </c>
      <c r="AD222" s="571">
        <v>1948.3463027638977</v>
      </c>
      <c r="AE222" s="570"/>
      <c r="AF222" s="711">
        <v>1519.3070288245704</v>
      </c>
      <c r="AG222" s="711">
        <v>204.83874549321339</v>
      </c>
      <c r="AH222" s="711">
        <v>-5.6197849959174446</v>
      </c>
      <c r="AI222" s="711">
        <v>-132.07779792578444</v>
      </c>
      <c r="AJ222" s="711">
        <v>79.149317147192534</v>
      </c>
      <c r="AK222" s="711">
        <v>37.671536493930198</v>
      </c>
      <c r="AL222" s="711">
        <v>275.02198508174564</v>
      </c>
      <c r="AM222" s="711">
        <v>12.784901365705615</v>
      </c>
      <c r="AN222" s="571">
        <v>1991.0759314846559</v>
      </c>
    </row>
    <row r="223" spans="1:40" ht="16.5">
      <c r="A223" s="515">
        <v>694</v>
      </c>
      <c r="B223" s="432" t="s">
        <v>228</v>
      </c>
      <c r="C223" s="518">
        <v>28349</v>
      </c>
      <c r="D223" s="570">
        <v>227.72974781842868</v>
      </c>
      <c r="E223" s="570">
        <v>-52.111719439466626</v>
      </c>
      <c r="F223" s="570">
        <v>1.9306311072281339</v>
      </c>
      <c r="G223" s="570">
        <v>-55.772901182990573</v>
      </c>
      <c r="H223" s="570">
        <v>150.39834321916402</v>
      </c>
      <c r="I223" s="570">
        <v>11.744470704434018</v>
      </c>
      <c r="J223" s="570">
        <v>283.91857222679761</v>
      </c>
      <c r="K223" s="570"/>
      <c r="L223" s="570">
        <v>172.30947742237464</v>
      </c>
      <c r="M223" s="570">
        <v>-52.111719459707672</v>
      </c>
      <c r="N223" s="570">
        <v>-1.988449195749274</v>
      </c>
      <c r="O223" s="570">
        <v>-132.21262858951573</v>
      </c>
      <c r="P223" s="570">
        <v>112.41391300788052</v>
      </c>
      <c r="Q223" s="570">
        <v>75.443286950227545</v>
      </c>
      <c r="R223" s="570">
        <v>162.89264639244007</v>
      </c>
      <c r="S223" s="570">
        <v>11.744470704434018</v>
      </c>
      <c r="T223" s="710">
        <v>348.49099723238413</v>
      </c>
      <c r="U223" s="570"/>
      <c r="V223" s="711">
        <v>146.97596092232232</v>
      </c>
      <c r="W223" s="711">
        <v>-52.111719459707672</v>
      </c>
      <c r="X223" s="711">
        <v>-4.1571378265237735</v>
      </c>
      <c r="Y223" s="711">
        <v>-132.21262858951573</v>
      </c>
      <c r="Z223" s="711">
        <v>116.00193269357636</v>
      </c>
      <c r="AA223" s="711">
        <v>75.443286950227545</v>
      </c>
      <c r="AB223" s="711">
        <v>167.06321330171292</v>
      </c>
      <c r="AC223" s="711">
        <v>11.744470704434018</v>
      </c>
      <c r="AD223" s="571">
        <v>328.74737869652597</v>
      </c>
      <c r="AE223" s="570"/>
      <c r="AF223" s="711">
        <v>129.78808383129783</v>
      </c>
      <c r="AG223" s="711">
        <v>-52.111719459707672</v>
      </c>
      <c r="AH223" s="711">
        <v>-5.6197849959174446</v>
      </c>
      <c r="AI223" s="711">
        <v>-132.21262858951573</v>
      </c>
      <c r="AJ223" s="711">
        <v>119.58995237927219</v>
      </c>
      <c r="AK223" s="711">
        <v>75.443286950227545</v>
      </c>
      <c r="AL223" s="711">
        <v>174.27153619523682</v>
      </c>
      <c r="AM223" s="711">
        <v>11.744470704434018</v>
      </c>
      <c r="AN223" s="571">
        <v>320.89319701532753</v>
      </c>
    </row>
    <row r="224" spans="1:40" ht="16.5">
      <c r="A224" s="515">
        <v>697</v>
      </c>
      <c r="B224" s="432" t="s">
        <v>229</v>
      </c>
      <c r="C224" s="518">
        <v>1174</v>
      </c>
      <c r="D224" s="570">
        <v>768.607930940497</v>
      </c>
      <c r="E224" s="570">
        <v>-110.53707089285217</v>
      </c>
      <c r="F224" s="570">
        <v>-53.019055130094394</v>
      </c>
      <c r="G224" s="570">
        <v>-55.772901182990566</v>
      </c>
      <c r="H224" s="570">
        <v>246.76374913846328</v>
      </c>
      <c r="I224" s="570">
        <v>-168.1320272572402</v>
      </c>
      <c r="J224" s="570">
        <v>627.91062561578292</v>
      </c>
      <c r="K224" s="570"/>
      <c r="L224" s="570">
        <v>783.06750622572918</v>
      </c>
      <c r="M224" s="570">
        <v>-110.5370709130932</v>
      </c>
      <c r="N224" s="570">
        <v>-40.499190750662301</v>
      </c>
      <c r="O224" s="570">
        <v>-132.33427305504264</v>
      </c>
      <c r="P224" s="570">
        <v>180.05096792656533</v>
      </c>
      <c r="Q224" s="570">
        <v>36.544310187393535</v>
      </c>
      <c r="R224" s="570">
        <v>264.3878053166452</v>
      </c>
      <c r="S224" s="570">
        <v>-168.1320272572402</v>
      </c>
      <c r="T224" s="710">
        <v>812.54802768029492</v>
      </c>
      <c r="U224" s="570"/>
      <c r="V224" s="711">
        <v>848.3567153076001</v>
      </c>
      <c r="W224" s="711">
        <v>-110.5370709130932</v>
      </c>
      <c r="X224" s="711">
        <v>-27.667879381436798</v>
      </c>
      <c r="Y224" s="711">
        <v>-132.33427305504264</v>
      </c>
      <c r="Z224" s="711">
        <v>138.91627186788227</v>
      </c>
      <c r="AA224" s="711">
        <v>36.544310187393535</v>
      </c>
      <c r="AB224" s="711">
        <v>273.5970332959991</v>
      </c>
      <c r="AC224" s="711">
        <v>-168.1320272572402</v>
      </c>
      <c r="AD224" s="571">
        <v>858.74308005206228</v>
      </c>
      <c r="AE224" s="570"/>
      <c r="AF224" s="711">
        <v>912.5665076871976</v>
      </c>
      <c r="AG224" s="711">
        <v>-110.5370709130932</v>
      </c>
      <c r="AH224" s="711">
        <v>-14.130526550830471</v>
      </c>
      <c r="AI224" s="711">
        <v>-132.33427305504264</v>
      </c>
      <c r="AJ224" s="711">
        <v>97.781575809199182</v>
      </c>
      <c r="AK224" s="711">
        <v>36.544310187393535</v>
      </c>
      <c r="AL224" s="711">
        <v>284.08690216998343</v>
      </c>
      <c r="AM224" s="711">
        <v>-168.1320272572402</v>
      </c>
      <c r="AN224" s="571">
        <v>905.8453980775671</v>
      </c>
    </row>
    <row r="225" spans="1:40" ht="16.5">
      <c r="A225" s="515">
        <v>698</v>
      </c>
      <c r="B225" s="432" t="s">
        <v>230</v>
      </c>
      <c r="C225" s="518">
        <v>64535</v>
      </c>
      <c r="D225" s="570">
        <v>622.3591558095527</v>
      </c>
      <c r="E225" s="570">
        <v>-281.70081530422846</v>
      </c>
      <c r="F225" s="570">
        <v>-171.6046515137113</v>
      </c>
      <c r="G225" s="570">
        <v>-55.772901182990559</v>
      </c>
      <c r="H225" s="570">
        <v>149.75277891200213</v>
      </c>
      <c r="I225" s="570">
        <v>-58.872813202138374</v>
      </c>
      <c r="J225" s="570">
        <v>204.16075351848613</v>
      </c>
      <c r="K225" s="570"/>
      <c r="L225" s="570">
        <v>625.82881179528181</v>
      </c>
      <c r="M225" s="570">
        <v>-281.70081532446954</v>
      </c>
      <c r="N225" s="570">
        <v>-159.0847871342792</v>
      </c>
      <c r="O225" s="570">
        <v>-132.21459026840344</v>
      </c>
      <c r="P225" s="570">
        <v>135.85582961823076</v>
      </c>
      <c r="Q225" s="570">
        <v>35.319593252808545</v>
      </c>
      <c r="R225" s="570">
        <v>162.19344100777255</v>
      </c>
      <c r="S225" s="570">
        <v>-58.872813202138374</v>
      </c>
      <c r="T225" s="710">
        <v>327.32466974480309</v>
      </c>
      <c r="U225" s="570"/>
      <c r="V225" s="711">
        <v>669.7808945212139</v>
      </c>
      <c r="W225" s="711">
        <v>-281.70081532446954</v>
      </c>
      <c r="X225" s="711">
        <v>-146.25347576505371</v>
      </c>
      <c r="Y225" s="711">
        <v>-132.21459026840344</v>
      </c>
      <c r="Z225" s="711">
        <v>128.27685089031161</v>
      </c>
      <c r="AA225" s="711">
        <v>35.319593252808545</v>
      </c>
      <c r="AB225" s="711">
        <v>168.18637337400389</v>
      </c>
      <c r="AC225" s="711">
        <v>-58.872813202138374</v>
      </c>
      <c r="AD225" s="571">
        <v>382.5220174782728</v>
      </c>
      <c r="AE225" s="570"/>
      <c r="AF225" s="711">
        <v>673.82301480064393</v>
      </c>
      <c r="AG225" s="711">
        <v>-281.70081532446954</v>
      </c>
      <c r="AH225" s="711">
        <v>-132.71612293444738</v>
      </c>
      <c r="AI225" s="711">
        <v>-132.21459026840344</v>
      </c>
      <c r="AJ225" s="711">
        <v>120.69787216239247</v>
      </c>
      <c r="AK225" s="711">
        <v>35.319593252808545</v>
      </c>
      <c r="AL225" s="711">
        <v>176.18559316185352</v>
      </c>
      <c r="AM225" s="711">
        <v>-58.872813202138374</v>
      </c>
      <c r="AN225" s="571">
        <v>400.52173164823978</v>
      </c>
    </row>
    <row r="226" spans="1:40" ht="16.5">
      <c r="A226" s="515">
        <v>700</v>
      </c>
      <c r="B226" s="432" t="s">
        <v>588</v>
      </c>
      <c r="C226" s="518">
        <v>4842</v>
      </c>
      <c r="D226" s="570">
        <v>172.01475153679786</v>
      </c>
      <c r="E226" s="570">
        <v>65.587637640780343</v>
      </c>
      <c r="F226" s="570">
        <v>96.179255470828949</v>
      </c>
      <c r="G226" s="570">
        <v>-55.772901182990566</v>
      </c>
      <c r="H226" s="570">
        <v>163.26708266053012</v>
      </c>
      <c r="I226" s="570">
        <v>-231.66563403552252</v>
      </c>
      <c r="J226" s="570">
        <v>209.61019209042419</v>
      </c>
      <c r="K226" s="570"/>
      <c r="L226" s="570">
        <v>284.11477780745213</v>
      </c>
      <c r="M226" s="570">
        <v>65.587637620539283</v>
      </c>
      <c r="N226" s="570">
        <v>78.699119850261042</v>
      </c>
      <c r="O226" s="570">
        <v>-131.86894984107576</v>
      </c>
      <c r="P226" s="570">
        <v>103.2626213387117</v>
      </c>
      <c r="Q226" s="570">
        <v>52.020110486575803</v>
      </c>
      <c r="R226" s="570">
        <v>177.20876077342666</v>
      </c>
      <c r="S226" s="570">
        <v>-231.66563403552252</v>
      </c>
      <c r="T226" s="710">
        <v>397.35844400036831</v>
      </c>
      <c r="U226" s="570"/>
      <c r="V226" s="711">
        <v>270.36623759692498</v>
      </c>
      <c r="W226" s="711">
        <v>65.587637620539283</v>
      </c>
      <c r="X226" s="711">
        <v>61.530431219486537</v>
      </c>
      <c r="Y226" s="711">
        <v>-131.86894984107576</v>
      </c>
      <c r="Z226" s="711">
        <v>100.59466362268086</v>
      </c>
      <c r="AA226" s="711">
        <v>52.020110486575803</v>
      </c>
      <c r="AB226" s="711">
        <v>183.02347111532842</v>
      </c>
      <c r="AC226" s="711">
        <v>-231.66563403552252</v>
      </c>
      <c r="AD226" s="571">
        <v>369.58796778493758</v>
      </c>
      <c r="AE226" s="570"/>
      <c r="AF226" s="711">
        <v>292.22992904226948</v>
      </c>
      <c r="AG226" s="711">
        <v>65.587637620539283</v>
      </c>
      <c r="AH226" s="711">
        <v>45.067784050092868</v>
      </c>
      <c r="AI226" s="711">
        <v>-131.86894984107576</v>
      </c>
      <c r="AJ226" s="711">
        <v>97.926705906650028</v>
      </c>
      <c r="AK226" s="711">
        <v>52.020110486575803</v>
      </c>
      <c r="AL226" s="711">
        <v>190.47588729865436</v>
      </c>
      <c r="AM226" s="711">
        <v>-231.66563403552252</v>
      </c>
      <c r="AN226" s="571">
        <v>379.77347052818362</v>
      </c>
    </row>
    <row r="227" spans="1:40" ht="16.5">
      <c r="A227" s="515">
        <v>702</v>
      </c>
      <c r="B227" s="432" t="s">
        <v>232</v>
      </c>
      <c r="C227" s="518">
        <v>4114</v>
      </c>
      <c r="D227" s="570">
        <v>296.89814713351581</v>
      </c>
      <c r="E227" s="570">
        <v>153.3730221993211</v>
      </c>
      <c r="F227" s="570">
        <v>39.844644495060557</v>
      </c>
      <c r="G227" s="570">
        <v>-55.772901182990559</v>
      </c>
      <c r="H227" s="570">
        <v>218.19861117070195</v>
      </c>
      <c r="I227" s="570">
        <v>-203.62493923189109</v>
      </c>
      <c r="J227" s="570">
        <v>448.91658458371774</v>
      </c>
      <c r="K227" s="570"/>
      <c r="L227" s="570">
        <v>360.01188585399643</v>
      </c>
      <c r="M227" s="570">
        <v>153.37302217908004</v>
      </c>
      <c r="N227" s="570">
        <v>22.36450887449265</v>
      </c>
      <c r="O227" s="570">
        <v>-131.78852413627413</v>
      </c>
      <c r="P227" s="570">
        <v>107.20448914299418</v>
      </c>
      <c r="Q227" s="570">
        <v>74.891341112299472</v>
      </c>
      <c r="R227" s="570">
        <v>234.69964891995616</v>
      </c>
      <c r="S227" s="570">
        <v>-203.62493923189109</v>
      </c>
      <c r="T227" s="710">
        <v>617.13143271465367</v>
      </c>
      <c r="U227" s="570"/>
      <c r="V227" s="711">
        <v>369.39783054356093</v>
      </c>
      <c r="W227" s="711">
        <v>153.37302217908004</v>
      </c>
      <c r="X227" s="711">
        <v>5.1958202437181518</v>
      </c>
      <c r="Y227" s="711">
        <v>-131.78852413627413</v>
      </c>
      <c r="Z227" s="711">
        <v>101.53188117820592</v>
      </c>
      <c r="AA227" s="711">
        <v>74.891341112299472</v>
      </c>
      <c r="AB227" s="711">
        <v>243.137751850044</v>
      </c>
      <c r="AC227" s="711">
        <v>-203.62493923189109</v>
      </c>
      <c r="AD227" s="571">
        <v>612.11418373874324</v>
      </c>
      <c r="AE227" s="570"/>
      <c r="AF227" s="711">
        <v>385.01247295259759</v>
      </c>
      <c r="AG227" s="711">
        <v>153.37302217908004</v>
      </c>
      <c r="AH227" s="711">
        <v>-5.6197849959174446</v>
      </c>
      <c r="AI227" s="711">
        <v>-131.78852413627413</v>
      </c>
      <c r="AJ227" s="711">
        <v>95.859273213417666</v>
      </c>
      <c r="AK227" s="711">
        <v>74.891341112299472</v>
      </c>
      <c r="AL227" s="711">
        <v>253.32406100008981</v>
      </c>
      <c r="AM227" s="711">
        <v>-203.62493923189109</v>
      </c>
      <c r="AN227" s="571">
        <v>621.4269220934018</v>
      </c>
    </row>
    <row r="228" spans="1:40" ht="16.5">
      <c r="A228" s="515">
        <v>704</v>
      </c>
      <c r="B228" s="432" t="s">
        <v>233</v>
      </c>
      <c r="C228" s="518">
        <v>6428</v>
      </c>
      <c r="D228" s="570">
        <v>796.15789191679073</v>
      </c>
      <c r="E228" s="570">
        <v>142.86509616691595</v>
      </c>
      <c r="F228" s="570">
        <v>28.127259572123275</v>
      </c>
      <c r="G228" s="570">
        <v>-55.772901182990559</v>
      </c>
      <c r="H228" s="570">
        <v>131.78538197605201</v>
      </c>
      <c r="I228" s="570">
        <v>-178.96919726197885</v>
      </c>
      <c r="J228" s="570">
        <v>864.19353118691242</v>
      </c>
      <c r="K228" s="570"/>
      <c r="L228" s="570">
        <v>860.00375824719856</v>
      </c>
      <c r="M228" s="570">
        <v>142.86509614667486</v>
      </c>
      <c r="N228" s="570">
        <v>10.647123951555365</v>
      </c>
      <c r="O228" s="570">
        <v>-132.35829408256922</v>
      </c>
      <c r="P228" s="570">
        <v>59.156903600469512</v>
      </c>
      <c r="Q228" s="570">
        <v>22.470534175793404</v>
      </c>
      <c r="R228" s="570">
        <v>142.47663400921761</v>
      </c>
      <c r="S228" s="570">
        <v>-178.96919726197885</v>
      </c>
      <c r="T228" s="710">
        <v>926.29255878636127</v>
      </c>
      <c r="U228" s="570"/>
      <c r="V228" s="711">
        <v>909.2410521371097</v>
      </c>
      <c r="W228" s="711">
        <v>142.86509614667486</v>
      </c>
      <c r="X228" s="711">
        <v>-4.1571378265237735</v>
      </c>
      <c r="Y228" s="711">
        <v>-132.35829408256922</v>
      </c>
      <c r="Z228" s="711">
        <v>70.053232447403175</v>
      </c>
      <c r="AA228" s="711">
        <v>22.470534175793404</v>
      </c>
      <c r="AB228" s="711">
        <v>145.79799515354372</v>
      </c>
      <c r="AC228" s="711">
        <v>-178.96919726197885</v>
      </c>
      <c r="AD228" s="571">
        <v>974.94328088945315</v>
      </c>
      <c r="AE228" s="570"/>
      <c r="AF228" s="711">
        <v>949.57731786903923</v>
      </c>
      <c r="AG228" s="711">
        <v>142.86509614667486</v>
      </c>
      <c r="AH228" s="711">
        <v>-5.6197849959174446</v>
      </c>
      <c r="AI228" s="711">
        <v>-132.35829408256922</v>
      </c>
      <c r="AJ228" s="711">
        <v>80.949561294336846</v>
      </c>
      <c r="AK228" s="711">
        <v>22.470534175793404</v>
      </c>
      <c r="AL228" s="711">
        <v>152.10056204147858</v>
      </c>
      <c r="AM228" s="711">
        <v>-178.96919726197885</v>
      </c>
      <c r="AN228" s="571">
        <v>1031.0157951868575</v>
      </c>
    </row>
    <row r="229" spans="1:40" ht="16.5">
      <c r="A229" s="515">
        <v>707</v>
      </c>
      <c r="B229" s="432" t="s">
        <v>234</v>
      </c>
      <c r="C229" s="518">
        <v>1960</v>
      </c>
      <c r="D229" s="570">
        <v>577.38615240028105</v>
      </c>
      <c r="E229" s="570">
        <v>-108.65604488980632</v>
      </c>
      <c r="F229" s="570">
        <v>0.49168642481863489</v>
      </c>
      <c r="G229" s="570">
        <v>-55.772901182990566</v>
      </c>
      <c r="H229" s="570">
        <v>267.54225795578162</v>
      </c>
      <c r="I229" s="570">
        <v>-290.7392857142857</v>
      </c>
      <c r="J229" s="570">
        <v>390.25186499379868</v>
      </c>
      <c r="K229" s="570"/>
      <c r="L229" s="570">
        <v>685.98545351914527</v>
      </c>
      <c r="M229" s="570">
        <v>-108.65604491004737</v>
      </c>
      <c r="N229" s="570">
        <v>-1.988449195749274</v>
      </c>
      <c r="O229" s="570">
        <v>-132.0900516074702</v>
      </c>
      <c r="P229" s="570">
        <v>186.03325069999093</v>
      </c>
      <c r="Q229" s="570">
        <v>83.721260150000006</v>
      </c>
      <c r="R229" s="570">
        <v>282.55297316277165</v>
      </c>
      <c r="S229" s="570">
        <v>-290.7392857142857</v>
      </c>
      <c r="T229" s="710">
        <v>704.81910610435523</v>
      </c>
      <c r="U229" s="570"/>
      <c r="V229" s="711">
        <v>695.80415729078868</v>
      </c>
      <c r="W229" s="711">
        <v>-108.65604491004737</v>
      </c>
      <c r="X229" s="711">
        <v>-4.1571378265237735</v>
      </c>
      <c r="Y229" s="711">
        <v>-132.0900516074702</v>
      </c>
      <c r="Z229" s="711">
        <v>152.60469932958731</v>
      </c>
      <c r="AA229" s="711">
        <v>83.721260150000006</v>
      </c>
      <c r="AB229" s="711">
        <v>292.34152230528713</v>
      </c>
      <c r="AC229" s="711">
        <v>-290.7392857142857</v>
      </c>
      <c r="AD229" s="571">
        <v>688.82911901733621</v>
      </c>
      <c r="AE229" s="570"/>
      <c r="AF229" s="711">
        <v>775.57834162530128</v>
      </c>
      <c r="AG229" s="711">
        <v>-108.65604491004737</v>
      </c>
      <c r="AH229" s="711">
        <v>-5.6197849959174446</v>
      </c>
      <c r="AI229" s="711">
        <v>-132.0900516074702</v>
      </c>
      <c r="AJ229" s="711">
        <v>119.17614795918368</v>
      </c>
      <c r="AK229" s="711">
        <v>83.721260150000006</v>
      </c>
      <c r="AL229" s="711">
        <v>303.45922189895617</v>
      </c>
      <c r="AM229" s="711">
        <v>-290.7392857142857</v>
      </c>
      <c r="AN229" s="571">
        <v>744.82980440572044</v>
      </c>
    </row>
    <row r="230" spans="1:40" ht="16.5">
      <c r="A230" s="515">
        <v>710</v>
      </c>
      <c r="B230" s="432" t="s">
        <v>589</v>
      </c>
      <c r="C230" s="518">
        <v>27306</v>
      </c>
      <c r="D230" s="570">
        <v>663.08054792546261</v>
      </c>
      <c r="E230" s="570">
        <v>-86.28657086751538</v>
      </c>
      <c r="F230" s="570">
        <v>0.49168642481863489</v>
      </c>
      <c r="G230" s="570">
        <v>-55.772901182990566</v>
      </c>
      <c r="H230" s="570">
        <v>176.10844034783159</v>
      </c>
      <c r="I230" s="570">
        <v>-28.382003955174685</v>
      </c>
      <c r="J230" s="570">
        <v>669.23919869243218</v>
      </c>
      <c r="K230" s="570"/>
      <c r="L230" s="570">
        <v>656.96688804254018</v>
      </c>
      <c r="M230" s="570">
        <v>-86.286570887756426</v>
      </c>
      <c r="N230" s="570">
        <v>-1.988449195749274</v>
      </c>
      <c r="O230" s="570">
        <v>-132.07385309441571</v>
      </c>
      <c r="P230" s="570">
        <v>90.877752610023094</v>
      </c>
      <c r="Q230" s="570">
        <v>28.736586423130433</v>
      </c>
      <c r="R230" s="570">
        <v>190.93371222132527</v>
      </c>
      <c r="S230" s="570">
        <v>-28.382003955174685</v>
      </c>
      <c r="T230" s="710">
        <v>718.78406216392295</v>
      </c>
      <c r="U230" s="570"/>
      <c r="V230" s="711">
        <v>662.84930393825118</v>
      </c>
      <c r="W230" s="711">
        <v>-86.286570887756426</v>
      </c>
      <c r="X230" s="711">
        <v>-4.1571378265237735</v>
      </c>
      <c r="Y230" s="711">
        <v>-132.07385309441571</v>
      </c>
      <c r="Z230" s="711">
        <v>97.143085819403836</v>
      </c>
      <c r="AA230" s="711">
        <v>28.736586423130433</v>
      </c>
      <c r="AB230" s="711">
        <v>197.38922404719216</v>
      </c>
      <c r="AC230" s="711">
        <v>-28.382003955174685</v>
      </c>
      <c r="AD230" s="571">
        <v>735.21863446410703</v>
      </c>
      <c r="AE230" s="570"/>
      <c r="AF230" s="711">
        <v>683.21741522181719</v>
      </c>
      <c r="AG230" s="711">
        <v>-86.286570887756426</v>
      </c>
      <c r="AH230" s="711">
        <v>-5.6197849959174446</v>
      </c>
      <c r="AI230" s="711">
        <v>-132.07385309441571</v>
      </c>
      <c r="AJ230" s="711">
        <v>103.40841902878458</v>
      </c>
      <c r="AK230" s="711">
        <v>28.736586423130433</v>
      </c>
      <c r="AL230" s="711">
        <v>205.96107488684933</v>
      </c>
      <c r="AM230" s="711">
        <v>-28.382003955174685</v>
      </c>
      <c r="AN230" s="571">
        <v>768.96128262731736</v>
      </c>
    </row>
    <row r="231" spans="1:40" ht="16.5">
      <c r="A231" s="515">
        <v>729</v>
      </c>
      <c r="B231" s="432" t="s">
        <v>236</v>
      </c>
      <c r="C231" s="518">
        <v>8975</v>
      </c>
      <c r="D231" s="570">
        <v>688.93331402883246</v>
      </c>
      <c r="E231" s="570">
        <v>-56.589783193809687</v>
      </c>
      <c r="F231" s="570">
        <v>-4.5640714835712153</v>
      </c>
      <c r="G231" s="570">
        <v>-55.772901182990566</v>
      </c>
      <c r="H231" s="570">
        <v>209.82040212101734</v>
      </c>
      <c r="I231" s="570">
        <v>20.076434540389972</v>
      </c>
      <c r="J231" s="570">
        <v>801.90339482986826</v>
      </c>
      <c r="K231" s="570"/>
      <c r="L231" s="570">
        <v>755.03230836014848</v>
      </c>
      <c r="M231" s="570">
        <v>-56.589783214050733</v>
      </c>
      <c r="N231" s="570">
        <v>-1.9884491957492738</v>
      </c>
      <c r="O231" s="570">
        <v>-132.01325133963044</v>
      </c>
      <c r="P231" s="570">
        <v>152.37787245012774</v>
      </c>
      <c r="Q231" s="570">
        <v>67.944761495710324</v>
      </c>
      <c r="R231" s="570">
        <v>225.92944616599456</v>
      </c>
      <c r="S231" s="570">
        <v>20.076434540389972</v>
      </c>
      <c r="T231" s="710">
        <v>1030.7693392629408</v>
      </c>
      <c r="U231" s="570"/>
      <c r="V231" s="711">
        <v>757.11354642155561</v>
      </c>
      <c r="W231" s="711">
        <v>-56.589783214050733</v>
      </c>
      <c r="X231" s="711">
        <v>-4.1571378265237735</v>
      </c>
      <c r="Y231" s="711">
        <v>-132.01325133963044</v>
      </c>
      <c r="Z231" s="711">
        <v>133.84688831420038</v>
      </c>
      <c r="AA231" s="711">
        <v>67.944761495710324</v>
      </c>
      <c r="AB231" s="711">
        <v>234.54627175832121</v>
      </c>
      <c r="AC231" s="711">
        <v>20.076434540389972</v>
      </c>
      <c r="AD231" s="571">
        <v>1020.7677301499725</v>
      </c>
      <c r="AE231" s="570"/>
      <c r="AF231" s="711">
        <v>803.45650776470961</v>
      </c>
      <c r="AG231" s="711">
        <v>-56.589783214050733</v>
      </c>
      <c r="AH231" s="711">
        <v>-5.6197849959174446</v>
      </c>
      <c r="AI231" s="711">
        <v>-132.01325133963044</v>
      </c>
      <c r="AJ231" s="711">
        <v>115.3159041782731</v>
      </c>
      <c r="AK231" s="711">
        <v>67.944761495710324</v>
      </c>
      <c r="AL231" s="711">
        <v>244.47075216376942</v>
      </c>
      <c r="AM231" s="711">
        <v>20.076434540389972</v>
      </c>
      <c r="AN231" s="571">
        <v>1057.0415405932538</v>
      </c>
    </row>
    <row r="232" spans="1:40" ht="16.5">
      <c r="A232" s="515">
        <v>732</v>
      </c>
      <c r="B232" s="432" t="s">
        <v>237</v>
      </c>
      <c r="C232" s="518">
        <v>3336</v>
      </c>
      <c r="D232" s="570">
        <v>1204.9214371772307</v>
      </c>
      <c r="E232" s="570">
        <v>-213.10836690080319</v>
      </c>
      <c r="F232" s="570">
        <v>133.27314041676681</v>
      </c>
      <c r="G232" s="570">
        <v>-55.772901182990566</v>
      </c>
      <c r="H232" s="570">
        <v>226.96086853889909</v>
      </c>
      <c r="I232" s="570">
        <v>62.151079136690647</v>
      </c>
      <c r="J232" s="570">
        <v>1358.4252571857935</v>
      </c>
      <c r="K232" s="570"/>
      <c r="L232" s="570">
        <v>1314.3578425798014</v>
      </c>
      <c r="M232" s="570">
        <v>-213.10836692104419</v>
      </c>
      <c r="N232" s="570">
        <v>115.79300479619891</v>
      </c>
      <c r="O232" s="570">
        <v>-131.8217453923009</v>
      </c>
      <c r="P232" s="570">
        <v>134.73301210207688</v>
      </c>
      <c r="Q232" s="570">
        <v>52.398817463429253</v>
      </c>
      <c r="R232" s="570">
        <v>239.71580310216169</v>
      </c>
      <c r="S232" s="570">
        <v>62.151079136690647</v>
      </c>
      <c r="T232" s="710">
        <v>1574.2194468670136</v>
      </c>
      <c r="U232" s="570"/>
      <c r="V232" s="711">
        <v>1344.9359016201945</v>
      </c>
      <c r="W232" s="711">
        <v>-213.10836692104419</v>
      </c>
      <c r="X232" s="711">
        <v>98.624316165424403</v>
      </c>
      <c r="Y232" s="711">
        <v>-131.8217453923009</v>
      </c>
      <c r="Z232" s="711">
        <v>123.60566522370033</v>
      </c>
      <c r="AA232" s="711">
        <v>52.398817463429253</v>
      </c>
      <c r="AB232" s="711">
        <v>247.91120446788128</v>
      </c>
      <c r="AC232" s="711">
        <v>62.151079136690647</v>
      </c>
      <c r="AD232" s="571">
        <v>1584.6968717639752</v>
      </c>
      <c r="AE232" s="570"/>
      <c r="AF232" s="711">
        <v>1383.6757460366348</v>
      </c>
      <c r="AG232" s="711">
        <v>-213.10836692104419</v>
      </c>
      <c r="AH232" s="711">
        <v>82.161668996030741</v>
      </c>
      <c r="AI232" s="711">
        <v>-131.8217453923009</v>
      </c>
      <c r="AJ232" s="711">
        <v>112.47831834532377</v>
      </c>
      <c r="AK232" s="711">
        <v>52.398817463429253</v>
      </c>
      <c r="AL232" s="711">
        <v>257.0514216951172</v>
      </c>
      <c r="AM232" s="711">
        <v>62.151079136690647</v>
      </c>
      <c r="AN232" s="571">
        <v>1604.9869393598815</v>
      </c>
    </row>
    <row r="233" spans="1:40" ht="16.5">
      <c r="A233" s="515">
        <v>734</v>
      </c>
      <c r="B233" s="432" t="s">
        <v>238</v>
      </c>
      <c r="C233" s="518">
        <v>50933</v>
      </c>
      <c r="D233" s="570">
        <v>443.63429878387785</v>
      </c>
      <c r="E233" s="570">
        <v>-29.359959970354442</v>
      </c>
      <c r="F233" s="570">
        <v>0.49168642481863495</v>
      </c>
      <c r="G233" s="570">
        <v>-55.772901182990573</v>
      </c>
      <c r="H233" s="570">
        <v>179.31799892917331</v>
      </c>
      <c r="I233" s="570">
        <v>-25.255492509767734</v>
      </c>
      <c r="J233" s="570">
        <v>513.05563047475709</v>
      </c>
      <c r="K233" s="570"/>
      <c r="L233" s="570">
        <v>417.49546772555863</v>
      </c>
      <c r="M233" s="570">
        <v>-29.359959990595488</v>
      </c>
      <c r="N233" s="570">
        <v>-1.988449195749274</v>
      </c>
      <c r="O233" s="570">
        <v>-132.04115690944539</v>
      </c>
      <c r="P233" s="570">
        <v>119.79931279586224</v>
      </c>
      <c r="Q233" s="570">
        <v>58.026398784560115</v>
      </c>
      <c r="R233" s="570">
        <v>192.92919211999896</v>
      </c>
      <c r="S233" s="570">
        <v>-25.255492509767734</v>
      </c>
      <c r="T233" s="710">
        <v>599.60531282042211</v>
      </c>
      <c r="U233" s="570"/>
      <c r="V233" s="711">
        <v>406.81653776431148</v>
      </c>
      <c r="W233" s="711">
        <v>-29.359959990595488</v>
      </c>
      <c r="X233" s="711">
        <v>-4.1571378265237735</v>
      </c>
      <c r="Y233" s="711">
        <v>-132.04115690944539</v>
      </c>
      <c r="Z233" s="711">
        <v>117.6357371314437</v>
      </c>
      <c r="AA233" s="711">
        <v>58.026398784560115</v>
      </c>
      <c r="AB233" s="711">
        <v>199.2478866620267</v>
      </c>
      <c r="AC233" s="711">
        <v>-25.255492509767734</v>
      </c>
      <c r="AD233" s="571">
        <v>590.91281310600959</v>
      </c>
      <c r="AE233" s="570"/>
      <c r="AF233" s="711">
        <v>412.9068223592605</v>
      </c>
      <c r="AG233" s="711">
        <v>-29.359959990595488</v>
      </c>
      <c r="AH233" s="711">
        <v>-5.6197849959174446</v>
      </c>
      <c r="AI233" s="711">
        <v>-132.04115690944539</v>
      </c>
      <c r="AJ233" s="711">
        <v>115.47216146702519</v>
      </c>
      <c r="AK233" s="711">
        <v>58.026398784560115</v>
      </c>
      <c r="AL233" s="711">
        <v>207.67653776645989</v>
      </c>
      <c r="AM233" s="711">
        <v>-25.255492509767734</v>
      </c>
      <c r="AN233" s="571">
        <v>601.80552597157953</v>
      </c>
    </row>
    <row r="234" spans="1:40" ht="16.5">
      <c r="A234" s="515">
        <v>738</v>
      </c>
      <c r="B234" s="432" t="s">
        <v>590</v>
      </c>
      <c r="C234" s="518">
        <v>2917</v>
      </c>
      <c r="D234" s="570">
        <v>506.30090573135084</v>
      </c>
      <c r="E234" s="570">
        <v>33.217818351257613</v>
      </c>
      <c r="F234" s="570">
        <v>0.49168642481863489</v>
      </c>
      <c r="G234" s="570">
        <v>-55.772901182990566</v>
      </c>
      <c r="H234" s="570">
        <v>195.32761480653352</v>
      </c>
      <c r="I234" s="570">
        <v>-171.94720603359616</v>
      </c>
      <c r="J234" s="570">
        <v>507.61791809737383</v>
      </c>
      <c r="K234" s="570"/>
      <c r="L234" s="570">
        <v>512.61775477347828</v>
      </c>
      <c r="M234" s="570">
        <v>33.217818331016545</v>
      </c>
      <c r="N234" s="570">
        <v>-1.9884491957492743</v>
      </c>
      <c r="O234" s="570">
        <v>-132.16853982668425</v>
      </c>
      <c r="P234" s="570">
        <v>71.849496055025554</v>
      </c>
      <c r="Q234" s="570">
        <v>54.361161895783347</v>
      </c>
      <c r="R234" s="570">
        <v>208.84463415771427</v>
      </c>
      <c r="S234" s="570">
        <v>-171.94720603359616</v>
      </c>
      <c r="T234" s="710">
        <v>574.78667015698829</v>
      </c>
      <c r="U234" s="570"/>
      <c r="V234" s="711">
        <v>471.66480350967487</v>
      </c>
      <c r="W234" s="711">
        <v>33.217818331016545</v>
      </c>
      <c r="X234" s="711">
        <v>-4.1571378265237735</v>
      </c>
      <c r="Y234" s="711">
        <v>-132.16853982668425</v>
      </c>
      <c r="Z234" s="711">
        <v>78.292152895527735</v>
      </c>
      <c r="AA234" s="711">
        <v>54.361161895783347</v>
      </c>
      <c r="AB234" s="711">
        <v>215.41076083854475</v>
      </c>
      <c r="AC234" s="711">
        <v>-171.94720603359616</v>
      </c>
      <c r="AD234" s="571">
        <v>544.67381378374307</v>
      </c>
      <c r="AE234" s="570"/>
      <c r="AF234" s="711">
        <v>486.90521346427522</v>
      </c>
      <c r="AG234" s="711">
        <v>33.217818331016545</v>
      </c>
      <c r="AH234" s="711">
        <v>-5.6197849959174437</v>
      </c>
      <c r="AI234" s="711">
        <v>-132.16853982668425</v>
      </c>
      <c r="AJ234" s="711">
        <v>84.734809736029945</v>
      </c>
      <c r="AK234" s="711">
        <v>54.361161895783347</v>
      </c>
      <c r="AL234" s="711">
        <v>224.29539288572357</v>
      </c>
      <c r="AM234" s="711">
        <v>-171.94720603359616</v>
      </c>
      <c r="AN234" s="571">
        <v>573.7788654566308</v>
      </c>
    </row>
    <row r="235" spans="1:40" ht="16.5">
      <c r="A235" s="515">
        <v>739</v>
      </c>
      <c r="B235" s="432" t="s">
        <v>240</v>
      </c>
      <c r="C235" s="518">
        <v>3256</v>
      </c>
      <c r="D235" s="570">
        <v>305.22905893023596</v>
      </c>
      <c r="E235" s="570">
        <v>372.46192497812996</v>
      </c>
      <c r="F235" s="570">
        <v>304.52859266955585</v>
      </c>
      <c r="G235" s="570">
        <v>-55.772901182990573</v>
      </c>
      <c r="H235" s="570">
        <v>216.30365473330019</v>
      </c>
      <c r="I235" s="570">
        <v>125.53071253071253</v>
      </c>
      <c r="J235" s="570">
        <v>1268.2810426589438</v>
      </c>
      <c r="K235" s="570"/>
      <c r="L235" s="570">
        <v>331.03987108209975</v>
      </c>
      <c r="M235" s="570">
        <v>372.46192495788921</v>
      </c>
      <c r="N235" s="570">
        <v>287.04845704898793</v>
      </c>
      <c r="O235" s="570">
        <v>-131.85162929390086</v>
      </c>
      <c r="P235" s="570">
        <v>100.26726470879066</v>
      </c>
      <c r="Q235" s="570">
        <v>34.222882277027033</v>
      </c>
      <c r="R235" s="570">
        <v>231.15262371103782</v>
      </c>
      <c r="S235" s="570">
        <v>125.53071253071253</v>
      </c>
      <c r="T235" s="710">
        <v>1349.8721070226441</v>
      </c>
      <c r="U235" s="570"/>
      <c r="V235" s="711">
        <v>306.82956482856423</v>
      </c>
      <c r="W235" s="711">
        <v>372.46192495788921</v>
      </c>
      <c r="X235" s="711">
        <v>269.87976841821347</v>
      </c>
      <c r="Y235" s="711">
        <v>-131.85162929390086</v>
      </c>
      <c r="Z235" s="711">
        <v>94.189019332282257</v>
      </c>
      <c r="AA235" s="711">
        <v>34.222882277027033</v>
      </c>
      <c r="AB235" s="711">
        <v>239.29646895235999</v>
      </c>
      <c r="AC235" s="711">
        <v>125.53071253071253</v>
      </c>
      <c r="AD235" s="571">
        <v>1310.558712003148</v>
      </c>
      <c r="AE235" s="570"/>
      <c r="AF235" s="711">
        <v>348.0933079982342</v>
      </c>
      <c r="AG235" s="711">
        <v>372.46192495788921</v>
      </c>
      <c r="AH235" s="711">
        <v>253.41712124881977</v>
      </c>
      <c r="AI235" s="711">
        <v>-131.85162929390086</v>
      </c>
      <c r="AJ235" s="711">
        <v>88.110773955773865</v>
      </c>
      <c r="AK235" s="711">
        <v>34.222882277027033</v>
      </c>
      <c r="AL235" s="711">
        <v>248.69823606115523</v>
      </c>
      <c r="AM235" s="711">
        <v>125.53071253071253</v>
      </c>
      <c r="AN235" s="571">
        <v>1338.6833297357109</v>
      </c>
    </row>
    <row r="236" spans="1:40" ht="16.5">
      <c r="A236" s="515">
        <v>740</v>
      </c>
      <c r="B236" s="432" t="s">
        <v>591</v>
      </c>
      <c r="C236" s="518">
        <v>32085</v>
      </c>
      <c r="D236" s="570">
        <v>265.51574019472224</v>
      </c>
      <c r="E236" s="570">
        <v>-171.07617180257935</v>
      </c>
      <c r="F236" s="570">
        <v>-54.127124527892882</v>
      </c>
      <c r="G236" s="570">
        <v>-55.772901182990559</v>
      </c>
      <c r="H236" s="570">
        <v>191.74183214710249</v>
      </c>
      <c r="I236" s="570">
        <v>-43.410035842293908</v>
      </c>
      <c r="J236" s="570">
        <v>132.87133898606803</v>
      </c>
      <c r="K236" s="570"/>
      <c r="L236" s="570">
        <v>378.96238967400473</v>
      </c>
      <c r="M236" s="570">
        <v>-171.07617182282038</v>
      </c>
      <c r="N236" s="570">
        <v>-41.607260148460789</v>
      </c>
      <c r="O236" s="570">
        <v>-131.84941134548643</v>
      </c>
      <c r="P236" s="570">
        <v>140.74463564027155</v>
      </c>
      <c r="Q236" s="570">
        <v>60.566191870718406</v>
      </c>
      <c r="R236" s="570">
        <v>206.19628646761427</v>
      </c>
      <c r="S236" s="570">
        <v>-43.410035842293908</v>
      </c>
      <c r="T236" s="710">
        <v>398.52662449354739</v>
      </c>
      <c r="U236" s="570"/>
      <c r="V236" s="711">
        <v>377.39010321333291</v>
      </c>
      <c r="W236" s="711">
        <v>-171.07617182282038</v>
      </c>
      <c r="X236" s="711">
        <v>-28.775948779235286</v>
      </c>
      <c r="Y236" s="711">
        <v>-131.84941134548643</v>
      </c>
      <c r="Z236" s="711">
        <v>128.20504728873473</v>
      </c>
      <c r="AA236" s="711">
        <v>60.566191870718406</v>
      </c>
      <c r="AB236" s="711">
        <v>213.74486886042098</v>
      </c>
      <c r="AC236" s="711">
        <v>-43.410035842293908</v>
      </c>
      <c r="AD236" s="571">
        <v>404.79464344337106</v>
      </c>
      <c r="AE236" s="570"/>
      <c r="AF236" s="711">
        <v>411.31839572407324</v>
      </c>
      <c r="AG236" s="711">
        <v>-171.07617182282038</v>
      </c>
      <c r="AH236" s="711">
        <v>-15.238595948628959</v>
      </c>
      <c r="AI236" s="711">
        <v>-131.84941134548643</v>
      </c>
      <c r="AJ236" s="711">
        <v>115.66545893719787</v>
      </c>
      <c r="AK236" s="711">
        <v>60.566191870718406</v>
      </c>
      <c r="AL236" s="711">
        <v>222.97305510128541</v>
      </c>
      <c r="AM236" s="711">
        <v>-43.410035842293908</v>
      </c>
      <c r="AN236" s="571">
        <v>448.94888667404518</v>
      </c>
    </row>
    <row r="237" spans="1:40" ht="16.5">
      <c r="A237" s="515">
        <v>742</v>
      </c>
      <c r="B237" s="432" t="s">
        <v>242</v>
      </c>
      <c r="C237" s="518">
        <v>988</v>
      </c>
      <c r="D237" s="570">
        <v>885.82538774151124</v>
      </c>
      <c r="E237" s="570">
        <v>-3.2625513711930432</v>
      </c>
      <c r="F237" s="570">
        <v>212.55684212394766</v>
      </c>
      <c r="G237" s="570">
        <v>-55.772901182990566</v>
      </c>
      <c r="H237" s="570">
        <v>230.58062316299947</v>
      </c>
      <c r="I237" s="570">
        <v>410.00506072874492</v>
      </c>
      <c r="J237" s="570">
        <v>1679.9324612030198</v>
      </c>
      <c r="K237" s="570"/>
      <c r="L237" s="570">
        <v>1091.3614872450155</v>
      </c>
      <c r="M237" s="570">
        <v>-3.2625513914340969</v>
      </c>
      <c r="N237" s="570">
        <v>195.07670650337977</v>
      </c>
      <c r="O237" s="570">
        <v>-132.1611732675762</v>
      </c>
      <c r="P237" s="570">
        <v>168.84433873023073</v>
      </c>
      <c r="Q237" s="570">
        <v>60.669209348178128</v>
      </c>
      <c r="R237" s="570">
        <v>241.38250132648812</v>
      </c>
      <c r="S237" s="570">
        <v>410.00506072874492</v>
      </c>
      <c r="T237" s="710">
        <v>2031.915579223027</v>
      </c>
      <c r="U237" s="570"/>
      <c r="V237" s="711">
        <v>1183.2154469014215</v>
      </c>
      <c r="W237" s="711">
        <v>-3.2625513914340969</v>
      </c>
      <c r="X237" s="711">
        <v>177.90801787260526</v>
      </c>
      <c r="Y237" s="711">
        <v>-132.1611732675762</v>
      </c>
      <c r="Z237" s="711">
        <v>148.03182017483181</v>
      </c>
      <c r="AA237" s="711">
        <v>60.669209348178128</v>
      </c>
      <c r="AB237" s="711">
        <v>250.44301004339795</v>
      </c>
      <c r="AC237" s="711">
        <v>410.00506072874492</v>
      </c>
      <c r="AD237" s="571">
        <v>2094.848840410169</v>
      </c>
      <c r="AE237" s="570"/>
      <c r="AF237" s="711">
        <v>1269.7111759378865</v>
      </c>
      <c r="AG237" s="711">
        <v>-3.2625513914340969</v>
      </c>
      <c r="AH237" s="711">
        <v>161.44537070321158</v>
      </c>
      <c r="AI237" s="711">
        <v>-132.1611732675762</v>
      </c>
      <c r="AJ237" s="711">
        <v>127.21930161943285</v>
      </c>
      <c r="AK237" s="711">
        <v>60.669209348178128</v>
      </c>
      <c r="AL237" s="711">
        <v>260.65304633650021</v>
      </c>
      <c r="AM237" s="711">
        <v>410.00506072874492</v>
      </c>
      <c r="AN237" s="571">
        <v>2154.2794400149442</v>
      </c>
    </row>
    <row r="238" spans="1:40" ht="16.5">
      <c r="A238" s="515">
        <v>743</v>
      </c>
      <c r="B238" s="432" t="s">
        <v>243</v>
      </c>
      <c r="C238" s="518">
        <v>65323</v>
      </c>
      <c r="D238" s="570">
        <v>503.52648626490424</v>
      </c>
      <c r="E238" s="570">
        <v>-130.7366632244298</v>
      </c>
      <c r="F238" s="570">
        <v>-61.283821705612347</v>
      </c>
      <c r="G238" s="570">
        <v>-55.772901182990559</v>
      </c>
      <c r="H238" s="570">
        <v>151.42920489222448</v>
      </c>
      <c r="I238" s="570">
        <v>-46.361159162928828</v>
      </c>
      <c r="J238" s="570">
        <v>360.8011458811672</v>
      </c>
      <c r="K238" s="570"/>
      <c r="L238" s="570">
        <v>496.53887358753798</v>
      </c>
      <c r="M238" s="570">
        <v>-130.73666324467084</v>
      </c>
      <c r="N238" s="570">
        <v>-48.763957326180254</v>
      </c>
      <c r="O238" s="570">
        <v>-132.25616886767219</v>
      </c>
      <c r="P238" s="570">
        <v>117.19637368198096</v>
      </c>
      <c r="Q238" s="570">
        <v>44.312690351300468</v>
      </c>
      <c r="R238" s="570">
        <v>163.66214108761585</v>
      </c>
      <c r="S238" s="570">
        <v>-46.361159162928828</v>
      </c>
      <c r="T238" s="710">
        <v>463.59213010698323</v>
      </c>
      <c r="U238" s="570"/>
      <c r="V238" s="711">
        <v>502.57097232451821</v>
      </c>
      <c r="W238" s="711">
        <v>-130.73666324467084</v>
      </c>
      <c r="X238" s="711">
        <v>-35.932645956954751</v>
      </c>
      <c r="Y238" s="711">
        <v>-132.25616886767219</v>
      </c>
      <c r="Z238" s="711">
        <v>111.65344433069541</v>
      </c>
      <c r="AA238" s="711">
        <v>44.312690351300468</v>
      </c>
      <c r="AB238" s="711">
        <v>169.31920849816996</v>
      </c>
      <c r="AC238" s="711">
        <v>-46.361159162928828</v>
      </c>
      <c r="AD238" s="571">
        <v>482.56967827245745</v>
      </c>
      <c r="AE238" s="570"/>
      <c r="AF238" s="711">
        <v>501.97668021041608</v>
      </c>
      <c r="AG238" s="711">
        <v>-130.73666324467084</v>
      </c>
      <c r="AH238" s="711">
        <v>-22.395293126348424</v>
      </c>
      <c r="AI238" s="711">
        <v>-132.25616886767219</v>
      </c>
      <c r="AJ238" s="711">
        <v>106.11051497940987</v>
      </c>
      <c r="AK238" s="711">
        <v>44.312690351300468</v>
      </c>
      <c r="AL238" s="711">
        <v>177.05685233194791</v>
      </c>
      <c r="AM238" s="711">
        <v>-46.361159162928828</v>
      </c>
      <c r="AN238" s="571">
        <v>497.70745347145402</v>
      </c>
    </row>
    <row r="239" spans="1:40" ht="16.5">
      <c r="A239" s="515">
        <v>746</v>
      </c>
      <c r="B239" s="432" t="s">
        <v>244</v>
      </c>
      <c r="C239" s="518">
        <v>4735</v>
      </c>
      <c r="D239" s="570">
        <v>1486.9765615758995</v>
      </c>
      <c r="E239" s="570">
        <v>-31.548705889596302</v>
      </c>
      <c r="F239" s="570">
        <v>-123.6760509379299</v>
      </c>
      <c r="G239" s="570">
        <v>-55.772901182990559</v>
      </c>
      <c r="H239" s="570">
        <v>195.78413130715447</v>
      </c>
      <c r="I239" s="570">
        <v>43.185638859556491</v>
      </c>
      <c r="J239" s="570">
        <v>1514.9486737320938</v>
      </c>
      <c r="K239" s="570"/>
      <c r="L239" s="570">
        <v>1554.845283431215</v>
      </c>
      <c r="M239" s="570">
        <v>-31.548705909837821</v>
      </c>
      <c r="N239" s="570">
        <v>-111.15618655849782</v>
      </c>
      <c r="O239" s="570">
        <v>-131.96662039677992</v>
      </c>
      <c r="P239" s="570">
        <v>71.673490474643103</v>
      </c>
      <c r="Q239" s="570">
        <v>28.646042784794087</v>
      </c>
      <c r="R239" s="570">
        <v>207.35138420152356</v>
      </c>
      <c r="S239" s="570">
        <v>43.185638859556491</v>
      </c>
      <c r="T239" s="710">
        <v>1631.0303268866166</v>
      </c>
      <c r="U239" s="570"/>
      <c r="V239" s="711">
        <v>1520.9565602824018</v>
      </c>
      <c r="W239" s="711">
        <v>-31.548705909837821</v>
      </c>
      <c r="X239" s="711">
        <v>-98.324875189272319</v>
      </c>
      <c r="Y239" s="711">
        <v>-131.96662039677992</v>
      </c>
      <c r="Z239" s="711">
        <v>76.997160232041679</v>
      </c>
      <c r="AA239" s="711">
        <v>28.646042784794087</v>
      </c>
      <c r="AB239" s="711">
        <v>214.71938595516488</v>
      </c>
      <c r="AC239" s="711">
        <v>43.185638859556491</v>
      </c>
      <c r="AD239" s="571">
        <v>1622.6645866180691</v>
      </c>
      <c r="AE239" s="570"/>
      <c r="AF239" s="711">
        <v>1538.0222446720857</v>
      </c>
      <c r="AG239" s="711">
        <v>-31.548705909837821</v>
      </c>
      <c r="AH239" s="711">
        <v>-84.787522358665981</v>
      </c>
      <c r="AI239" s="711">
        <v>-131.96662039677992</v>
      </c>
      <c r="AJ239" s="711">
        <v>82.320829989440284</v>
      </c>
      <c r="AK239" s="711">
        <v>28.646042784794087</v>
      </c>
      <c r="AL239" s="711">
        <v>223.48566431771042</v>
      </c>
      <c r="AM239" s="711">
        <v>43.185638859556491</v>
      </c>
      <c r="AN239" s="571">
        <v>1667.3575719583034</v>
      </c>
    </row>
    <row r="240" spans="1:40" ht="16.5">
      <c r="A240" s="515">
        <v>747</v>
      </c>
      <c r="B240" s="432" t="s">
        <v>592</v>
      </c>
      <c r="C240" s="518">
        <v>1308</v>
      </c>
      <c r="D240" s="570">
        <v>556.81798887040406</v>
      </c>
      <c r="E240" s="570">
        <v>277.80981425429889</v>
      </c>
      <c r="F240" s="570">
        <v>217.0171621080982</v>
      </c>
      <c r="G240" s="570">
        <v>-55.772901182990566</v>
      </c>
      <c r="H240" s="570">
        <v>256.18622870885832</v>
      </c>
      <c r="I240" s="570">
        <v>-185.36009174311926</v>
      </c>
      <c r="J240" s="570">
        <v>1066.6982010155498</v>
      </c>
      <c r="K240" s="570"/>
      <c r="L240" s="570">
        <v>713.81283229278233</v>
      </c>
      <c r="M240" s="570">
        <v>277.80981423405819</v>
      </c>
      <c r="N240" s="570">
        <v>199.53702648753031</v>
      </c>
      <c r="O240" s="570">
        <v>-132.24053059655412</v>
      </c>
      <c r="P240" s="570">
        <v>120.96038370755288</v>
      </c>
      <c r="Q240" s="570">
        <v>109.08918662844037</v>
      </c>
      <c r="R240" s="570">
        <v>272.08165201816712</v>
      </c>
      <c r="S240" s="570">
        <v>-185.36009174311926</v>
      </c>
      <c r="T240" s="710">
        <v>1375.6902730288577</v>
      </c>
      <c r="U240" s="570"/>
      <c r="V240" s="711">
        <v>832.10190621069944</v>
      </c>
      <c r="W240" s="711">
        <v>277.80981423405819</v>
      </c>
      <c r="X240" s="711">
        <v>182.3683378567558</v>
      </c>
      <c r="Y240" s="711">
        <v>-132.24053059655412</v>
      </c>
      <c r="Z240" s="711">
        <v>113.50508099750719</v>
      </c>
      <c r="AA240" s="711">
        <v>109.08918662844037</v>
      </c>
      <c r="AB240" s="711">
        <v>282.12942824187365</v>
      </c>
      <c r="AC240" s="711">
        <v>-185.36009174311926</v>
      </c>
      <c r="AD240" s="571">
        <v>1479.4031318296611</v>
      </c>
      <c r="AE240" s="570"/>
      <c r="AF240" s="711">
        <v>893.57066783328298</v>
      </c>
      <c r="AG240" s="711">
        <v>277.80981423405819</v>
      </c>
      <c r="AH240" s="711">
        <v>165.90569068736212</v>
      </c>
      <c r="AI240" s="711">
        <v>-132.24053059655412</v>
      </c>
      <c r="AJ240" s="711">
        <v>106.04977828746148</v>
      </c>
      <c r="AK240" s="711">
        <v>109.08918662844037</v>
      </c>
      <c r="AL240" s="711">
        <v>293.27768232734883</v>
      </c>
      <c r="AM240" s="711">
        <v>-185.36009174311926</v>
      </c>
      <c r="AN240" s="571">
        <v>1528.1021976582806</v>
      </c>
    </row>
    <row r="241" spans="1:40" ht="16.5">
      <c r="A241" s="515">
        <v>748</v>
      </c>
      <c r="B241" s="432" t="s">
        <v>246</v>
      </c>
      <c r="C241" s="518">
        <v>4897</v>
      </c>
      <c r="D241" s="570">
        <v>1387.955603728514</v>
      </c>
      <c r="E241" s="570">
        <v>-184.11260266862874</v>
      </c>
      <c r="F241" s="570">
        <v>-191.95479878724768</v>
      </c>
      <c r="G241" s="570">
        <v>-55.772901182990559</v>
      </c>
      <c r="H241" s="570">
        <v>207.40867766118134</v>
      </c>
      <c r="I241" s="570">
        <v>87.675107208494993</v>
      </c>
      <c r="J241" s="570">
        <v>1251.1990859593234</v>
      </c>
      <c r="K241" s="570"/>
      <c r="L241" s="570">
        <v>1391.434578818722</v>
      </c>
      <c r="M241" s="570">
        <v>-184.11260268886977</v>
      </c>
      <c r="N241" s="570">
        <v>-179.43493440781558</v>
      </c>
      <c r="O241" s="570">
        <v>-131.83482472848905</v>
      </c>
      <c r="P241" s="570">
        <v>99.653943340859826</v>
      </c>
      <c r="Q241" s="570">
        <v>44.866319935470692</v>
      </c>
      <c r="R241" s="570">
        <v>221.11048194466383</v>
      </c>
      <c r="S241" s="570">
        <v>87.675107208494993</v>
      </c>
      <c r="T241" s="710">
        <v>1349.3580694230368</v>
      </c>
      <c r="U241" s="570"/>
      <c r="V241" s="711">
        <v>1426.0070425142958</v>
      </c>
      <c r="W241" s="711">
        <v>-184.11260268886977</v>
      </c>
      <c r="X241" s="711">
        <v>-166.60362303859009</v>
      </c>
      <c r="Y241" s="711">
        <v>-131.83482472848905</v>
      </c>
      <c r="Z241" s="711">
        <v>96.072729277127607</v>
      </c>
      <c r="AA241" s="711">
        <v>44.866319935470692</v>
      </c>
      <c r="AB241" s="711">
        <v>228.55053688225459</v>
      </c>
      <c r="AC241" s="711">
        <v>87.675107208494993</v>
      </c>
      <c r="AD241" s="571">
        <v>1400.6206853616945</v>
      </c>
      <c r="AE241" s="570"/>
      <c r="AF241" s="711">
        <v>1457.9417851989344</v>
      </c>
      <c r="AG241" s="711">
        <v>-184.11260268886977</v>
      </c>
      <c r="AH241" s="711">
        <v>-153.06627020798376</v>
      </c>
      <c r="AI241" s="711">
        <v>-131.83482472848905</v>
      </c>
      <c r="AJ241" s="711">
        <v>92.491515213395402</v>
      </c>
      <c r="AK241" s="711">
        <v>44.866319935470692</v>
      </c>
      <c r="AL241" s="711">
        <v>237.57737150279053</v>
      </c>
      <c r="AM241" s="711">
        <v>87.675107208494993</v>
      </c>
      <c r="AN241" s="571">
        <v>1451.5384014337433</v>
      </c>
    </row>
    <row r="242" spans="1:40" ht="16.5">
      <c r="A242" s="515">
        <v>749</v>
      </c>
      <c r="B242" s="432" t="s">
        <v>247</v>
      </c>
      <c r="C242" s="518">
        <v>21232</v>
      </c>
      <c r="D242" s="570">
        <v>741.97739753894882</v>
      </c>
      <c r="E242" s="570">
        <v>-94.029580660225989</v>
      </c>
      <c r="F242" s="570">
        <v>-101.42461576139793</v>
      </c>
      <c r="G242" s="570">
        <v>-55.772901182990559</v>
      </c>
      <c r="H242" s="570">
        <v>142.23912742017171</v>
      </c>
      <c r="I242" s="570">
        <v>-93.054728711379056</v>
      </c>
      <c r="J242" s="570">
        <v>539.93469864312692</v>
      </c>
      <c r="K242" s="570"/>
      <c r="L242" s="570">
        <v>619.31035367022594</v>
      </c>
      <c r="M242" s="570">
        <v>-94.029580680467035</v>
      </c>
      <c r="N242" s="570">
        <v>-88.904751381965852</v>
      </c>
      <c r="O242" s="570">
        <v>-132.0393675699284</v>
      </c>
      <c r="P242" s="570">
        <v>86.054462795464971</v>
      </c>
      <c r="Q242" s="570">
        <v>20.83256862603616</v>
      </c>
      <c r="R242" s="570">
        <v>154.72536908516534</v>
      </c>
      <c r="S242" s="570">
        <v>-93.054728711379056</v>
      </c>
      <c r="T242" s="710">
        <v>472.89432583315204</v>
      </c>
      <c r="U242" s="570"/>
      <c r="V242" s="711">
        <v>612.66708484409082</v>
      </c>
      <c r="W242" s="711">
        <v>-94.029580680467035</v>
      </c>
      <c r="X242" s="711">
        <v>-76.073440012740363</v>
      </c>
      <c r="Y242" s="711">
        <v>-132.0393675699284</v>
      </c>
      <c r="Z242" s="711">
        <v>87.905390544303501</v>
      </c>
      <c r="AA242" s="711">
        <v>20.83256862603616</v>
      </c>
      <c r="AB242" s="711">
        <v>159.82712843204482</v>
      </c>
      <c r="AC242" s="711">
        <v>-93.054728711379056</v>
      </c>
      <c r="AD242" s="571">
        <v>486.03505547196056</v>
      </c>
      <c r="AE242" s="570"/>
      <c r="AF242" s="711">
        <v>601.10670315032223</v>
      </c>
      <c r="AG242" s="711">
        <v>-94.029580680467035</v>
      </c>
      <c r="AH242" s="711">
        <v>-62.536087182134018</v>
      </c>
      <c r="AI242" s="711">
        <v>-132.0393675699284</v>
      </c>
      <c r="AJ242" s="711">
        <v>89.756318293142044</v>
      </c>
      <c r="AK242" s="711">
        <v>20.83256862603616</v>
      </c>
      <c r="AL242" s="711">
        <v>167.28384040890901</v>
      </c>
      <c r="AM242" s="711">
        <v>-93.054728711379056</v>
      </c>
      <c r="AN242" s="571">
        <v>497.31966633450099</v>
      </c>
    </row>
    <row r="243" spans="1:40" ht="16.5">
      <c r="A243" s="515">
        <v>751</v>
      </c>
      <c r="B243" s="432" t="s">
        <v>248</v>
      </c>
      <c r="C243" s="518">
        <v>2877</v>
      </c>
      <c r="D243" s="570">
        <v>848.32718892105322</v>
      </c>
      <c r="E243" s="570">
        <v>96.645660300507572</v>
      </c>
      <c r="F243" s="570">
        <v>-24.068882170502029</v>
      </c>
      <c r="G243" s="570">
        <v>-55.772901182990566</v>
      </c>
      <c r="H243" s="570">
        <v>175.6610375492846</v>
      </c>
      <c r="I243" s="570">
        <v>81.549183176920408</v>
      </c>
      <c r="J243" s="570">
        <v>1122.3412865942732</v>
      </c>
      <c r="K243" s="570"/>
      <c r="L243" s="570">
        <v>765.50932300486227</v>
      </c>
      <c r="M243" s="570">
        <v>96.645660280266497</v>
      </c>
      <c r="N243" s="570">
        <v>-11.549017791069934</v>
      </c>
      <c r="O243" s="570">
        <v>-131.91882422911604</v>
      </c>
      <c r="P243" s="570">
        <v>108.29730546512484</v>
      </c>
      <c r="Q243" s="570">
        <v>41.220806802919711</v>
      </c>
      <c r="R243" s="570">
        <v>190.90683751091731</v>
      </c>
      <c r="S243" s="570">
        <v>81.549183176920408</v>
      </c>
      <c r="T243" s="710">
        <v>1140.6612742208251</v>
      </c>
      <c r="U243" s="570"/>
      <c r="V243" s="711">
        <v>865.8673598267294</v>
      </c>
      <c r="W243" s="711">
        <v>96.645660280266497</v>
      </c>
      <c r="X243" s="711">
        <v>-4.1571378265237735</v>
      </c>
      <c r="Y243" s="711">
        <v>-131.91882422911604</v>
      </c>
      <c r="Z243" s="711">
        <v>101.46171321222876</v>
      </c>
      <c r="AA243" s="711">
        <v>41.220806802919711</v>
      </c>
      <c r="AB243" s="711">
        <v>197.71745168635215</v>
      </c>
      <c r="AC243" s="711">
        <v>81.549183176920408</v>
      </c>
      <c r="AD243" s="571">
        <v>1248.3862129297772</v>
      </c>
      <c r="AE243" s="570"/>
      <c r="AF243" s="711">
        <v>926.30325518934796</v>
      </c>
      <c r="AG243" s="711">
        <v>96.645660280266497</v>
      </c>
      <c r="AH243" s="711">
        <v>-5.6197849959174446</v>
      </c>
      <c r="AI243" s="711">
        <v>-131.91882422911604</v>
      </c>
      <c r="AJ243" s="711">
        <v>94.626120959332667</v>
      </c>
      <c r="AK243" s="711">
        <v>41.220806802919711</v>
      </c>
      <c r="AL243" s="711">
        <v>206.11273551017209</v>
      </c>
      <c r="AM243" s="711">
        <v>81.549183176920408</v>
      </c>
      <c r="AN243" s="571">
        <v>1308.9191526939258</v>
      </c>
    </row>
    <row r="244" spans="1:40" ht="16.5">
      <c r="A244" s="515">
        <v>753</v>
      </c>
      <c r="B244" s="432" t="s">
        <v>593</v>
      </c>
      <c r="C244" s="518">
        <v>22320</v>
      </c>
      <c r="D244" s="570">
        <v>579.19846776128361</v>
      </c>
      <c r="E244" s="570">
        <v>296.49918554047969</v>
      </c>
      <c r="F244" s="570">
        <v>161.61525131762568</v>
      </c>
      <c r="G244" s="570">
        <v>-55.772901182990573</v>
      </c>
      <c r="H244" s="570">
        <v>110.91364771619439</v>
      </c>
      <c r="I244" s="570">
        <v>-102.99435483870968</v>
      </c>
      <c r="J244" s="570">
        <v>989.4592963138831</v>
      </c>
      <c r="K244" s="570"/>
      <c r="L244" s="570">
        <v>555.77983197111644</v>
      </c>
      <c r="M244" s="570">
        <v>296.49918552023843</v>
      </c>
      <c r="N244" s="570">
        <v>144.13511569705778</v>
      </c>
      <c r="O244" s="570">
        <v>-132.47880772700429</v>
      </c>
      <c r="P244" s="570">
        <v>85.656357361109087</v>
      </c>
      <c r="Q244" s="570">
        <v>17.798268239336924</v>
      </c>
      <c r="R244" s="570">
        <v>120.34991112997093</v>
      </c>
      <c r="S244" s="570">
        <v>-102.99435483870968</v>
      </c>
      <c r="T244" s="710">
        <v>984.74550735311561</v>
      </c>
      <c r="U244" s="570"/>
      <c r="V244" s="711">
        <v>575.6808512158342</v>
      </c>
      <c r="W244" s="711">
        <v>296.49918552023843</v>
      </c>
      <c r="X244" s="711">
        <v>126.96642706628327</v>
      </c>
      <c r="Y244" s="711">
        <v>-132.47880772700429</v>
      </c>
      <c r="Z244" s="711">
        <v>93.601396198475484</v>
      </c>
      <c r="AA244" s="711">
        <v>17.798268239336924</v>
      </c>
      <c r="AB244" s="711">
        <v>120.64221990208073</v>
      </c>
      <c r="AC244" s="711">
        <v>-102.99435483870968</v>
      </c>
      <c r="AD244" s="571">
        <v>995.71518557653508</v>
      </c>
      <c r="AE244" s="570"/>
      <c r="AF244" s="711">
        <v>577.76280583289667</v>
      </c>
      <c r="AG244" s="711">
        <v>296.49918552023843</v>
      </c>
      <c r="AH244" s="711">
        <v>110.50377989688961</v>
      </c>
      <c r="AI244" s="711">
        <v>-132.47880772700429</v>
      </c>
      <c r="AJ244" s="711">
        <v>101.54643503584191</v>
      </c>
      <c r="AK244" s="711">
        <v>17.798268239336924</v>
      </c>
      <c r="AL244" s="711">
        <v>126.48754078246967</v>
      </c>
      <c r="AM244" s="711">
        <v>-102.99435483870968</v>
      </c>
      <c r="AN244" s="571">
        <v>995.12485274195899</v>
      </c>
    </row>
    <row r="245" spans="1:40" ht="16.5">
      <c r="A245" s="515">
        <v>755</v>
      </c>
      <c r="B245" s="432" t="s">
        <v>594</v>
      </c>
      <c r="C245" s="518">
        <v>6217</v>
      </c>
      <c r="D245" s="570">
        <v>540.41042674112441</v>
      </c>
      <c r="E245" s="570">
        <v>152.02401690864824</v>
      </c>
      <c r="F245" s="570">
        <v>167.0786251678025</v>
      </c>
      <c r="G245" s="570">
        <v>-55.772901182990566</v>
      </c>
      <c r="H245" s="570">
        <v>139.7614878419464</v>
      </c>
      <c r="I245" s="570">
        <v>-266.86183046485445</v>
      </c>
      <c r="J245" s="570">
        <v>676.63982501167663</v>
      </c>
      <c r="K245" s="570"/>
      <c r="L245" s="570">
        <v>541.39007163761221</v>
      </c>
      <c r="M245" s="570">
        <v>152.02401688840715</v>
      </c>
      <c r="N245" s="570">
        <v>149.59848954723461</v>
      </c>
      <c r="O245" s="570">
        <v>-132.13116971480272</v>
      </c>
      <c r="P245" s="570">
        <v>77.210494244594685</v>
      </c>
      <c r="Q245" s="570">
        <v>25.357537894804562</v>
      </c>
      <c r="R245" s="570">
        <v>152.95878965970903</v>
      </c>
      <c r="S245" s="570">
        <v>-266.86183046485445</v>
      </c>
      <c r="T245" s="710">
        <v>699.54639969270499</v>
      </c>
      <c r="U245" s="570"/>
      <c r="V245" s="711">
        <v>499.55519084973372</v>
      </c>
      <c r="W245" s="711">
        <v>152.02401688840715</v>
      </c>
      <c r="X245" s="711">
        <v>132.4298009164601</v>
      </c>
      <c r="Y245" s="711">
        <v>-132.13116971480272</v>
      </c>
      <c r="Z245" s="711">
        <v>85.059976895499645</v>
      </c>
      <c r="AA245" s="711">
        <v>25.357537894804562</v>
      </c>
      <c r="AB245" s="711">
        <v>155.07929135411334</v>
      </c>
      <c r="AC245" s="711">
        <v>-266.86183046485445</v>
      </c>
      <c r="AD245" s="571">
        <v>650.51281461936139</v>
      </c>
      <c r="AE245" s="570"/>
      <c r="AF245" s="711">
        <v>463.25208854895834</v>
      </c>
      <c r="AG245" s="711">
        <v>152.02401688840715</v>
      </c>
      <c r="AH245" s="711">
        <v>115.96715374706643</v>
      </c>
      <c r="AI245" s="711">
        <v>-132.13116971480272</v>
      </c>
      <c r="AJ245" s="711">
        <v>92.909459546404605</v>
      </c>
      <c r="AK245" s="711">
        <v>25.357537894804562</v>
      </c>
      <c r="AL245" s="711">
        <v>161.88323435686448</v>
      </c>
      <c r="AM245" s="711">
        <v>-266.86183046485445</v>
      </c>
      <c r="AN245" s="571">
        <v>612.40049080284814</v>
      </c>
    </row>
    <row r="246" spans="1:40" ht="16.5">
      <c r="A246" s="515">
        <v>758</v>
      </c>
      <c r="B246" s="432" t="s">
        <v>251</v>
      </c>
      <c r="C246" s="518">
        <v>8134</v>
      </c>
      <c r="D246" s="570">
        <v>1070.9739292151751</v>
      </c>
      <c r="E246" s="570">
        <v>-285.20383245595281</v>
      </c>
      <c r="F246" s="570">
        <v>-107.54628322743729</v>
      </c>
      <c r="G246" s="570">
        <v>-55.772901182990566</v>
      </c>
      <c r="H246" s="570">
        <v>185.8259086502681</v>
      </c>
      <c r="I246" s="570">
        <v>-111.54573395623309</v>
      </c>
      <c r="J246" s="570">
        <v>696.73108704282913</v>
      </c>
      <c r="K246" s="570"/>
      <c r="L246" s="570">
        <v>936.06160941640303</v>
      </c>
      <c r="M246" s="570">
        <v>-285.20383247619378</v>
      </c>
      <c r="N246" s="570">
        <v>-95.026418848005193</v>
      </c>
      <c r="O246" s="570">
        <v>-131.96018766223631</v>
      </c>
      <c r="P246" s="570">
        <v>114.57969734739453</v>
      </c>
      <c r="Q246" s="570">
        <v>45.797133481927716</v>
      </c>
      <c r="R246" s="570">
        <v>198.58239776644643</v>
      </c>
      <c r="S246" s="570">
        <v>-111.54573395623309</v>
      </c>
      <c r="T246" s="710">
        <v>671.28466506950338</v>
      </c>
      <c r="U246" s="570"/>
      <c r="V246" s="711">
        <v>954.30689637532532</v>
      </c>
      <c r="W246" s="711">
        <v>-285.20383247619378</v>
      </c>
      <c r="X246" s="711">
        <v>-82.195107478779704</v>
      </c>
      <c r="Y246" s="711">
        <v>-131.96018766223631</v>
      </c>
      <c r="Z246" s="711">
        <v>106.29154402653708</v>
      </c>
      <c r="AA246" s="711">
        <v>45.797133481927716</v>
      </c>
      <c r="AB246" s="711">
        <v>205.33922527292555</v>
      </c>
      <c r="AC246" s="711">
        <v>-111.54573395623309</v>
      </c>
      <c r="AD246" s="571">
        <v>700.82993758327268</v>
      </c>
      <c r="AE246" s="570"/>
      <c r="AF246" s="711">
        <v>976.60919114168871</v>
      </c>
      <c r="AG246" s="711">
        <v>-285.20383247619378</v>
      </c>
      <c r="AH246" s="711">
        <v>-68.657754648173366</v>
      </c>
      <c r="AI246" s="711">
        <v>-131.96018766223631</v>
      </c>
      <c r="AJ246" s="711">
        <v>98.003390705679649</v>
      </c>
      <c r="AK246" s="711">
        <v>45.797133481927716</v>
      </c>
      <c r="AL246" s="711">
        <v>213.5387809705079</v>
      </c>
      <c r="AM246" s="711">
        <v>-111.54573395623309</v>
      </c>
      <c r="AN246" s="571">
        <v>736.58098755696756</v>
      </c>
    </row>
    <row r="247" spans="1:40" ht="16.5">
      <c r="A247" s="515">
        <v>759</v>
      </c>
      <c r="B247" s="432" t="s">
        <v>252</v>
      </c>
      <c r="C247" s="518">
        <v>1942</v>
      </c>
      <c r="D247" s="570">
        <v>998.00567373451418</v>
      </c>
      <c r="E247" s="570">
        <v>42.57946125325121</v>
      </c>
      <c r="F247" s="570">
        <v>-67.546911235748823</v>
      </c>
      <c r="G247" s="570">
        <v>-55.772901182990566</v>
      </c>
      <c r="H247" s="570">
        <v>250.75807327760458</v>
      </c>
      <c r="I247" s="570">
        <v>-260.65242018537589</v>
      </c>
      <c r="J247" s="570">
        <v>907.37097566125453</v>
      </c>
      <c r="K247" s="570"/>
      <c r="L247" s="570">
        <v>887.09646866211131</v>
      </c>
      <c r="M247" s="570">
        <v>42.57946123301015</v>
      </c>
      <c r="N247" s="570">
        <v>-55.027046856316737</v>
      </c>
      <c r="O247" s="570">
        <v>-131.88650771577835</v>
      </c>
      <c r="P247" s="570">
        <v>99.155311156429676</v>
      </c>
      <c r="Q247" s="570">
        <v>58.992379853759019</v>
      </c>
      <c r="R247" s="570">
        <v>266.91873134157419</v>
      </c>
      <c r="S247" s="570">
        <v>-260.65242018537589</v>
      </c>
      <c r="T247" s="710">
        <v>907.17637748941331</v>
      </c>
      <c r="U247" s="570"/>
      <c r="V247" s="711">
        <v>1015.6128899374858</v>
      </c>
      <c r="W247" s="711">
        <v>42.57946123301015</v>
      </c>
      <c r="X247" s="711">
        <v>-42.195735487091234</v>
      </c>
      <c r="Y247" s="711">
        <v>-131.88650771577835</v>
      </c>
      <c r="Z247" s="711">
        <v>93.136082457720377</v>
      </c>
      <c r="AA247" s="711">
        <v>58.992379853759019</v>
      </c>
      <c r="AB247" s="711">
        <v>276.18365453516407</v>
      </c>
      <c r="AC247" s="711">
        <v>-260.65242018537589</v>
      </c>
      <c r="AD247" s="571">
        <v>1051.769804628894</v>
      </c>
      <c r="AE247" s="570"/>
      <c r="AF247" s="711">
        <v>1091.7606542210888</v>
      </c>
      <c r="AG247" s="711">
        <v>42.57946123301015</v>
      </c>
      <c r="AH247" s="711">
        <v>-28.65838265648491</v>
      </c>
      <c r="AI247" s="711">
        <v>-131.88650771577835</v>
      </c>
      <c r="AJ247" s="711">
        <v>87.116853759011079</v>
      </c>
      <c r="AK247" s="711">
        <v>58.992379853759019</v>
      </c>
      <c r="AL247" s="711">
        <v>286.77950953372255</v>
      </c>
      <c r="AM247" s="711">
        <v>-260.65242018537589</v>
      </c>
      <c r="AN247" s="571">
        <v>1146.0315480429526</v>
      </c>
    </row>
    <row r="248" spans="1:40" ht="16.5">
      <c r="A248" s="515">
        <v>761</v>
      </c>
      <c r="B248" s="432" t="s">
        <v>253</v>
      </c>
      <c r="C248" s="518">
        <v>8426</v>
      </c>
      <c r="D248" s="570">
        <v>526.5858775355631</v>
      </c>
      <c r="E248" s="570">
        <v>140.39744847387539</v>
      </c>
      <c r="F248" s="570">
        <v>81.473078531237078</v>
      </c>
      <c r="G248" s="570">
        <v>-55.772901182990573</v>
      </c>
      <c r="H248" s="570">
        <v>216.70219011060797</v>
      </c>
      <c r="I248" s="570">
        <v>73.650011868027534</v>
      </c>
      <c r="J248" s="570">
        <v>983.03570533632046</v>
      </c>
      <c r="K248" s="570"/>
      <c r="L248" s="570">
        <v>541.95591186586705</v>
      </c>
      <c r="M248" s="570">
        <v>140.3974484536343</v>
      </c>
      <c r="N248" s="570">
        <v>63.992942910669164</v>
      </c>
      <c r="O248" s="570">
        <v>-132.11666442683639</v>
      </c>
      <c r="P248" s="570">
        <v>85.252168276334146</v>
      </c>
      <c r="Q248" s="570">
        <v>58.384418078328977</v>
      </c>
      <c r="R248" s="570">
        <v>229.13482176799957</v>
      </c>
      <c r="S248" s="570">
        <v>73.650011868027534</v>
      </c>
      <c r="T248" s="710">
        <v>1060.6510587940245</v>
      </c>
      <c r="U248" s="570"/>
      <c r="V248" s="711">
        <v>531.159502914472</v>
      </c>
      <c r="W248" s="711">
        <v>140.3974484536343</v>
      </c>
      <c r="X248" s="711">
        <v>46.824254279894667</v>
      </c>
      <c r="Y248" s="711">
        <v>-132.11666442683639</v>
      </c>
      <c r="Z248" s="711">
        <v>89.173282096866274</v>
      </c>
      <c r="AA248" s="711">
        <v>58.384418078328977</v>
      </c>
      <c r="AB248" s="711">
        <v>236.48119408961506</v>
      </c>
      <c r="AC248" s="711">
        <v>73.650011868027534</v>
      </c>
      <c r="AD248" s="571">
        <v>1043.9534473540025</v>
      </c>
      <c r="AE248" s="570"/>
      <c r="AF248" s="711">
        <v>586.27811919728583</v>
      </c>
      <c r="AG248" s="711">
        <v>140.3974484536343</v>
      </c>
      <c r="AH248" s="711">
        <v>30.361607110500994</v>
      </c>
      <c r="AI248" s="711">
        <v>-132.11666442683639</v>
      </c>
      <c r="AJ248" s="711">
        <v>93.094395917398401</v>
      </c>
      <c r="AK248" s="711">
        <v>58.384418078328977</v>
      </c>
      <c r="AL248" s="711">
        <v>245.3819728852672</v>
      </c>
      <c r="AM248" s="711">
        <v>73.650011868027534</v>
      </c>
      <c r="AN248" s="571">
        <v>1095.4313090836069</v>
      </c>
    </row>
    <row r="249" spans="1:40" ht="16.5">
      <c r="A249" s="515">
        <v>762</v>
      </c>
      <c r="B249" s="432" t="s">
        <v>254</v>
      </c>
      <c r="C249" s="518">
        <v>3672</v>
      </c>
      <c r="D249" s="570">
        <v>619.50921234587179</v>
      </c>
      <c r="E249" s="570">
        <v>308.48616273725509</v>
      </c>
      <c r="F249" s="570">
        <v>161.88626610494941</v>
      </c>
      <c r="G249" s="570">
        <v>-55.772901182990566</v>
      </c>
      <c r="H249" s="570">
        <v>241.07613004948698</v>
      </c>
      <c r="I249" s="570">
        <v>-16.627995642701524</v>
      </c>
      <c r="J249" s="570">
        <v>1258.5568744118711</v>
      </c>
      <c r="K249" s="570"/>
      <c r="L249" s="570">
        <v>745.4064676203418</v>
      </c>
      <c r="M249" s="570">
        <v>308.48616271701394</v>
      </c>
      <c r="N249" s="570">
        <v>144.40613048438149</v>
      </c>
      <c r="O249" s="570">
        <v>-132.02931211318028</v>
      </c>
      <c r="P249" s="570">
        <v>125.25258871174464</v>
      </c>
      <c r="Q249" s="570">
        <v>63.811962224400872</v>
      </c>
      <c r="R249" s="570">
        <v>256.76794204599696</v>
      </c>
      <c r="S249" s="570">
        <v>-16.627995642701524</v>
      </c>
      <c r="T249" s="710">
        <v>1495.473946047998</v>
      </c>
      <c r="U249" s="570"/>
      <c r="V249" s="711">
        <v>770.81437244188999</v>
      </c>
      <c r="W249" s="711">
        <v>308.48616271701394</v>
      </c>
      <c r="X249" s="711">
        <v>127.23744185360701</v>
      </c>
      <c r="Y249" s="711">
        <v>-132.02931211318028</v>
      </c>
      <c r="Z249" s="711">
        <v>112.82390737330147</v>
      </c>
      <c r="AA249" s="711">
        <v>63.811962224400872</v>
      </c>
      <c r="AB249" s="711">
        <v>265.70628601344271</v>
      </c>
      <c r="AC249" s="711">
        <v>-16.627995642701524</v>
      </c>
      <c r="AD249" s="571">
        <v>1500.2228248677743</v>
      </c>
      <c r="AE249" s="570"/>
      <c r="AF249" s="711">
        <v>852.71858411360961</v>
      </c>
      <c r="AG249" s="711">
        <v>308.48616271701394</v>
      </c>
      <c r="AH249" s="711">
        <v>110.77479468421335</v>
      </c>
      <c r="AI249" s="711">
        <v>-132.02931211318028</v>
      </c>
      <c r="AJ249" s="711">
        <v>100.39522603485828</v>
      </c>
      <c r="AK249" s="711">
        <v>63.811962224400872</v>
      </c>
      <c r="AL249" s="711">
        <v>275.71586016636911</v>
      </c>
      <c r="AM249" s="711">
        <v>-16.627995642701524</v>
      </c>
      <c r="AN249" s="571">
        <v>1563.2452821845832</v>
      </c>
    </row>
    <row r="250" spans="1:40" ht="16.5">
      <c r="A250" s="515">
        <v>765</v>
      </c>
      <c r="B250" s="432" t="s">
        <v>255</v>
      </c>
      <c r="C250" s="518">
        <v>10354</v>
      </c>
      <c r="D250" s="570">
        <v>574.33094019426335</v>
      </c>
      <c r="E250" s="570">
        <v>-100.95763482962904</v>
      </c>
      <c r="F250" s="570">
        <v>0.49168642481863484</v>
      </c>
      <c r="G250" s="570">
        <v>-55.772901182990559</v>
      </c>
      <c r="H250" s="570">
        <v>179.87097083953961</v>
      </c>
      <c r="I250" s="570">
        <v>58.384489086343443</v>
      </c>
      <c r="J250" s="570">
        <v>656.34755053234551</v>
      </c>
      <c r="K250" s="570"/>
      <c r="L250" s="570">
        <v>577.36898766682509</v>
      </c>
      <c r="M250" s="570">
        <v>-100.95763484987009</v>
      </c>
      <c r="N250" s="570">
        <v>-1.988449195749274</v>
      </c>
      <c r="O250" s="570">
        <v>-131.96611679384304</v>
      </c>
      <c r="P250" s="570">
        <v>122.14405663759845</v>
      </c>
      <c r="Q250" s="570">
        <v>39.000341374348082</v>
      </c>
      <c r="R250" s="570">
        <v>192.6083181380348</v>
      </c>
      <c r="S250" s="570">
        <v>58.384489086343443</v>
      </c>
      <c r="T250" s="710">
        <v>754.59399206368755</v>
      </c>
      <c r="U250" s="570"/>
      <c r="V250" s="711">
        <v>571.94715560994416</v>
      </c>
      <c r="W250" s="711">
        <v>-100.95763484987009</v>
      </c>
      <c r="X250" s="711">
        <v>-4.1571378265237735</v>
      </c>
      <c r="Y250" s="711">
        <v>-131.96611679384304</v>
      </c>
      <c r="Z250" s="711">
        <v>107.19896187104941</v>
      </c>
      <c r="AA250" s="711">
        <v>39.000341374348082</v>
      </c>
      <c r="AB250" s="711">
        <v>198.6722108151001</v>
      </c>
      <c r="AC250" s="711">
        <v>58.384489086343443</v>
      </c>
      <c r="AD250" s="571">
        <v>738.1222692865482</v>
      </c>
      <c r="AE250" s="570"/>
      <c r="AF250" s="711">
        <v>586.01935347298456</v>
      </c>
      <c r="AG250" s="711">
        <v>-100.95763484987009</v>
      </c>
      <c r="AH250" s="711">
        <v>-5.6197849959174446</v>
      </c>
      <c r="AI250" s="711">
        <v>-131.96611679384304</v>
      </c>
      <c r="AJ250" s="711">
        <v>92.253867104500387</v>
      </c>
      <c r="AK250" s="711">
        <v>39.000341374348082</v>
      </c>
      <c r="AL250" s="711">
        <v>206.3456519155971</v>
      </c>
      <c r="AM250" s="711">
        <v>58.384489086343443</v>
      </c>
      <c r="AN250" s="571">
        <v>743.46016631414295</v>
      </c>
    </row>
    <row r="251" spans="1:40" ht="16.5">
      <c r="A251" s="515">
        <v>768</v>
      </c>
      <c r="B251" s="432" t="s">
        <v>256</v>
      </c>
      <c r="C251" s="518">
        <v>2375</v>
      </c>
      <c r="D251" s="570">
        <v>564.18620684057055</v>
      </c>
      <c r="E251" s="570">
        <v>149.79651631587657</v>
      </c>
      <c r="F251" s="570">
        <v>244.56327284630873</v>
      </c>
      <c r="G251" s="570">
        <v>-55.772901182990573</v>
      </c>
      <c r="H251" s="570">
        <v>238.88510224334115</v>
      </c>
      <c r="I251" s="570">
        <v>101.15578947368421</v>
      </c>
      <c r="J251" s="570">
        <v>1242.8139865367907</v>
      </c>
      <c r="K251" s="570"/>
      <c r="L251" s="570">
        <v>648.86628318573412</v>
      </c>
      <c r="M251" s="570">
        <v>149.79651629563551</v>
      </c>
      <c r="N251" s="570">
        <v>227.08313722574084</v>
      </c>
      <c r="O251" s="570">
        <v>-132.01606022661636</v>
      </c>
      <c r="P251" s="570">
        <v>117.46468255108184</v>
      </c>
      <c r="Q251" s="570">
        <v>46.044186885052632</v>
      </c>
      <c r="R251" s="570">
        <v>253.20231685941249</v>
      </c>
      <c r="S251" s="570">
        <v>101.15578947368421</v>
      </c>
      <c r="T251" s="710">
        <v>1411.5968522497253</v>
      </c>
      <c r="U251" s="570"/>
      <c r="V251" s="711">
        <v>690.09631148274968</v>
      </c>
      <c r="W251" s="711">
        <v>149.79651629563551</v>
      </c>
      <c r="X251" s="711">
        <v>209.91444859496633</v>
      </c>
      <c r="Y251" s="711">
        <v>-132.01606022661636</v>
      </c>
      <c r="Z251" s="711">
        <v>105.28561285448812</v>
      </c>
      <c r="AA251" s="711">
        <v>46.044186885052632</v>
      </c>
      <c r="AB251" s="711">
        <v>261.7626889371632</v>
      </c>
      <c r="AC251" s="711">
        <v>101.15578947368421</v>
      </c>
      <c r="AD251" s="571">
        <v>1432.0394942971232</v>
      </c>
      <c r="AE251" s="570"/>
      <c r="AF251" s="711">
        <v>797.95802010314242</v>
      </c>
      <c r="AG251" s="711">
        <v>149.79651629563551</v>
      </c>
      <c r="AH251" s="711">
        <v>193.45180142557265</v>
      </c>
      <c r="AI251" s="711">
        <v>-132.01606022661636</v>
      </c>
      <c r="AJ251" s="711">
        <v>93.106543157894379</v>
      </c>
      <c r="AK251" s="711">
        <v>46.044186885052632</v>
      </c>
      <c r="AL251" s="711">
        <v>271.94189606232612</v>
      </c>
      <c r="AM251" s="711">
        <v>101.15578947368421</v>
      </c>
      <c r="AN251" s="571">
        <v>1521.4386931766915</v>
      </c>
    </row>
    <row r="252" spans="1:40" ht="16.5">
      <c r="A252" s="515">
        <v>777</v>
      </c>
      <c r="B252" s="432" t="s">
        <v>257</v>
      </c>
      <c r="C252" s="518">
        <v>7367</v>
      </c>
      <c r="D252" s="570">
        <v>848.65690027555445</v>
      </c>
      <c r="E252" s="570">
        <v>40.473928047176955</v>
      </c>
      <c r="F252" s="570">
        <v>76.180286249504618</v>
      </c>
      <c r="G252" s="570">
        <v>-55.772901182990566</v>
      </c>
      <c r="H252" s="570">
        <v>211.66306832338034</v>
      </c>
      <c r="I252" s="570">
        <v>-22.342065969865615</v>
      </c>
      <c r="J252" s="570">
        <v>1098.8592157427602</v>
      </c>
      <c r="K252" s="570"/>
      <c r="L252" s="570">
        <v>916.24240966682294</v>
      </c>
      <c r="M252" s="570">
        <v>40.473928026935894</v>
      </c>
      <c r="N252" s="570">
        <v>58.700150628936704</v>
      </c>
      <c r="O252" s="570">
        <v>-131.87435633942417</v>
      </c>
      <c r="P252" s="570">
        <v>130.48199439555484</v>
      </c>
      <c r="Q252" s="570">
        <v>58.887096658612727</v>
      </c>
      <c r="R252" s="570">
        <v>226.24555602481988</v>
      </c>
      <c r="S252" s="570">
        <v>-22.342065969865615</v>
      </c>
      <c r="T252" s="710">
        <v>1276.814713092393</v>
      </c>
      <c r="U252" s="570"/>
      <c r="V252" s="711">
        <v>1000.4531788168782</v>
      </c>
      <c r="W252" s="711">
        <v>40.473928026935894</v>
      </c>
      <c r="X252" s="711">
        <v>41.5314619981622</v>
      </c>
      <c r="Y252" s="711">
        <v>-131.87435633942417</v>
      </c>
      <c r="Z252" s="711">
        <v>115.60171526483306</v>
      </c>
      <c r="AA252" s="711">
        <v>58.887096658612727</v>
      </c>
      <c r="AB252" s="711">
        <v>234.72351131967017</v>
      </c>
      <c r="AC252" s="711">
        <v>-22.342065969865615</v>
      </c>
      <c r="AD252" s="571">
        <v>1337.4544697758026</v>
      </c>
      <c r="AE252" s="570"/>
      <c r="AF252" s="711">
        <v>1071.8143171930483</v>
      </c>
      <c r="AG252" s="711">
        <v>40.473928026935894</v>
      </c>
      <c r="AH252" s="711">
        <v>25.068814828768534</v>
      </c>
      <c r="AI252" s="711">
        <v>-131.87435633942417</v>
      </c>
      <c r="AJ252" s="711">
        <v>100.7214361341113</v>
      </c>
      <c r="AK252" s="711">
        <v>58.887096658612727</v>
      </c>
      <c r="AL252" s="711">
        <v>244.40750992139692</v>
      </c>
      <c r="AM252" s="711">
        <v>-22.342065969865615</v>
      </c>
      <c r="AN252" s="571">
        <v>1387.1566804535839</v>
      </c>
    </row>
    <row r="253" spans="1:40" ht="16.5">
      <c r="A253" s="515">
        <v>778</v>
      </c>
      <c r="B253" s="432" t="s">
        <v>258</v>
      </c>
      <c r="C253" s="518">
        <v>6763</v>
      </c>
      <c r="D253" s="570">
        <v>547.87187870956473</v>
      </c>
      <c r="E253" s="570">
        <v>108.54280446360421</v>
      </c>
      <c r="F253" s="570">
        <v>33.023683365688946</v>
      </c>
      <c r="G253" s="570">
        <v>-55.772901182990566</v>
      </c>
      <c r="H253" s="570">
        <v>200.96667421777227</v>
      </c>
      <c r="I253" s="570">
        <v>20.194883927251219</v>
      </c>
      <c r="J253" s="570">
        <v>854.82702350089073</v>
      </c>
      <c r="K253" s="570"/>
      <c r="L253" s="570">
        <v>395.09121514225654</v>
      </c>
      <c r="M253" s="570">
        <v>108.54280444336247</v>
      </c>
      <c r="N253" s="570">
        <v>15.543547745121041</v>
      </c>
      <c r="O253" s="570">
        <v>-131.99101579489437</v>
      </c>
      <c r="P253" s="570">
        <v>94.08788028029268</v>
      </c>
      <c r="Q253" s="570">
        <v>51.016128597959487</v>
      </c>
      <c r="R253" s="570">
        <v>215.06765384274243</v>
      </c>
      <c r="S253" s="570">
        <v>20.194883927251219</v>
      </c>
      <c r="T253" s="710">
        <v>767.5530981840916</v>
      </c>
      <c r="U253" s="570"/>
      <c r="V253" s="711">
        <v>386.17505493271602</v>
      </c>
      <c r="W253" s="711">
        <v>108.54280444336247</v>
      </c>
      <c r="X253" s="711">
        <v>-1.625140885653459</v>
      </c>
      <c r="Y253" s="711">
        <v>-131.99101579489437</v>
      </c>
      <c r="Z253" s="711">
        <v>92.594409606359449</v>
      </c>
      <c r="AA253" s="711">
        <v>51.016128597959487</v>
      </c>
      <c r="AB253" s="711">
        <v>223.12214435430593</v>
      </c>
      <c r="AC253" s="711">
        <v>20.194883927251219</v>
      </c>
      <c r="AD253" s="571">
        <v>748.02926918140679</v>
      </c>
      <c r="AE253" s="570"/>
      <c r="AF253" s="711">
        <v>402.77840016457196</v>
      </c>
      <c r="AG253" s="711">
        <v>108.54280444336247</v>
      </c>
      <c r="AH253" s="711">
        <v>-5.6197849959174446</v>
      </c>
      <c r="AI253" s="711">
        <v>-131.99101579489437</v>
      </c>
      <c r="AJ253" s="711">
        <v>91.100938932426217</v>
      </c>
      <c r="AK253" s="711">
        <v>51.016128597959487</v>
      </c>
      <c r="AL253" s="711">
        <v>232.72056610175071</v>
      </c>
      <c r="AM253" s="711">
        <v>20.194883927251219</v>
      </c>
      <c r="AN253" s="571">
        <v>768.74292137651025</v>
      </c>
    </row>
    <row r="254" spans="1:40" ht="16.5">
      <c r="A254" s="515">
        <v>781</v>
      </c>
      <c r="B254" s="432" t="s">
        <v>259</v>
      </c>
      <c r="C254" s="518">
        <v>3504</v>
      </c>
      <c r="D254" s="570">
        <v>14.783116434917405</v>
      </c>
      <c r="E254" s="570">
        <v>508.98687535450443</v>
      </c>
      <c r="F254" s="570">
        <v>455.2507046307972</v>
      </c>
      <c r="G254" s="570">
        <v>-55.772901182990559</v>
      </c>
      <c r="H254" s="570">
        <v>228.92410883925024</v>
      </c>
      <c r="I254" s="570">
        <v>-95.116723744292244</v>
      </c>
      <c r="J254" s="570">
        <v>1057.0551803321864</v>
      </c>
      <c r="K254" s="570"/>
      <c r="L254" s="570">
        <v>52.945451236353364</v>
      </c>
      <c r="M254" s="570">
        <v>508.98687533426329</v>
      </c>
      <c r="N254" s="570">
        <v>437.77056901022922</v>
      </c>
      <c r="O254" s="570">
        <v>-131.83970367817744</v>
      </c>
      <c r="P254" s="570">
        <v>102.70927326440444</v>
      </c>
      <c r="Q254" s="570">
        <v>66.616008934360721</v>
      </c>
      <c r="R254" s="570">
        <v>240.59869782146166</v>
      </c>
      <c r="S254" s="570">
        <v>-95.116723744292244</v>
      </c>
      <c r="T254" s="710">
        <v>1182.6704481786032</v>
      </c>
      <c r="U254" s="570"/>
      <c r="V254" s="711">
        <v>46.079406504143989</v>
      </c>
      <c r="W254" s="711">
        <v>508.98687533426329</v>
      </c>
      <c r="X254" s="711">
        <v>420.60188037945483</v>
      </c>
      <c r="Y254" s="711">
        <v>-131.83970367817744</v>
      </c>
      <c r="Z254" s="711">
        <v>97.509515342247752</v>
      </c>
      <c r="AA254" s="711">
        <v>66.616008934360721</v>
      </c>
      <c r="AB254" s="711">
        <v>247.50034888819053</v>
      </c>
      <c r="AC254" s="711">
        <v>-95.116723744292244</v>
      </c>
      <c r="AD254" s="571">
        <v>1160.3376079601915</v>
      </c>
      <c r="AE254" s="570"/>
      <c r="AF254" s="711">
        <v>98.774539603513119</v>
      </c>
      <c r="AG254" s="711">
        <v>508.98687533426329</v>
      </c>
      <c r="AH254" s="711">
        <v>404.13923321006115</v>
      </c>
      <c r="AI254" s="711">
        <v>-131.83970367817744</v>
      </c>
      <c r="AJ254" s="711">
        <v>92.30975742009106</v>
      </c>
      <c r="AK254" s="711">
        <v>66.616008934360721</v>
      </c>
      <c r="AL254" s="711">
        <v>256.00482214032849</v>
      </c>
      <c r="AM254" s="711">
        <v>-95.116723744292244</v>
      </c>
      <c r="AN254" s="571">
        <v>1199.8748092201483</v>
      </c>
    </row>
    <row r="255" spans="1:40" ht="16.5">
      <c r="A255" s="515">
        <v>783</v>
      </c>
      <c r="B255" s="432" t="s">
        <v>260</v>
      </c>
      <c r="C255" s="518">
        <v>6419</v>
      </c>
      <c r="D255" s="570">
        <v>293.82478915552292</v>
      </c>
      <c r="E255" s="570">
        <v>-18.127407088841007</v>
      </c>
      <c r="F255" s="570">
        <v>-3.9380378425030251</v>
      </c>
      <c r="G255" s="570">
        <v>-55.772901182990566</v>
      </c>
      <c r="H255" s="570">
        <v>192.96055818170785</v>
      </c>
      <c r="I255" s="570">
        <v>-5.8836267331360022</v>
      </c>
      <c r="J255" s="570">
        <v>403.06337448976012</v>
      </c>
      <c r="K255" s="570"/>
      <c r="L255" s="570">
        <v>244.4078491266678</v>
      </c>
      <c r="M255" s="570">
        <v>-18.127407109081709</v>
      </c>
      <c r="N255" s="570">
        <v>-1.988449195749274</v>
      </c>
      <c r="O255" s="570">
        <v>-132.16386047016732</v>
      </c>
      <c r="P255" s="570">
        <v>75.753384257502574</v>
      </c>
      <c r="Q255" s="570">
        <v>43.13834598473283</v>
      </c>
      <c r="R255" s="570">
        <v>206.10372449879691</v>
      </c>
      <c r="S255" s="570">
        <v>-5.8836267331360022</v>
      </c>
      <c r="T255" s="710">
        <v>411.23996035956577</v>
      </c>
      <c r="U255" s="570"/>
      <c r="V255" s="711">
        <v>219.1817263824332</v>
      </c>
      <c r="W255" s="711">
        <v>-18.127407109081709</v>
      </c>
      <c r="X255" s="711">
        <v>-4.1571378265237735</v>
      </c>
      <c r="Y255" s="711">
        <v>-132.16386047016732</v>
      </c>
      <c r="Z255" s="711">
        <v>82.477794325355049</v>
      </c>
      <c r="AA255" s="711">
        <v>43.13834598473283</v>
      </c>
      <c r="AB255" s="711">
        <v>213.24297357897299</v>
      </c>
      <c r="AC255" s="711">
        <v>-5.8836267331360022</v>
      </c>
      <c r="AD255" s="571">
        <v>397.70880813258526</v>
      </c>
      <c r="AE255" s="570"/>
      <c r="AF255" s="711">
        <v>221.55033539597733</v>
      </c>
      <c r="AG255" s="711">
        <v>-18.127407109081709</v>
      </c>
      <c r="AH255" s="711">
        <v>-5.6197849959174446</v>
      </c>
      <c r="AI255" s="711">
        <v>-132.16386047016732</v>
      </c>
      <c r="AJ255" s="711">
        <v>89.202204393207552</v>
      </c>
      <c r="AK255" s="711">
        <v>43.13834598473283</v>
      </c>
      <c r="AL255" s="711">
        <v>221.82266114799842</v>
      </c>
      <c r="AM255" s="711">
        <v>-5.8836267331360022</v>
      </c>
      <c r="AN255" s="571">
        <v>413.91886761361366</v>
      </c>
    </row>
    <row r="256" spans="1:40" ht="16.5">
      <c r="A256" s="515">
        <v>785</v>
      </c>
      <c r="B256" s="432" t="s">
        <v>261</v>
      </c>
      <c r="C256" s="518">
        <v>2626</v>
      </c>
      <c r="D256" s="570">
        <v>935.96289048868357</v>
      </c>
      <c r="E256" s="570">
        <v>529.07110770605289</v>
      </c>
      <c r="F256" s="570">
        <v>380.07246605947518</v>
      </c>
      <c r="G256" s="570">
        <v>-55.772901182990566</v>
      </c>
      <c r="H256" s="570">
        <v>242.43226657407769</v>
      </c>
      <c r="I256" s="570">
        <v>41.163366336633665</v>
      </c>
      <c r="J256" s="570">
        <v>2072.9291959819325</v>
      </c>
      <c r="K256" s="570"/>
      <c r="L256" s="570">
        <v>904.09430369547647</v>
      </c>
      <c r="M256" s="570">
        <v>529.07110768581208</v>
      </c>
      <c r="N256" s="570">
        <v>362.59233043890725</v>
      </c>
      <c r="O256" s="570">
        <v>-131.84383791140016</v>
      </c>
      <c r="P256" s="570">
        <v>172.76175093496329</v>
      </c>
      <c r="Q256" s="570">
        <v>69.398008626047215</v>
      </c>
      <c r="R256" s="570">
        <v>256.23806220560419</v>
      </c>
      <c r="S256" s="570">
        <v>41.163366336633665</v>
      </c>
      <c r="T256" s="710">
        <v>2203.4750920120441</v>
      </c>
      <c r="U256" s="570"/>
      <c r="V256" s="711">
        <v>1001.8684615678277</v>
      </c>
      <c r="W256" s="711">
        <v>529.07110768581208</v>
      </c>
      <c r="X256" s="711">
        <v>345.4236418081328</v>
      </c>
      <c r="Y256" s="711">
        <v>-131.84383791140016</v>
      </c>
      <c r="Z256" s="711">
        <v>139.96700265712343</v>
      </c>
      <c r="AA256" s="711">
        <v>69.398008626047215</v>
      </c>
      <c r="AB256" s="711">
        <v>264.606704707289</v>
      </c>
      <c r="AC256" s="711">
        <v>41.163366336633665</v>
      </c>
      <c r="AD256" s="571">
        <v>2259.6544554774659</v>
      </c>
      <c r="AE256" s="570"/>
      <c r="AF256" s="711">
        <v>1027.870770729671</v>
      </c>
      <c r="AG256" s="711">
        <v>529.07110768581208</v>
      </c>
      <c r="AH256" s="711">
        <v>328.96099463873912</v>
      </c>
      <c r="AI256" s="711">
        <v>-131.84383791140016</v>
      </c>
      <c r="AJ256" s="711">
        <v>107.17225437928363</v>
      </c>
      <c r="AK256" s="711">
        <v>69.398008626047215</v>
      </c>
      <c r="AL256" s="711">
        <v>274.22207501241479</v>
      </c>
      <c r="AM256" s="711">
        <v>41.163366336633665</v>
      </c>
      <c r="AN256" s="571">
        <v>2246.0147394972014</v>
      </c>
    </row>
    <row r="257" spans="1:40" ht="16.5">
      <c r="A257" s="515">
        <v>790</v>
      </c>
      <c r="B257" s="432" t="s">
        <v>262</v>
      </c>
      <c r="C257" s="518">
        <v>23734</v>
      </c>
      <c r="D257" s="570">
        <v>503.45014893953424</v>
      </c>
      <c r="E257" s="570">
        <v>99.04948964215518</v>
      </c>
      <c r="F257" s="570">
        <v>35.78309534030695</v>
      </c>
      <c r="G257" s="570">
        <v>-55.772901182990559</v>
      </c>
      <c r="H257" s="570">
        <v>184.46959106024289</v>
      </c>
      <c r="I257" s="570">
        <v>-89.01719052835594</v>
      </c>
      <c r="J257" s="570">
        <v>677.96223327089274</v>
      </c>
      <c r="K257" s="570"/>
      <c r="L257" s="570">
        <v>502.4995895583495</v>
      </c>
      <c r="M257" s="570">
        <v>99.049489621914091</v>
      </c>
      <c r="N257" s="570">
        <v>18.302959719739043</v>
      </c>
      <c r="O257" s="570">
        <v>-131.95354210462304</v>
      </c>
      <c r="P257" s="570">
        <v>88.387522489775876</v>
      </c>
      <c r="Q257" s="570">
        <v>73.475751053256928</v>
      </c>
      <c r="R257" s="570">
        <v>199.30240140857498</v>
      </c>
      <c r="S257" s="570">
        <v>-89.01719052835594</v>
      </c>
      <c r="T257" s="710">
        <v>760.04698121863146</v>
      </c>
      <c r="U257" s="570"/>
      <c r="V257" s="711">
        <v>503.49683468340129</v>
      </c>
      <c r="W257" s="711">
        <v>99.049489621914091</v>
      </c>
      <c r="X257" s="711">
        <v>1.1342710889645451</v>
      </c>
      <c r="Y257" s="711">
        <v>-131.95354210462304</v>
      </c>
      <c r="Z257" s="711">
        <v>90.45638469647642</v>
      </c>
      <c r="AA257" s="711">
        <v>73.475751053256928</v>
      </c>
      <c r="AB257" s="711">
        <v>206.3671949681447</v>
      </c>
      <c r="AC257" s="711">
        <v>-89.01719052835594</v>
      </c>
      <c r="AD257" s="571">
        <v>753.00919347917898</v>
      </c>
      <c r="AE257" s="570"/>
      <c r="AF257" s="711">
        <v>522.11508008034855</v>
      </c>
      <c r="AG257" s="711">
        <v>99.049489621914091</v>
      </c>
      <c r="AH257" s="711">
        <v>-5.6197849959174446</v>
      </c>
      <c r="AI257" s="711">
        <v>-131.95354210462304</v>
      </c>
      <c r="AJ257" s="711">
        <v>92.525246903176949</v>
      </c>
      <c r="AK257" s="711">
        <v>73.475751053256928</v>
      </c>
      <c r="AL257" s="711">
        <v>215.31516749994756</v>
      </c>
      <c r="AM257" s="711">
        <v>-89.01719052835594</v>
      </c>
      <c r="AN257" s="571">
        <v>775.89021752974747</v>
      </c>
    </row>
    <row r="258" spans="1:40" ht="16.5">
      <c r="A258" s="515">
        <v>791</v>
      </c>
      <c r="B258" s="432" t="s">
        <v>263</v>
      </c>
      <c r="C258" s="518">
        <v>5029</v>
      </c>
      <c r="D258" s="570">
        <v>1161.5005303486396</v>
      </c>
      <c r="E258" s="570">
        <v>110.14454216977927</v>
      </c>
      <c r="F258" s="570">
        <v>-4.9122349909436487</v>
      </c>
      <c r="G258" s="570">
        <v>-55.772901182990566</v>
      </c>
      <c r="H258" s="570">
        <v>250.43193193605671</v>
      </c>
      <c r="I258" s="570">
        <v>-45.188705508053289</v>
      </c>
      <c r="J258" s="570">
        <v>1416.203162772488</v>
      </c>
      <c r="K258" s="570"/>
      <c r="L258" s="570">
        <v>1241.4078580239573</v>
      </c>
      <c r="M258" s="570">
        <v>110.1445421495382</v>
      </c>
      <c r="N258" s="570">
        <v>-1.988449195749274</v>
      </c>
      <c r="O258" s="570">
        <v>-131.95014016163796</v>
      </c>
      <c r="P258" s="570">
        <v>83.217628029265413</v>
      </c>
      <c r="Q258" s="570">
        <v>45.044069875521977</v>
      </c>
      <c r="R258" s="570">
        <v>265.644169755608</v>
      </c>
      <c r="S258" s="570">
        <v>-45.188705508053289</v>
      </c>
      <c r="T258" s="710">
        <v>1566.3309729684504</v>
      </c>
      <c r="U258" s="570"/>
      <c r="V258" s="711">
        <v>1249.5847431996856</v>
      </c>
      <c r="W258" s="711">
        <v>110.1445421495382</v>
      </c>
      <c r="X258" s="711">
        <v>-4.1571378265237735</v>
      </c>
      <c r="Y258" s="711">
        <v>-131.95014016163796</v>
      </c>
      <c r="Z258" s="711">
        <v>87.400200970289845</v>
      </c>
      <c r="AA258" s="711">
        <v>45.044069875521977</v>
      </c>
      <c r="AB258" s="711">
        <v>274.90065136940251</v>
      </c>
      <c r="AC258" s="711">
        <v>-45.188705508053289</v>
      </c>
      <c r="AD258" s="571">
        <v>1585.7782240682232</v>
      </c>
      <c r="AE258" s="570"/>
      <c r="AF258" s="711">
        <v>1332.1108315860388</v>
      </c>
      <c r="AG258" s="711">
        <v>110.1445421495382</v>
      </c>
      <c r="AH258" s="711">
        <v>-5.6197849959174446</v>
      </c>
      <c r="AI258" s="711">
        <v>-131.95014016163796</v>
      </c>
      <c r="AJ258" s="711">
        <v>91.582773911314291</v>
      </c>
      <c r="AK258" s="711">
        <v>45.044069875521977</v>
      </c>
      <c r="AL258" s="711">
        <v>285.26155084351313</v>
      </c>
      <c r="AM258" s="711">
        <v>-45.188705508053289</v>
      </c>
      <c r="AN258" s="571">
        <v>1681.3851377003177</v>
      </c>
    </row>
    <row r="259" spans="1:40" ht="16.5">
      <c r="A259" s="515">
        <v>831</v>
      </c>
      <c r="B259" s="432" t="s">
        <v>264</v>
      </c>
      <c r="C259" s="518">
        <v>4559</v>
      </c>
      <c r="D259" s="570">
        <v>538.75388301228134</v>
      </c>
      <c r="E259" s="570">
        <v>32.074980335726792</v>
      </c>
      <c r="F259" s="570">
        <v>48.4100457619354</v>
      </c>
      <c r="G259" s="570">
        <v>-55.772901182990566</v>
      </c>
      <c r="H259" s="570">
        <v>148.4556099608626</v>
      </c>
      <c r="I259" s="570">
        <v>-187.10945382759377</v>
      </c>
      <c r="J259" s="570">
        <v>524.81216406022179</v>
      </c>
      <c r="K259" s="570"/>
      <c r="L259" s="570">
        <v>546.77442778842988</v>
      </c>
      <c r="M259" s="570">
        <v>32.074980315485732</v>
      </c>
      <c r="N259" s="570">
        <v>30.92991014136749</v>
      </c>
      <c r="O259" s="570">
        <v>-132.13539742782535</v>
      </c>
      <c r="P259" s="570">
        <v>103.9431972886142</v>
      </c>
      <c r="Q259" s="570">
        <v>42.317822343496381</v>
      </c>
      <c r="R259" s="570">
        <v>161.155194915328</v>
      </c>
      <c r="S259" s="570">
        <v>-187.10945382759377</v>
      </c>
      <c r="T259" s="710">
        <v>597.95068153730256</v>
      </c>
      <c r="U259" s="570"/>
      <c r="V259" s="711">
        <v>566.90155829705657</v>
      </c>
      <c r="W259" s="711">
        <v>32.074980315485732</v>
      </c>
      <c r="X259" s="711">
        <v>13.761221510592996</v>
      </c>
      <c r="Y259" s="711">
        <v>-132.13539742782535</v>
      </c>
      <c r="Z259" s="711">
        <v>102.9082009693781</v>
      </c>
      <c r="AA259" s="711">
        <v>42.317822343496381</v>
      </c>
      <c r="AB259" s="711">
        <v>166.09563642154666</v>
      </c>
      <c r="AC259" s="711">
        <v>-187.10945382759377</v>
      </c>
      <c r="AD259" s="571">
        <v>604.81456860213734</v>
      </c>
      <c r="AE259" s="570"/>
      <c r="AF259" s="711">
        <v>610.17108784286222</v>
      </c>
      <c r="AG259" s="711">
        <v>32.074980315485732</v>
      </c>
      <c r="AH259" s="711">
        <v>-2.7014256588006758</v>
      </c>
      <c r="AI259" s="711">
        <v>-132.13539742782535</v>
      </c>
      <c r="AJ259" s="711">
        <v>101.873204650142</v>
      </c>
      <c r="AK259" s="711">
        <v>42.317822343496381</v>
      </c>
      <c r="AL259" s="711">
        <v>173.44297299270664</v>
      </c>
      <c r="AM259" s="711">
        <v>-187.10945382759377</v>
      </c>
      <c r="AN259" s="571">
        <v>637.93379123047316</v>
      </c>
    </row>
    <row r="260" spans="1:40" ht="16.5">
      <c r="A260" s="515">
        <v>832</v>
      </c>
      <c r="B260" s="432" t="s">
        <v>265</v>
      </c>
      <c r="C260" s="518">
        <v>3825</v>
      </c>
      <c r="D260" s="570">
        <v>1465.2760426343232</v>
      </c>
      <c r="E260" s="570">
        <v>421.79118221506417</v>
      </c>
      <c r="F260" s="570">
        <v>259.35602286576261</v>
      </c>
      <c r="G260" s="570">
        <v>-55.772901182990573</v>
      </c>
      <c r="H260" s="570">
        <v>200.11550485588398</v>
      </c>
      <c r="I260" s="570">
        <v>-65.61071895424837</v>
      </c>
      <c r="J260" s="570">
        <v>2225.1551324337952</v>
      </c>
      <c r="K260" s="570"/>
      <c r="L260" s="570">
        <v>1466.2939872363663</v>
      </c>
      <c r="M260" s="570">
        <v>421.79118219482302</v>
      </c>
      <c r="N260" s="570">
        <v>241.87588724519472</v>
      </c>
      <c r="O260" s="570">
        <v>-131.92710052039658</v>
      </c>
      <c r="P260" s="570">
        <v>130.28145902864389</v>
      </c>
      <c r="Q260" s="570">
        <v>64.230182305882352</v>
      </c>
      <c r="R260" s="570">
        <v>214.31580859564664</v>
      </c>
      <c r="S260" s="570">
        <v>-65.61071895424837</v>
      </c>
      <c r="T260" s="710">
        <v>2341.2506871319119</v>
      </c>
      <c r="U260" s="570"/>
      <c r="V260" s="711">
        <v>1472.8506255662753</v>
      </c>
      <c r="W260" s="711">
        <v>421.79118219482302</v>
      </c>
      <c r="X260" s="711">
        <v>224.70719861442018</v>
      </c>
      <c r="Y260" s="711">
        <v>-131.92710052039658</v>
      </c>
      <c r="Z260" s="711">
        <v>117.88460663850493</v>
      </c>
      <c r="AA260" s="711">
        <v>64.230182305882352</v>
      </c>
      <c r="AB260" s="711">
        <v>222.12184452515473</v>
      </c>
      <c r="AC260" s="711">
        <v>-65.61071895424837</v>
      </c>
      <c r="AD260" s="571">
        <v>2326.0478203704156</v>
      </c>
      <c r="AE260" s="570"/>
      <c r="AF260" s="711">
        <v>1481.1447917114185</v>
      </c>
      <c r="AG260" s="711">
        <v>421.79118219482302</v>
      </c>
      <c r="AH260" s="711">
        <v>208.24455144502653</v>
      </c>
      <c r="AI260" s="711">
        <v>-131.92710052039658</v>
      </c>
      <c r="AJ260" s="711">
        <v>105.48775424836596</v>
      </c>
      <c r="AK260" s="711">
        <v>64.230182305882352</v>
      </c>
      <c r="AL260" s="711">
        <v>231.00224482178194</v>
      </c>
      <c r="AM260" s="711">
        <v>-65.61071895424837</v>
      </c>
      <c r="AN260" s="571">
        <v>2314.3628872526533</v>
      </c>
    </row>
    <row r="261" spans="1:40" ht="16.5">
      <c r="A261" s="515">
        <v>833</v>
      </c>
      <c r="B261" s="432" t="s">
        <v>595</v>
      </c>
      <c r="C261" s="518">
        <v>1691</v>
      </c>
      <c r="D261" s="570">
        <v>382.36758603492672</v>
      </c>
      <c r="E261" s="570">
        <v>263.65258278005456</v>
      </c>
      <c r="F261" s="570">
        <v>335.69511954789772</v>
      </c>
      <c r="G261" s="570">
        <v>-55.772901182990566</v>
      </c>
      <c r="H261" s="570">
        <v>198.16446550052305</v>
      </c>
      <c r="I261" s="570">
        <v>-167.13069189828505</v>
      </c>
      <c r="J261" s="570">
        <v>956.9761607821265</v>
      </c>
      <c r="K261" s="570"/>
      <c r="L261" s="570">
        <v>618.40484485211675</v>
      </c>
      <c r="M261" s="570">
        <v>263.65258275981347</v>
      </c>
      <c r="N261" s="570">
        <v>318.2149839273298</v>
      </c>
      <c r="O261" s="570">
        <v>-132.11420081377977</v>
      </c>
      <c r="P261" s="570">
        <v>85.717889542307617</v>
      </c>
      <c r="Q261" s="570">
        <v>32.578551646363096</v>
      </c>
      <c r="R261" s="570">
        <v>210.79844265371665</v>
      </c>
      <c r="S261" s="570">
        <v>-167.13069189828505</v>
      </c>
      <c r="T261" s="710">
        <v>1230.1224026695825</v>
      </c>
      <c r="U261" s="570"/>
      <c r="V261" s="711">
        <v>617.55702148551336</v>
      </c>
      <c r="W261" s="711">
        <v>263.65258275981347</v>
      </c>
      <c r="X261" s="711">
        <v>301.04629529655534</v>
      </c>
      <c r="Y261" s="711">
        <v>-132.11420081377977</v>
      </c>
      <c r="Z261" s="711">
        <v>87.571499472513807</v>
      </c>
      <c r="AA261" s="711">
        <v>32.578551646363096</v>
      </c>
      <c r="AB261" s="711">
        <v>216.87172442755863</v>
      </c>
      <c r="AC261" s="711">
        <v>-167.13069189828505</v>
      </c>
      <c r="AD261" s="571">
        <v>1220.032782376253</v>
      </c>
      <c r="AE261" s="570"/>
      <c r="AF261" s="711">
        <v>623.15384143310121</v>
      </c>
      <c r="AG261" s="711">
        <v>263.65258275981347</v>
      </c>
      <c r="AH261" s="711">
        <v>284.58364812716167</v>
      </c>
      <c r="AI261" s="711">
        <v>-132.11420081377977</v>
      </c>
      <c r="AJ261" s="711">
        <v>89.425109402719968</v>
      </c>
      <c r="AK261" s="711">
        <v>32.578551646363096</v>
      </c>
      <c r="AL261" s="711">
        <v>224.77757586429507</v>
      </c>
      <c r="AM261" s="711">
        <v>-167.13069189828505</v>
      </c>
      <c r="AN261" s="571">
        <v>1218.9264165213897</v>
      </c>
    </row>
    <row r="262" spans="1:40" ht="16.5">
      <c r="A262" s="515">
        <v>834</v>
      </c>
      <c r="B262" s="432" t="s">
        <v>267</v>
      </c>
      <c r="C262" s="518">
        <v>5879</v>
      </c>
      <c r="D262" s="570">
        <v>447.02912910482331</v>
      </c>
      <c r="E262" s="570">
        <v>276.29509106960609</v>
      </c>
      <c r="F262" s="570">
        <v>159.42056892145635</v>
      </c>
      <c r="G262" s="570">
        <v>-55.772901182990566</v>
      </c>
      <c r="H262" s="570">
        <v>185.23634451853448</v>
      </c>
      <c r="I262" s="570">
        <v>-261.76628678346657</v>
      </c>
      <c r="J262" s="570">
        <v>750.44194564796305</v>
      </c>
      <c r="K262" s="570"/>
      <c r="L262" s="570">
        <v>469.47665989784366</v>
      </c>
      <c r="M262" s="570">
        <v>276.29509104936494</v>
      </c>
      <c r="N262" s="570">
        <v>141.94043330088846</v>
      </c>
      <c r="O262" s="570">
        <v>-132.13529684939547</v>
      </c>
      <c r="P262" s="570">
        <v>81.482547426246867</v>
      </c>
      <c r="Q262" s="570">
        <v>34.17996685286613</v>
      </c>
      <c r="R262" s="570">
        <v>198.70130089785647</v>
      </c>
      <c r="S262" s="570">
        <v>-261.76628678346657</v>
      </c>
      <c r="T262" s="710">
        <v>808.17441579220451</v>
      </c>
      <c r="U262" s="570"/>
      <c r="V262" s="711">
        <v>482.42948623615689</v>
      </c>
      <c r="W262" s="711">
        <v>276.29509104936494</v>
      </c>
      <c r="X262" s="711">
        <v>124.77174467011395</v>
      </c>
      <c r="Y262" s="711">
        <v>-132.13529684939547</v>
      </c>
      <c r="Z262" s="711">
        <v>86.038151583509404</v>
      </c>
      <c r="AA262" s="711">
        <v>34.17996685286613</v>
      </c>
      <c r="AB262" s="711">
        <v>204.86902236738072</v>
      </c>
      <c r="AC262" s="711">
        <v>-261.76628678346657</v>
      </c>
      <c r="AD262" s="571">
        <v>814.68187912653002</v>
      </c>
      <c r="AE262" s="570"/>
      <c r="AF262" s="711">
        <v>429.52228531539697</v>
      </c>
      <c r="AG262" s="711">
        <v>276.29509104936494</v>
      </c>
      <c r="AH262" s="711">
        <v>108.30909750072028</v>
      </c>
      <c r="AI262" s="711">
        <v>-132.13529684939547</v>
      </c>
      <c r="AJ262" s="711">
        <v>90.59375574077194</v>
      </c>
      <c r="AK262" s="711">
        <v>34.17996685286613</v>
      </c>
      <c r="AL262" s="711">
        <v>213.40434538224224</v>
      </c>
      <c r="AM262" s="711">
        <v>-261.76628678346657</v>
      </c>
      <c r="AN262" s="571">
        <v>758.40295820850054</v>
      </c>
    </row>
    <row r="263" spans="1:40" ht="16.5">
      <c r="A263" s="515">
        <v>837</v>
      </c>
      <c r="B263" s="432" t="s">
        <v>596</v>
      </c>
      <c r="C263" s="518">
        <v>249009</v>
      </c>
      <c r="D263" s="570">
        <v>48.857501557487552</v>
      </c>
      <c r="E263" s="570">
        <v>-140.43769699691143</v>
      </c>
      <c r="F263" s="570">
        <v>-10.287471634352404</v>
      </c>
      <c r="G263" s="570">
        <v>-55.772901182990566</v>
      </c>
      <c r="H263" s="570">
        <v>147.46495259249343</v>
      </c>
      <c r="I263" s="570">
        <v>334.844804806252</v>
      </c>
      <c r="J263" s="570">
        <v>324.66918914197856</v>
      </c>
      <c r="K263" s="570"/>
      <c r="L263" s="570">
        <v>62.446689901989807</v>
      </c>
      <c r="M263" s="570">
        <v>-140.43769701715246</v>
      </c>
      <c r="N263" s="570">
        <v>-1.988449195749274</v>
      </c>
      <c r="O263" s="570">
        <v>-132.28686024889734</v>
      </c>
      <c r="P263" s="570">
        <v>142.84938385607049</v>
      </c>
      <c r="Q263" s="570">
        <v>77.872780743764295</v>
      </c>
      <c r="R263" s="570">
        <v>159.39767308337804</v>
      </c>
      <c r="S263" s="570">
        <v>334.844804806252</v>
      </c>
      <c r="T263" s="710">
        <v>502.6983259296556</v>
      </c>
      <c r="U263" s="570"/>
      <c r="V263" s="711">
        <v>66.229320280014363</v>
      </c>
      <c r="W263" s="711">
        <v>-140.43769701715246</v>
      </c>
      <c r="X263" s="711">
        <v>-4.1571378265237735</v>
      </c>
      <c r="Y263" s="711">
        <v>-132.28686024889734</v>
      </c>
      <c r="Z263" s="711">
        <v>141.26283699508085</v>
      </c>
      <c r="AA263" s="711">
        <v>77.872780743764295</v>
      </c>
      <c r="AB263" s="711">
        <v>164.7020623389391</v>
      </c>
      <c r="AC263" s="711">
        <v>334.844804806252</v>
      </c>
      <c r="AD263" s="571">
        <v>508.03011007147705</v>
      </c>
      <c r="AE263" s="570"/>
      <c r="AF263" s="711">
        <v>65.244720618986548</v>
      </c>
      <c r="AG263" s="711">
        <v>-140.43769701715246</v>
      </c>
      <c r="AH263" s="711">
        <v>-5.6197849959174446</v>
      </c>
      <c r="AI263" s="711">
        <v>-132.28686024889734</v>
      </c>
      <c r="AJ263" s="711">
        <v>139.67629013409118</v>
      </c>
      <c r="AK263" s="711">
        <v>77.872780743764295</v>
      </c>
      <c r="AL263" s="711">
        <v>172.5093047721613</v>
      </c>
      <c r="AM263" s="711">
        <v>334.844804806252</v>
      </c>
      <c r="AN263" s="571">
        <v>511.80355881328796</v>
      </c>
    </row>
    <row r="264" spans="1:40" ht="16.5">
      <c r="A264" s="515">
        <v>844</v>
      </c>
      <c r="B264" s="432" t="s">
        <v>269</v>
      </c>
      <c r="C264" s="518">
        <v>1441</v>
      </c>
      <c r="D264" s="570">
        <v>437.94888939139912</v>
      </c>
      <c r="E264" s="570">
        <v>107.9256136951994</v>
      </c>
      <c r="F264" s="570">
        <v>-15.601724941872536</v>
      </c>
      <c r="G264" s="570">
        <v>-55.772901182990573</v>
      </c>
      <c r="H264" s="570">
        <v>248.75395775541702</v>
      </c>
      <c r="I264" s="570">
        <v>-250.54823039555865</v>
      </c>
      <c r="J264" s="570">
        <v>472.7056043215938</v>
      </c>
      <c r="K264" s="570"/>
      <c r="L264" s="570">
        <v>596.47821347317927</v>
      </c>
      <c r="M264" s="570">
        <v>107.92561367495831</v>
      </c>
      <c r="N264" s="570">
        <v>-3.0818605624404447</v>
      </c>
      <c r="O264" s="570">
        <v>-132.24447754297671</v>
      </c>
      <c r="P264" s="570">
        <v>95.47313328218236</v>
      </c>
      <c r="Q264" s="570">
        <v>36.916086809160298</v>
      </c>
      <c r="R264" s="570">
        <v>267.81278786721373</v>
      </c>
      <c r="S264" s="570">
        <v>-250.54823039555865</v>
      </c>
      <c r="T264" s="710">
        <v>718.73126660571813</v>
      </c>
      <c r="U264" s="570"/>
      <c r="V264" s="711">
        <v>659.0950595354052</v>
      </c>
      <c r="W264" s="711">
        <v>107.92561367495831</v>
      </c>
      <c r="X264" s="711">
        <v>-4.1571378265237735</v>
      </c>
      <c r="Y264" s="711">
        <v>-132.24447754297671</v>
      </c>
      <c r="Z264" s="711">
        <v>94.408020492583177</v>
      </c>
      <c r="AA264" s="711">
        <v>36.916086809160298</v>
      </c>
      <c r="AB264" s="711">
        <v>277.21076585691134</v>
      </c>
      <c r="AC264" s="711">
        <v>-250.54823039555865</v>
      </c>
      <c r="AD264" s="571">
        <v>788.60570060395912</v>
      </c>
      <c r="AE264" s="570"/>
      <c r="AF264" s="711">
        <v>782.53392272530732</v>
      </c>
      <c r="AG264" s="711">
        <v>107.92561367495831</v>
      </c>
      <c r="AH264" s="711">
        <v>-5.6197849959174446</v>
      </c>
      <c r="AI264" s="711">
        <v>-132.24447754297671</v>
      </c>
      <c r="AJ264" s="711">
        <v>93.342907702984007</v>
      </c>
      <c r="AK264" s="711">
        <v>36.916086809160298</v>
      </c>
      <c r="AL264" s="711">
        <v>287.90252754091011</v>
      </c>
      <c r="AM264" s="711">
        <v>-250.54823039555865</v>
      </c>
      <c r="AN264" s="571">
        <v>920.2085655188672</v>
      </c>
    </row>
    <row r="265" spans="1:40" ht="16.5">
      <c r="A265" s="515">
        <v>845</v>
      </c>
      <c r="B265" s="432" t="s">
        <v>270</v>
      </c>
      <c r="C265" s="518">
        <v>2863</v>
      </c>
      <c r="D265" s="570">
        <v>1249.9539052041637</v>
      </c>
      <c r="E265" s="570">
        <v>73.824414033309068</v>
      </c>
      <c r="F265" s="570">
        <v>2.6896166173349449</v>
      </c>
      <c r="G265" s="570">
        <v>-55.772901182990566</v>
      </c>
      <c r="H265" s="570">
        <v>206.01743949850427</v>
      </c>
      <c r="I265" s="570">
        <v>-4.7684247293049253</v>
      </c>
      <c r="J265" s="570">
        <v>1471.9440494410164</v>
      </c>
      <c r="K265" s="570"/>
      <c r="L265" s="570">
        <v>1094.0940669506433</v>
      </c>
      <c r="M265" s="570">
        <v>73.824414013068008</v>
      </c>
      <c r="N265" s="570">
        <v>-1.988449195749274</v>
      </c>
      <c r="O265" s="570">
        <v>-131.80027518021902</v>
      </c>
      <c r="P265" s="570">
        <v>138.17211166153078</v>
      </c>
      <c r="Q265" s="570">
        <v>43.929637867970662</v>
      </c>
      <c r="R265" s="570">
        <v>218.43455208207448</v>
      </c>
      <c r="S265" s="570">
        <v>-4.7684247293049253</v>
      </c>
      <c r="T265" s="710">
        <v>1429.8976334700142</v>
      </c>
      <c r="U265" s="570"/>
      <c r="V265" s="711">
        <v>1239.2997828339592</v>
      </c>
      <c r="W265" s="711">
        <v>73.824414013068008</v>
      </c>
      <c r="X265" s="711">
        <v>-4.1571378265237735</v>
      </c>
      <c r="Y265" s="711">
        <v>-131.80027518021902</v>
      </c>
      <c r="Z265" s="711">
        <v>122.91969711613034</v>
      </c>
      <c r="AA265" s="711">
        <v>43.929637867970662</v>
      </c>
      <c r="AB265" s="711">
        <v>225.12071637859296</v>
      </c>
      <c r="AC265" s="711">
        <v>-4.7684247293049253</v>
      </c>
      <c r="AD265" s="571">
        <v>1564.3684104736735</v>
      </c>
      <c r="AE265" s="570"/>
      <c r="AF265" s="711">
        <v>1274.6798274740579</v>
      </c>
      <c r="AG265" s="711">
        <v>73.824414013068008</v>
      </c>
      <c r="AH265" s="711">
        <v>-5.6197849959174446</v>
      </c>
      <c r="AI265" s="711">
        <v>-131.80027518021902</v>
      </c>
      <c r="AJ265" s="711">
        <v>107.6672825707299</v>
      </c>
      <c r="AK265" s="711">
        <v>43.929637867970662</v>
      </c>
      <c r="AL265" s="711">
        <v>233.07579328558717</v>
      </c>
      <c r="AM265" s="711">
        <v>-4.7684247293049253</v>
      </c>
      <c r="AN265" s="571">
        <v>1590.9884703059724</v>
      </c>
    </row>
    <row r="266" spans="1:40" ht="16.5">
      <c r="A266" s="515">
        <v>846</v>
      </c>
      <c r="B266" s="432" t="s">
        <v>597</v>
      </c>
      <c r="C266" s="518">
        <v>4862</v>
      </c>
      <c r="D266" s="570">
        <v>791.63064837612421</v>
      </c>
      <c r="E266" s="570">
        <v>269.6811999207344</v>
      </c>
      <c r="F266" s="570">
        <v>69.448112025932531</v>
      </c>
      <c r="G266" s="570">
        <v>-55.772901182990573</v>
      </c>
      <c r="H266" s="570">
        <v>234.09671865113523</v>
      </c>
      <c r="I266" s="570">
        <v>-79.52241875771287</v>
      </c>
      <c r="J266" s="570">
        <v>1229.5613590332227</v>
      </c>
      <c r="K266" s="570"/>
      <c r="L266" s="570">
        <v>803.85465424795871</v>
      </c>
      <c r="M266" s="570">
        <v>269.68119990049331</v>
      </c>
      <c r="N266" s="570">
        <v>51.967976405364617</v>
      </c>
      <c r="O266" s="570">
        <v>-131.83936140452644</v>
      </c>
      <c r="P266" s="570">
        <v>80.562157473804447</v>
      </c>
      <c r="Q266" s="570">
        <v>49.842399352941179</v>
      </c>
      <c r="R266" s="570">
        <v>248.22262766238515</v>
      </c>
      <c r="S266" s="570">
        <v>-79.52241875771287</v>
      </c>
      <c r="T266" s="710">
        <v>1292.7692348807082</v>
      </c>
      <c r="U266" s="570"/>
      <c r="V266" s="711">
        <v>808.40766794651961</v>
      </c>
      <c r="W266" s="711">
        <v>269.68119990049331</v>
      </c>
      <c r="X266" s="711">
        <v>34.79928777459012</v>
      </c>
      <c r="Y266" s="711">
        <v>-131.83936140452644</v>
      </c>
      <c r="Z266" s="711">
        <v>83.761324520530295</v>
      </c>
      <c r="AA266" s="711">
        <v>49.842399352941179</v>
      </c>
      <c r="AB266" s="711">
        <v>257.50079356516011</v>
      </c>
      <c r="AC266" s="711">
        <v>-79.52241875771287</v>
      </c>
      <c r="AD266" s="571">
        <v>1292.6308928979954</v>
      </c>
      <c r="AE266" s="570"/>
      <c r="AF266" s="711">
        <v>853.42738222207277</v>
      </c>
      <c r="AG266" s="711">
        <v>269.68119990049331</v>
      </c>
      <c r="AH266" s="711">
        <v>18.336640605196447</v>
      </c>
      <c r="AI266" s="711">
        <v>-131.83936140452644</v>
      </c>
      <c r="AJ266" s="711">
        <v>86.960491567256142</v>
      </c>
      <c r="AK266" s="711">
        <v>49.842399352941179</v>
      </c>
      <c r="AL266" s="711">
        <v>268.12546771901833</v>
      </c>
      <c r="AM266" s="711">
        <v>-79.52241875771287</v>
      </c>
      <c r="AN266" s="571">
        <v>1335.0118012047387</v>
      </c>
    </row>
    <row r="267" spans="1:40" ht="16.5">
      <c r="A267" s="515">
        <v>848</v>
      </c>
      <c r="B267" s="432" t="s">
        <v>272</v>
      </c>
      <c r="C267" s="518">
        <v>4160</v>
      </c>
      <c r="D267" s="570">
        <v>867.39918345088415</v>
      </c>
      <c r="E267" s="570">
        <v>9.0508563411613832</v>
      </c>
      <c r="F267" s="570">
        <v>34.342638842420875</v>
      </c>
      <c r="G267" s="570">
        <v>-55.772901182990573</v>
      </c>
      <c r="H267" s="570">
        <v>234.81972914931282</v>
      </c>
      <c r="I267" s="570">
        <v>145.99447115384615</v>
      </c>
      <c r="J267" s="570">
        <v>1235.8339777546348</v>
      </c>
      <c r="K267" s="570"/>
      <c r="L267" s="570">
        <v>968.48379114215629</v>
      </c>
      <c r="M267" s="570">
        <v>9.0508563209203281</v>
      </c>
      <c r="N267" s="570">
        <v>16.862503221852968</v>
      </c>
      <c r="O267" s="570">
        <v>-131.92931092001285</v>
      </c>
      <c r="P267" s="570">
        <v>204.77512513943014</v>
      </c>
      <c r="Q267" s="570">
        <v>94.163605519711581</v>
      </c>
      <c r="R267" s="570">
        <v>251.46032907506429</v>
      </c>
      <c r="S267" s="570">
        <v>145.99447115384615</v>
      </c>
      <c r="T267" s="710">
        <v>1558.8613706529688</v>
      </c>
      <c r="U267" s="570"/>
      <c r="V267" s="711">
        <v>995.31153647952613</v>
      </c>
      <c r="W267" s="711">
        <v>9.0508563209203281</v>
      </c>
      <c r="X267" s="711">
        <v>-0.30618540892152968</v>
      </c>
      <c r="Y267" s="711">
        <v>-131.92931092001285</v>
      </c>
      <c r="Z267" s="711">
        <v>167.50234141586881</v>
      </c>
      <c r="AA267" s="711">
        <v>94.163605519711581</v>
      </c>
      <c r="AB267" s="711">
        <v>260.17078039162902</v>
      </c>
      <c r="AC267" s="711">
        <v>145.99447115384615</v>
      </c>
      <c r="AD267" s="571">
        <v>1539.9580949525675</v>
      </c>
      <c r="AE267" s="570"/>
      <c r="AF267" s="711">
        <v>1057.9143651655704</v>
      </c>
      <c r="AG267" s="711">
        <v>9.0508563209203281</v>
      </c>
      <c r="AH267" s="711">
        <v>-5.6197849959174446</v>
      </c>
      <c r="AI267" s="711">
        <v>-131.92931092001285</v>
      </c>
      <c r="AJ267" s="711">
        <v>130.22955769230754</v>
      </c>
      <c r="AK267" s="711">
        <v>94.163605519711581</v>
      </c>
      <c r="AL267" s="711">
        <v>270.28795722815573</v>
      </c>
      <c r="AM267" s="711">
        <v>145.99447115384615</v>
      </c>
      <c r="AN267" s="571">
        <v>1570.0917171645817</v>
      </c>
    </row>
    <row r="268" spans="1:40" ht="16.5">
      <c r="A268" s="515">
        <v>849</v>
      </c>
      <c r="B268" s="432" t="s">
        <v>273</v>
      </c>
      <c r="C268" s="518">
        <v>2903</v>
      </c>
      <c r="D268" s="570">
        <v>1227.8211029057134</v>
      </c>
      <c r="E268" s="570">
        <v>240.8047883327518</v>
      </c>
      <c r="F268" s="570">
        <v>45.170947518069525</v>
      </c>
      <c r="G268" s="570">
        <v>-55.772901182990559</v>
      </c>
      <c r="H268" s="570">
        <v>240.09808516010861</v>
      </c>
      <c r="I268" s="570">
        <v>72.700654495349639</v>
      </c>
      <c r="J268" s="570">
        <v>1770.8226772290025</v>
      </c>
      <c r="K268" s="570"/>
      <c r="L268" s="570">
        <v>1197.79769010256</v>
      </c>
      <c r="M268" s="570">
        <v>240.80478831251068</v>
      </c>
      <c r="N268" s="570">
        <v>27.690811897501607</v>
      </c>
      <c r="O268" s="570">
        <v>-131.63834403258016</v>
      </c>
      <c r="P268" s="570">
        <v>83.724882384410591</v>
      </c>
      <c r="Q268" s="570">
        <v>43.802308272821222</v>
      </c>
      <c r="R268" s="570">
        <v>251.81123277076273</v>
      </c>
      <c r="S268" s="570">
        <v>72.700654495349639</v>
      </c>
      <c r="T268" s="710">
        <v>1786.6940242033361</v>
      </c>
      <c r="U268" s="570"/>
      <c r="V268" s="711">
        <v>1197.3218360577857</v>
      </c>
      <c r="W268" s="711">
        <v>240.80478831251068</v>
      </c>
      <c r="X268" s="711">
        <v>10.522123266727114</v>
      </c>
      <c r="Y268" s="711">
        <v>-131.63834403258016</v>
      </c>
      <c r="Z268" s="711">
        <v>83.966292380630946</v>
      </c>
      <c r="AA268" s="711">
        <v>43.802308272821222</v>
      </c>
      <c r="AB268" s="711">
        <v>259.73445657345468</v>
      </c>
      <c r="AC268" s="711">
        <v>72.700654495349639</v>
      </c>
      <c r="AD268" s="571">
        <v>1777.2141153267</v>
      </c>
      <c r="AE268" s="570"/>
      <c r="AF268" s="711">
        <v>1226.7740844739376</v>
      </c>
      <c r="AG268" s="711">
        <v>240.80478831251068</v>
      </c>
      <c r="AH268" s="711">
        <v>-5.6197849959174446</v>
      </c>
      <c r="AI268" s="711">
        <v>-131.63834403258016</v>
      </c>
      <c r="AJ268" s="711">
        <v>84.207702376851316</v>
      </c>
      <c r="AK268" s="711">
        <v>43.802308272821222</v>
      </c>
      <c r="AL268" s="711">
        <v>269.1386015896083</v>
      </c>
      <c r="AM268" s="711">
        <v>72.700654495349639</v>
      </c>
      <c r="AN268" s="571">
        <v>1800.1700104925812</v>
      </c>
    </row>
    <row r="269" spans="1:40" ht="16.5">
      <c r="A269" s="515">
        <v>850</v>
      </c>
      <c r="B269" s="432" t="s">
        <v>274</v>
      </c>
      <c r="C269" s="518">
        <v>2407</v>
      </c>
      <c r="D269" s="570">
        <v>876.68479604713559</v>
      </c>
      <c r="E269" s="570">
        <v>105.47460495805768</v>
      </c>
      <c r="F269" s="570">
        <v>94.478931883264991</v>
      </c>
      <c r="G269" s="570">
        <v>-55.772901182990573</v>
      </c>
      <c r="H269" s="570">
        <v>167.68220541672838</v>
      </c>
      <c r="I269" s="570">
        <v>-214.01246364769423</v>
      </c>
      <c r="J269" s="570">
        <v>974.53517347450168</v>
      </c>
      <c r="K269" s="570"/>
      <c r="L269" s="570">
        <v>1020.0144206886147</v>
      </c>
      <c r="M269" s="570">
        <v>105.47460493781661</v>
      </c>
      <c r="N269" s="570">
        <v>76.998796262697084</v>
      </c>
      <c r="O269" s="570">
        <v>-132.13381698811463</v>
      </c>
      <c r="P269" s="570">
        <v>87.488505873593823</v>
      </c>
      <c r="Q269" s="570">
        <v>51.492209296219357</v>
      </c>
      <c r="R269" s="570">
        <v>182.97659546330232</v>
      </c>
      <c r="S269" s="570">
        <v>-214.01246364769423</v>
      </c>
      <c r="T269" s="710">
        <v>1178.2988518864349</v>
      </c>
      <c r="U269" s="570"/>
      <c r="V269" s="711">
        <v>1086.8170510469613</v>
      </c>
      <c r="W269" s="711">
        <v>105.47460493781661</v>
      </c>
      <c r="X269" s="711">
        <v>59.83010763192258</v>
      </c>
      <c r="Y269" s="711">
        <v>-132.13381698811463</v>
      </c>
      <c r="Z269" s="711">
        <v>89.71940042329453</v>
      </c>
      <c r="AA269" s="711">
        <v>51.492209296219357</v>
      </c>
      <c r="AB269" s="711">
        <v>189.13555069269427</v>
      </c>
      <c r="AC269" s="711">
        <v>-214.01246364769423</v>
      </c>
      <c r="AD269" s="571">
        <v>1236.3226433931</v>
      </c>
      <c r="AE269" s="570"/>
      <c r="AF269" s="711">
        <v>1059.8412566120448</v>
      </c>
      <c r="AG269" s="711">
        <v>105.47460493781661</v>
      </c>
      <c r="AH269" s="711">
        <v>43.367460462528911</v>
      </c>
      <c r="AI269" s="711">
        <v>-132.13381698811463</v>
      </c>
      <c r="AJ269" s="711">
        <v>91.950294972995252</v>
      </c>
      <c r="AK269" s="711">
        <v>51.492209296219357</v>
      </c>
      <c r="AL269" s="711">
        <v>197.2241510871691</v>
      </c>
      <c r="AM269" s="711">
        <v>-214.01246364769423</v>
      </c>
      <c r="AN269" s="571">
        <v>1203.2036967329652</v>
      </c>
    </row>
    <row r="270" spans="1:40" ht="16.5">
      <c r="A270" s="515">
        <v>851</v>
      </c>
      <c r="B270" s="432" t="s">
        <v>598</v>
      </c>
      <c r="C270" s="518">
        <v>21227</v>
      </c>
      <c r="D270" s="570">
        <v>645.90832910989593</v>
      </c>
      <c r="E270" s="570">
        <v>-162.05077312578234</v>
      </c>
      <c r="F270" s="570">
        <v>-110.92181192460315</v>
      </c>
      <c r="G270" s="570">
        <v>-55.772901182990559</v>
      </c>
      <c r="H270" s="570">
        <v>154.21983938972809</v>
      </c>
      <c r="I270" s="570">
        <v>-21.75983417345833</v>
      </c>
      <c r="J270" s="570">
        <v>449.6228480927897</v>
      </c>
      <c r="K270" s="570"/>
      <c r="L270" s="570">
        <v>668.20471812019093</v>
      </c>
      <c r="M270" s="570">
        <v>-162.05077314602335</v>
      </c>
      <c r="N270" s="570">
        <v>-98.401947545171055</v>
      </c>
      <c r="O270" s="570">
        <v>-132.09056495205903</v>
      </c>
      <c r="P270" s="570">
        <v>131.01730743407995</v>
      </c>
      <c r="Q270" s="570">
        <v>48.522219940264776</v>
      </c>
      <c r="R270" s="570">
        <v>166.17951316935441</v>
      </c>
      <c r="S270" s="570">
        <v>-21.75983417345833</v>
      </c>
      <c r="T270" s="710">
        <v>599.62063884717838</v>
      </c>
      <c r="U270" s="570"/>
      <c r="V270" s="711">
        <v>689.06611305213971</v>
      </c>
      <c r="W270" s="711">
        <v>-162.05077314602335</v>
      </c>
      <c r="X270" s="711">
        <v>-85.570636175945566</v>
      </c>
      <c r="Y270" s="711">
        <v>-132.09056495205903</v>
      </c>
      <c r="Z270" s="711">
        <v>120.459155436548</v>
      </c>
      <c r="AA270" s="711">
        <v>48.522219940264776</v>
      </c>
      <c r="AB270" s="711">
        <v>171.72688106544024</v>
      </c>
      <c r="AC270" s="711">
        <v>-21.75983417345833</v>
      </c>
      <c r="AD270" s="571">
        <v>628.30256104690648</v>
      </c>
      <c r="AE270" s="570"/>
      <c r="AF270" s="711">
        <v>704.49366053207825</v>
      </c>
      <c r="AG270" s="711">
        <v>-162.05077314602335</v>
      </c>
      <c r="AH270" s="711">
        <v>-72.033283345339228</v>
      </c>
      <c r="AI270" s="711">
        <v>-132.09056495205903</v>
      </c>
      <c r="AJ270" s="711">
        <v>109.90100343901607</v>
      </c>
      <c r="AK270" s="711">
        <v>48.522219940264776</v>
      </c>
      <c r="AL270" s="711">
        <v>179.0874057813248</v>
      </c>
      <c r="AM270" s="711">
        <v>-21.75983417345833</v>
      </c>
      <c r="AN270" s="571">
        <v>654.0698340758039</v>
      </c>
    </row>
    <row r="271" spans="1:40" ht="16.5">
      <c r="A271" s="515">
        <v>853</v>
      </c>
      <c r="B271" s="432" t="s">
        <v>599</v>
      </c>
      <c r="C271" s="518">
        <v>197900</v>
      </c>
      <c r="D271" s="570">
        <v>133.35355813153356</v>
      </c>
      <c r="E271" s="570">
        <v>-107.03502503050193</v>
      </c>
      <c r="F271" s="570">
        <v>0.49168642481863489</v>
      </c>
      <c r="G271" s="570">
        <v>-55.772901182990573</v>
      </c>
      <c r="H271" s="570">
        <v>160.25841758762775</v>
      </c>
      <c r="I271" s="570">
        <v>225.4288933804952</v>
      </c>
      <c r="J271" s="570">
        <v>356.72462931098261</v>
      </c>
      <c r="K271" s="570"/>
      <c r="L271" s="570">
        <v>146.73595462316121</v>
      </c>
      <c r="M271" s="570">
        <v>-107.03502505074296</v>
      </c>
      <c r="N271" s="570">
        <v>-1.988449195749274</v>
      </c>
      <c r="O271" s="570">
        <v>-132.24681538741623</v>
      </c>
      <c r="P271" s="570">
        <v>146.3768847695203</v>
      </c>
      <c r="Q271" s="570">
        <v>55.010822180303187</v>
      </c>
      <c r="R271" s="570">
        <v>172.17651717533494</v>
      </c>
      <c r="S271" s="570">
        <v>225.4288933804952</v>
      </c>
      <c r="T271" s="710">
        <v>504.45878249490636</v>
      </c>
      <c r="U271" s="570"/>
      <c r="V271" s="711">
        <v>148.28467438220022</v>
      </c>
      <c r="W271" s="711">
        <v>-107.03502505074296</v>
      </c>
      <c r="X271" s="711">
        <v>-4.1571378265237735</v>
      </c>
      <c r="Y271" s="711">
        <v>-132.24681538741623</v>
      </c>
      <c r="Z271" s="711">
        <v>145.85375630593231</v>
      </c>
      <c r="AA271" s="711">
        <v>55.010822180303187</v>
      </c>
      <c r="AB271" s="711">
        <v>177.76361459595691</v>
      </c>
      <c r="AC271" s="711">
        <v>225.4288933804952</v>
      </c>
      <c r="AD271" s="571">
        <v>508.90278258020487</v>
      </c>
      <c r="AE271" s="570"/>
      <c r="AF271" s="711">
        <v>148.10369811139199</v>
      </c>
      <c r="AG271" s="711">
        <v>-107.03502505074296</v>
      </c>
      <c r="AH271" s="711">
        <v>-5.6197849959174446</v>
      </c>
      <c r="AI271" s="711">
        <v>-132.24681538741623</v>
      </c>
      <c r="AJ271" s="711">
        <v>145.33062784234434</v>
      </c>
      <c r="AK271" s="711">
        <v>55.010822180303187</v>
      </c>
      <c r="AL271" s="711">
        <v>185.64820618436613</v>
      </c>
      <c r="AM271" s="711">
        <v>225.4288933804952</v>
      </c>
      <c r="AN271" s="571">
        <v>514.62062226482419</v>
      </c>
    </row>
    <row r="272" spans="1:40" ht="16.5">
      <c r="A272" s="515">
        <v>854</v>
      </c>
      <c r="B272" s="432" t="s">
        <v>277</v>
      </c>
      <c r="C272" s="518">
        <v>3262</v>
      </c>
      <c r="D272" s="570">
        <v>799.89310759152067</v>
      </c>
      <c r="E272" s="570">
        <v>-79.381306354213862</v>
      </c>
      <c r="F272" s="570">
        <v>-87.889664750318644</v>
      </c>
      <c r="G272" s="570">
        <v>-55.772901182990573</v>
      </c>
      <c r="H272" s="570">
        <v>205.71553094268342</v>
      </c>
      <c r="I272" s="570">
        <v>-134.26210913549968</v>
      </c>
      <c r="J272" s="570">
        <v>648.30265711118125</v>
      </c>
      <c r="K272" s="570"/>
      <c r="L272" s="570">
        <v>858.57715053952745</v>
      </c>
      <c r="M272" s="570">
        <v>-79.381306374454908</v>
      </c>
      <c r="N272" s="570">
        <v>-75.369800370886551</v>
      </c>
      <c r="O272" s="570">
        <v>-131.6891099771012</v>
      </c>
      <c r="P272" s="570">
        <v>126.16592216859642</v>
      </c>
      <c r="Q272" s="570">
        <v>46.155033982832627</v>
      </c>
      <c r="R272" s="570">
        <v>219.93172008953712</v>
      </c>
      <c r="S272" s="570">
        <v>-134.26210913549968</v>
      </c>
      <c r="T272" s="710">
        <v>830.12750092255135</v>
      </c>
      <c r="U272" s="570"/>
      <c r="V272" s="711">
        <v>925.2197753221518</v>
      </c>
      <c r="W272" s="711">
        <v>-79.381306374454908</v>
      </c>
      <c r="X272" s="711">
        <v>-62.538489001661048</v>
      </c>
      <c r="Y272" s="711">
        <v>-131.6891099771012</v>
      </c>
      <c r="Z272" s="711">
        <v>110.90587034242191</v>
      </c>
      <c r="AA272" s="711">
        <v>46.155033982832627</v>
      </c>
      <c r="AB272" s="711">
        <v>227.67569087080858</v>
      </c>
      <c r="AC272" s="711">
        <v>-134.26210913549968</v>
      </c>
      <c r="AD272" s="571">
        <v>902.08535602949803</v>
      </c>
      <c r="AE272" s="570"/>
      <c r="AF272" s="711">
        <v>1008.0569423832237</v>
      </c>
      <c r="AG272" s="711">
        <v>-79.381306374454908</v>
      </c>
      <c r="AH272" s="711">
        <v>-49.001136171054732</v>
      </c>
      <c r="AI272" s="711">
        <v>-131.6891099771012</v>
      </c>
      <c r="AJ272" s="711">
        <v>95.645818516247388</v>
      </c>
      <c r="AK272" s="711">
        <v>46.155033982832627</v>
      </c>
      <c r="AL272" s="711">
        <v>236.64858146046751</v>
      </c>
      <c r="AM272" s="711">
        <v>-134.26210913549968</v>
      </c>
      <c r="AN272" s="571">
        <v>992.17271468466072</v>
      </c>
    </row>
    <row r="273" spans="1:40" ht="16.5">
      <c r="A273" s="515">
        <v>857</v>
      </c>
      <c r="B273" s="432" t="s">
        <v>278</v>
      </c>
      <c r="C273" s="518">
        <v>2394</v>
      </c>
      <c r="D273" s="570">
        <v>478.48428787143007</v>
      </c>
      <c r="E273" s="570">
        <v>-427.17688862464888</v>
      </c>
      <c r="F273" s="570">
        <v>-278.37763771971015</v>
      </c>
      <c r="G273" s="570">
        <v>-55.772901182990566</v>
      </c>
      <c r="H273" s="570">
        <v>216.60331273685333</v>
      </c>
      <c r="I273" s="570">
        <v>77.734753550543019</v>
      </c>
      <c r="J273" s="570">
        <v>11.494926631476766</v>
      </c>
      <c r="K273" s="570"/>
      <c r="L273" s="570">
        <v>512.89373218806793</v>
      </c>
      <c r="M273" s="570">
        <v>-427.17688864488986</v>
      </c>
      <c r="N273" s="570">
        <v>-265.85777334027807</v>
      </c>
      <c r="O273" s="570">
        <v>-131.65986434391229</v>
      </c>
      <c r="P273" s="570">
        <v>102.32495073046488</v>
      </c>
      <c r="Q273" s="570">
        <v>41.132457538011707</v>
      </c>
      <c r="R273" s="570">
        <v>233.29942589079906</v>
      </c>
      <c r="S273" s="570">
        <v>77.734753550543019</v>
      </c>
      <c r="T273" s="710">
        <v>142.69079356880633</v>
      </c>
      <c r="U273" s="570"/>
      <c r="V273" s="711">
        <v>509.8252994052213</v>
      </c>
      <c r="W273" s="711">
        <v>-427.17688864488986</v>
      </c>
      <c r="X273" s="711">
        <v>-253.02646197105253</v>
      </c>
      <c r="Y273" s="711">
        <v>-131.65986434391229</v>
      </c>
      <c r="Z273" s="711">
        <v>101.03783459664419</v>
      </c>
      <c r="AA273" s="711">
        <v>41.132457538011707</v>
      </c>
      <c r="AB273" s="711">
        <v>242.55457752748327</v>
      </c>
      <c r="AC273" s="711">
        <v>77.734753550543019</v>
      </c>
      <c r="AD273" s="571">
        <v>160.42170765804886</v>
      </c>
      <c r="AE273" s="570"/>
      <c r="AF273" s="711">
        <v>550.1606229899495</v>
      </c>
      <c r="AG273" s="711">
        <v>-427.17688864488986</v>
      </c>
      <c r="AH273" s="711">
        <v>-239.48910914044623</v>
      </c>
      <c r="AI273" s="711">
        <v>-131.65986434391229</v>
      </c>
      <c r="AJ273" s="711">
        <v>99.750718462823514</v>
      </c>
      <c r="AK273" s="711">
        <v>41.132457538011707</v>
      </c>
      <c r="AL273" s="711">
        <v>253.03237611362664</v>
      </c>
      <c r="AM273" s="711">
        <v>77.734753550543019</v>
      </c>
      <c r="AN273" s="571">
        <v>223.48506652570597</v>
      </c>
    </row>
    <row r="274" spans="1:40" ht="16.5">
      <c r="A274" s="515">
        <v>858</v>
      </c>
      <c r="B274" s="432" t="s">
        <v>600</v>
      </c>
      <c r="C274" s="518">
        <v>40384</v>
      </c>
      <c r="D274" s="570">
        <v>503.75064365374436</v>
      </c>
      <c r="E274" s="570">
        <v>162.87120254594097</v>
      </c>
      <c r="F274" s="570">
        <v>69.085431790735356</v>
      </c>
      <c r="G274" s="570">
        <v>-55.772901182990566</v>
      </c>
      <c r="H274" s="570">
        <v>112.0002469487396</v>
      </c>
      <c r="I274" s="570">
        <v>-91.205997424722668</v>
      </c>
      <c r="J274" s="570">
        <v>700.72862633144712</v>
      </c>
      <c r="K274" s="570"/>
      <c r="L274" s="570">
        <v>474.11054948924129</v>
      </c>
      <c r="M274" s="570">
        <v>162.87120252569991</v>
      </c>
      <c r="N274" s="570">
        <v>51.605296170167442</v>
      </c>
      <c r="O274" s="570">
        <v>-131.84248618363529</v>
      </c>
      <c r="P274" s="570">
        <v>85.042175494590836</v>
      </c>
      <c r="Q274" s="570">
        <v>24.298920625346678</v>
      </c>
      <c r="R274" s="570">
        <v>121.28740979282955</v>
      </c>
      <c r="S274" s="570">
        <v>-91.205997424722668</v>
      </c>
      <c r="T274" s="710">
        <v>696.16707048951776</v>
      </c>
      <c r="U274" s="570"/>
      <c r="V274" s="711">
        <v>463.11220568988404</v>
      </c>
      <c r="W274" s="711">
        <v>162.87120252569991</v>
      </c>
      <c r="X274" s="711">
        <v>34.436607539392945</v>
      </c>
      <c r="Y274" s="711">
        <v>-131.84248618363529</v>
      </c>
      <c r="Z274" s="711">
        <v>91.603743625860943</v>
      </c>
      <c r="AA274" s="711">
        <v>24.298920625346678</v>
      </c>
      <c r="AB274" s="711">
        <v>122.07610251780923</v>
      </c>
      <c r="AC274" s="711">
        <v>-91.205997424722668</v>
      </c>
      <c r="AD274" s="571">
        <v>675.35029891563579</v>
      </c>
      <c r="AE274" s="570"/>
      <c r="AF274" s="711">
        <v>441.34346645897739</v>
      </c>
      <c r="AG274" s="711">
        <v>162.87120252569991</v>
      </c>
      <c r="AH274" s="711">
        <v>17.973960369999272</v>
      </c>
      <c r="AI274" s="711">
        <v>-131.84248618363529</v>
      </c>
      <c r="AJ274" s="711">
        <v>98.16531175713105</v>
      </c>
      <c r="AK274" s="711">
        <v>24.298920625346678</v>
      </c>
      <c r="AL274" s="711">
        <v>127.73743066306814</v>
      </c>
      <c r="AM274" s="711">
        <v>-91.205997424722668</v>
      </c>
      <c r="AN274" s="571">
        <v>649.34180879186454</v>
      </c>
    </row>
    <row r="275" spans="1:40" ht="16.5">
      <c r="A275" s="515">
        <v>859</v>
      </c>
      <c r="B275" s="432" t="s">
        <v>280</v>
      </c>
      <c r="C275" s="518">
        <v>6562</v>
      </c>
      <c r="D275" s="570">
        <v>2250.5332936618274</v>
      </c>
      <c r="E275" s="570">
        <v>-241.9256473934966</v>
      </c>
      <c r="F275" s="570">
        <v>-265.60577569187291</v>
      </c>
      <c r="G275" s="570">
        <v>-55.772901182990566</v>
      </c>
      <c r="H275" s="570">
        <v>143.85772237345719</v>
      </c>
      <c r="I275" s="570">
        <v>-156.64736360865589</v>
      </c>
      <c r="J275" s="570">
        <v>1674.4393281582686</v>
      </c>
      <c r="K275" s="570"/>
      <c r="L275" s="570">
        <v>2266.4902465155928</v>
      </c>
      <c r="M275" s="570">
        <v>-241.92564741373761</v>
      </c>
      <c r="N275" s="570">
        <v>-253.0859113124408</v>
      </c>
      <c r="O275" s="570">
        <v>-132.1063840019014</v>
      </c>
      <c r="P275" s="570">
        <v>85.18668964217369</v>
      </c>
      <c r="Q275" s="570">
        <v>29.347404316976537</v>
      </c>
      <c r="R275" s="570">
        <v>157.08034548643326</v>
      </c>
      <c r="S275" s="570">
        <v>-156.64736360865589</v>
      </c>
      <c r="T275" s="710">
        <v>1754.3393796244404</v>
      </c>
      <c r="U275" s="570"/>
      <c r="V275" s="711">
        <v>2250.1249255247872</v>
      </c>
      <c r="W275" s="711">
        <v>-241.92564741373761</v>
      </c>
      <c r="X275" s="711">
        <v>-240.25459994321531</v>
      </c>
      <c r="Y275" s="711">
        <v>-132.1063840019014</v>
      </c>
      <c r="Z275" s="711">
        <v>85.525581181952461</v>
      </c>
      <c r="AA275" s="711">
        <v>29.347404316976537</v>
      </c>
      <c r="AB275" s="711">
        <v>162.52437148526525</v>
      </c>
      <c r="AC275" s="711">
        <v>-156.64736360865589</v>
      </c>
      <c r="AD275" s="571">
        <v>1756.5882875414713</v>
      </c>
      <c r="AE275" s="570"/>
      <c r="AF275" s="711">
        <v>2293.6380897937879</v>
      </c>
      <c r="AG275" s="711">
        <v>-241.92564741373761</v>
      </c>
      <c r="AH275" s="711">
        <v>-226.71724711260899</v>
      </c>
      <c r="AI275" s="711">
        <v>-132.1063840019014</v>
      </c>
      <c r="AJ275" s="711">
        <v>85.864472721731232</v>
      </c>
      <c r="AK275" s="711">
        <v>29.347404316976537</v>
      </c>
      <c r="AL275" s="711">
        <v>169.96904796547722</v>
      </c>
      <c r="AM275" s="711">
        <v>-156.64736360865589</v>
      </c>
      <c r="AN275" s="571">
        <v>1821.4223726610692</v>
      </c>
    </row>
    <row r="276" spans="1:40" ht="16.5">
      <c r="A276" s="515">
        <v>886</v>
      </c>
      <c r="B276" s="432" t="s">
        <v>601</v>
      </c>
      <c r="C276" s="518">
        <v>12599</v>
      </c>
      <c r="D276" s="570">
        <v>588.92015053059367</v>
      </c>
      <c r="E276" s="570">
        <v>-45.110966483282105</v>
      </c>
      <c r="F276" s="570">
        <v>-56.592569614492369</v>
      </c>
      <c r="G276" s="570">
        <v>-55.772901182990559</v>
      </c>
      <c r="H276" s="570">
        <v>151.38057834145377</v>
      </c>
      <c r="I276" s="570">
        <v>-18.535359949202316</v>
      </c>
      <c r="J276" s="570">
        <v>564.28893164208012</v>
      </c>
      <c r="K276" s="570"/>
      <c r="L276" s="570">
        <v>594.51162666287905</v>
      </c>
      <c r="M276" s="570">
        <v>-45.110966503523152</v>
      </c>
      <c r="N276" s="570">
        <v>-44.072705235060276</v>
      </c>
      <c r="O276" s="570">
        <v>-132.0098884585131</v>
      </c>
      <c r="P276" s="570">
        <v>88.579856784532723</v>
      </c>
      <c r="Q276" s="570">
        <v>42.178524819747601</v>
      </c>
      <c r="R276" s="570">
        <v>163.69992637677581</v>
      </c>
      <c r="S276" s="570">
        <v>-18.535359949202316</v>
      </c>
      <c r="T276" s="710">
        <v>649.24101449763646</v>
      </c>
      <c r="U276" s="570"/>
      <c r="V276" s="711">
        <v>590.885678452609</v>
      </c>
      <c r="W276" s="711">
        <v>-45.110966503523152</v>
      </c>
      <c r="X276" s="711">
        <v>-31.24139386583477</v>
      </c>
      <c r="Y276" s="711">
        <v>-132.0098884585131</v>
      </c>
      <c r="Z276" s="711">
        <v>91.769144996758513</v>
      </c>
      <c r="AA276" s="711">
        <v>42.178524819747601</v>
      </c>
      <c r="AB276" s="711">
        <v>169.39918999989843</v>
      </c>
      <c r="AC276" s="711">
        <v>-18.535359949202316</v>
      </c>
      <c r="AD276" s="571">
        <v>667.33492949194022</v>
      </c>
      <c r="AE276" s="570"/>
      <c r="AF276" s="711">
        <v>611.08074298295173</v>
      </c>
      <c r="AG276" s="711">
        <v>-45.110966503523152</v>
      </c>
      <c r="AH276" s="711">
        <v>-17.704041035228446</v>
      </c>
      <c r="AI276" s="711">
        <v>-132.0098884585131</v>
      </c>
      <c r="AJ276" s="711">
        <v>94.958433208984303</v>
      </c>
      <c r="AK276" s="711">
        <v>42.178524819747601</v>
      </c>
      <c r="AL276" s="711">
        <v>177.22444064184199</v>
      </c>
      <c r="AM276" s="711">
        <v>-18.535359949202316</v>
      </c>
      <c r="AN276" s="571">
        <v>712.08188570705852</v>
      </c>
    </row>
    <row r="277" spans="1:40" ht="16.5">
      <c r="A277" s="515">
        <v>887</v>
      </c>
      <c r="B277" s="432" t="s">
        <v>282</v>
      </c>
      <c r="C277" s="518">
        <v>4569</v>
      </c>
      <c r="D277" s="570">
        <v>592.81720900736275</v>
      </c>
      <c r="E277" s="570">
        <v>-128.08506686873932</v>
      </c>
      <c r="F277" s="570">
        <v>-56.954323090926714</v>
      </c>
      <c r="G277" s="570">
        <v>-55.772901182990566</v>
      </c>
      <c r="H277" s="570">
        <v>227.0212583330906</v>
      </c>
      <c r="I277" s="570">
        <v>-58.713722915298753</v>
      </c>
      <c r="J277" s="570">
        <v>520.31245328249804</v>
      </c>
      <c r="K277" s="570"/>
      <c r="L277" s="570">
        <v>561.55782319717196</v>
      </c>
      <c r="M277" s="570">
        <v>-128.08506688897987</v>
      </c>
      <c r="N277" s="570">
        <v>-44.434458711494621</v>
      </c>
      <c r="O277" s="570">
        <v>-131.98359774488455</v>
      </c>
      <c r="P277" s="570">
        <v>106.26501035715754</v>
      </c>
      <c r="Q277" s="570">
        <v>109.2002821265047</v>
      </c>
      <c r="R277" s="570">
        <v>243.82777320444495</v>
      </c>
      <c r="S277" s="570">
        <v>-58.713722915298753</v>
      </c>
      <c r="T277" s="710">
        <v>657.63404262462143</v>
      </c>
      <c r="U277" s="570"/>
      <c r="V277" s="711">
        <v>588.12598566016766</v>
      </c>
      <c r="W277" s="711">
        <v>-128.08506688897987</v>
      </c>
      <c r="X277" s="711">
        <v>-31.603147342269118</v>
      </c>
      <c r="Y277" s="711">
        <v>-131.98359774488455</v>
      </c>
      <c r="Z277" s="711">
        <v>109.67781268569189</v>
      </c>
      <c r="AA277" s="711">
        <v>109.2002821265047</v>
      </c>
      <c r="AB277" s="711">
        <v>252.29565438747849</v>
      </c>
      <c r="AC277" s="711">
        <v>-58.713722915298753</v>
      </c>
      <c r="AD277" s="571">
        <v>708.91419996841057</v>
      </c>
      <c r="AE277" s="570"/>
      <c r="AF277" s="711">
        <v>630.96618866989547</v>
      </c>
      <c r="AG277" s="711">
        <v>-128.08506688897987</v>
      </c>
      <c r="AH277" s="711">
        <v>-18.065794511662791</v>
      </c>
      <c r="AI277" s="711">
        <v>-131.98359774488455</v>
      </c>
      <c r="AJ277" s="711">
        <v>113.09061501422624</v>
      </c>
      <c r="AK277" s="711">
        <v>109.2002821265047</v>
      </c>
      <c r="AL277" s="711">
        <v>262.40470954462091</v>
      </c>
      <c r="AM277" s="711">
        <v>-58.713722915298753</v>
      </c>
      <c r="AN277" s="571">
        <v>778.81361329442143</v>
      </c>
    </row>
    <row r="278" spans="1:40" ht="16.5">
      <c r="A278" s="515">
        <v>889</v>
      </c>
      <c r="B278" s="432" t="s">
        <v>283</v>
      </c>
      <c r="C278" s="518">
        <v>2523</v>
      </c>
      <c r="D278" s="570">
        <v>1205.9009789750094</v>
      </c>
      <c r="E278" s="570">
        <v>418.75051989533699</v>
      </c>
      <c r="F278" s="570">
        <v>141.96326347932177</v>
      </c>
      <c r="G278" s="570">
        <v>-55.772901182990566</v>
      </c>
      <c r="H278" s="570">
        <v>219.17729005445386</v>
      </c>
      <c r="I278" s="570">
        <v>93.32223543400714</v>
      </c>
      <c r="J278" s="570">
        <v>2023.3413866551384</v>
      </c>
      <c r="K278" s="570"/>
      <c r="L278" s="570">
        <v>1075.0689186867573</v>
      </c>
      <c r="M278" s="570">
        <v>418.75051987509585</v>
      </c>
      <c r="N278" s="570">
        <v>124.48312785875386</v>
      </c>
      <c r="O278" s="570">
        <v>-131.96701940511247</v>
      </c>
      <c r="P278" s="570">
        <v>146.07687169420015</v>
      </c>
      <c r="Q278" s="570">
        <v>58.433371978596902</v>
      </c>
      <c r="R278" s="570">
        <v>232.9706073257814</v>
      </c>
      <c r="S278" s="570">
        <v>93.32223543400714</v>
      </c>
      <c r="T278" s="710">
        <v>2017.1386334480801</v>
      </c>
      <c r="U278" s="570"/>
      <c r="V278" s="711">
        <v>1282.5687010855352</v>
      </c>
      <c r="W278" s="711">
        <v>418.75051987509585</v>
      </c>
      <c r="X278" s="711">
        <v>107.31443922797938</v>
      </c>
      <c r="Y278" s="711">
        <v>-131.96701940511247</v>
      </c>
      <c r="Z278" s="711">
        <v>126.96183061523303</v>
      </c>
      <c r="AA278" s="711">
        <v>58.433371978596902</v>
      </c>
      <c r="AB278" s="711">
        <v>240.3167189364782</v>
      </c>
      <c r="AC278" s="711">
        <v>93.32223543400714</v>
      </c>
      <c r="AD278" s="571">
        <v>2195.7007977478133</v>
      </c>
      <c r="AE278" s="570"/>
      <c r="AF278" s="711">
        <v>1374.1295609681351</v>
      </c>
      <c r="AG278" s="711">
        <v>418.75051987509585</v>
      </c>
      <c r="AH278" s="711">
        <v>90.851792058585701</v>
      </c>
      <c r="AI278" s="711">
        <v>-131.96701940511247</v>
      </c>
      <c r="AJ278" s="711">
        <v>107.84678953626592</v>
      </c>
      <c r="AK278" s="711">
        <v>58.433371978596902</v>
      </c>
      <c r="AL278" s="711">
        <v>249.12099846023366</v>
      </c>
      <c r="AM278" s="711">
        <v>93.32223543400714</v>
      </c>
      <c r="AN278" s="571">
        <v>2260.4882489058082</v>
      </c>
    </row>
    <row r="279" spans="1:40" ht="16.5">
      <c r="A279" s="515">
        <v>890</v>
      </c>
      <c r="B279" s="432" t="s">
        <v>284</v>
      </c>
      <c r="C279" s="518">
        <v>1180</v>
      </c>
      <c r="D279" s="570">
        <v>1982.703973995129</v>
      </c>
      <c r="E279" s="570">
        <v>-34.795377721035813</v>
      </c>
      <c r="F279" s="570">
        <v>379.37377773472389</v>
      </c>
      <c r="G279" s="570">
        <v>-55.772901182990573</v>
      </c>
      <c r="H279" s="570">
        <v>201.46018418310987</v>
      </c>
      <c r="I279" s="570">
        <v>366.68898305084747</v>
      </c>
      <c r="J279" s="570">
        <v>2839.6586400597839</v>
      </c>
      <c r="K279" s="570"/>
      <c r="L279" s="570">
        <v>1969.4113913462654</v>
      </c>
      <c r="M279" s="570">
        <v>-34.795377741276866</v>
      </c>
      <c r="N279" s="570">
        <v>361.89364211415597</v>
      </c>
      <c r="O279" s="570">
        <v>-132.40220531250083</v>
      </c>
      <c r="P279" s="570">
        <v>86.278898629268298</v>
      </c>
      <c r="Q279" s="570">
        <v>17.431450933898301</v>
      </c>
      <c r="R279" s="570">
        <v>213.7652507160762</v>
      </c>
      <c r="S279" s="570">
        <v>366.68898305084747</v>
      </c>
      <c r="T279" s="710">
        <v>2848.2720337367341</v>
      </c>
      <c r="U279" s="570"/>
      <c r="V279" s="711">
        <v>1994.9579952455149</v>
      </c>
      <c r="W279" s="711">
        <v>-34.795377741276866</v>
      </c>
      <c r="X279" s="711">
        <v>344.72495348338151</v>
      </c>
      <c r="Y279" s="711">
        <v>-132.40220531250083</v>
      </c>
      <c r="Z279" s="711">
        <v>92.723580670566008</v>
      </c>
      <c r="AA279" s="711">
        <v>17.431450933898301</v>
      </c>
      <c r="AB279" s="711">
        <v>221.05685392590416</v>
      </c>
      <c r="AC279" s="711">
        <v>366.68898305084747</v>
      </c>
      <c r="AD279" s="571">
        <v>2870.3862342563348</v>
      </c>
      <c r="AE279" s="570"/>
      <c r="AF279" s="711">
        <v>2098.6459382604194</v>
      </c>
      <c r="AG279" s="711">
        <v>-34.795377741276866</v>
      </c>
      <c r="AH279" s="711">
        <v>328.26230631398784</v>
      </c>
      <c r="AI279" s="711">
        <v>-132.40220531250083</v>
      </c>
      <c r="AJ279" s="711">
        <v>99.168262711863719</v>
      </c>
      <c r="AK279" s="711">
        <v>17.431450933898301</v>
      </c>
      <c r="AL279" s="711">
        <v>229.72969054817744</v>
      </c>
      <c r="AM279" s="711">
        <v>366.68898305084747</v>
      </c>
      <c r="AN279" s="571">
        <v>2972.7290487654163</v>
      </c>
    </row>
    <row r="280" spans="1:40" ht="16.5">
      <c r="A280" s="515">
        <v>892</v>
      </c>
      <c r="B280" s="432" t="s">
        <v>285</v>
      </c>
      <c r="C280" s="518">
        <v>3592</v>
      </c>
      <c r="D280" s="570">
        <v>1671.6216115719353</v>
      </c>
      <c r="E280" s="570">
        <v>141.40362223220518</v>
      </c>
      <c r="F280" s="570">
        <v>41.376391061495561</v>
      </c>
      <c r="G280" s="570">
        <v>-55.772901182990566</v>
      </c>
      <c r="H280" s="570">
        <v>161.28120851274778</v>
      </c>
      <c r="I280" s="570">
        <v>-157.00473273942094</v>
      </c>
      <c r="J280" s="570">
        <v>1802.905199455972</v>
      </c>
      <c r="K280" s="570"/>
      <c r="L280" s="570">
        <v>1828.0080216423839</v>
      </c>
      <c r="M280" s="570">
        <v>141.40362221196412</v>
      </c>
      <c r="N280" s="570">
        <v>23.896255440927654</v>
      </c>
      <c r="O280" s="570">
        <v>-132.43143418146175</v>
      </c>
      <c r="P280" s="570">
        <v>99.196049285861235</v>
      </c>
      <c r="Q280" s="570">
        <v>51.345246239420945</v>
      </c>
      <c r="R280" s="570">
        <v>176.04192372007913</v>
      </c>
      <c r="S280" s="570">
        <v>-157.00473273942094</v>
      </c>
      <c r="T280" s="710">
        <v>2030.4549516197542</v>
      </c>
      <c r="U280" s="570"/>
      <c r="V280" s="711">
        <v>1849.1767518761794</v>
      </c>
      <c r="W280" s="711">
        <v>141.40362221196412</v>
      </c>
      <c r="X280" s="711">
        <v>6.7275668101531556</v>
      </c>
      <c r="Y280" s="711">
        <v>-132.43143418146175</v>
      </c>
      <c r="Z280" s="711">
        <v>100.9241298767835</v>
      </c>
      <c r="AA280" s="711">
        <v>51.345246239420945</v>
      </c>
      <c r="AB280" s="711">
        <v>181.9660220624601</v>
      </c>
      <c r="AC280" s="711">
        <v>-157.00473273942094</v>
      </c>
      <c r="AD280" s="571">
        <v>2042.1071721560784</v>
      </c>
      <c r="AE280" s="570"/>
      <c r="AF280" s="711">
        <v>1851.5131830038113</v>
      </c>
      <c r="AG280" s="711">
        <v>141.40362221196412</v>
      </c>
      <c r="AH280" s="711">
        <v>-5.6197849959174446</v>
      </c>
      <c r="AI280" s="711">
        <v>-132.43143418146175</v>
      </c>
      <c r="AJ280" s="711">
        <v>102.65221046770573</v>
      </c>
      <c r="AK280" s="711">
        <v>51.345246239420945</v>
      </c>
      <c r="AL280" s="711">
        <v>189.9284003831963</v>
      </c>
      <c r="AM280" s="711">
        <v>-157.00473273942094</v>
      </c>
      <c r="AN280" s="571">
        <v>2041.7867103892984</v>
      </c>
    </row>
    <row r="281" spans="1:40" ht="16.5">
      <c r="A281" s="515">
        <v>893</v>
      </c>
      <c r="B281" s="432" t="s">
        <v>602</v>
      </c>
      <c r="C281" s="518">
        <v>7434</v>
      </c>
      <c r="D281" s="570">
        <v>1186.0942620822548</v>
      </c>
      <c r="E281" s="570">
        <v>-65.457508044820671</v>
      </c>
      <c r="F281" s="570">
        <v>-2.2690055833382878</v>
      </c>
      <c r="G281" s="570">
        <v>-55.772901182990566</v>
      </c>
      <c r="H281" s="570">
        <v>203.99657983608142</v>
      </c>
      <c r="I281" s="570">
        <v>-3.4440408931934354</v>
      </c>
      <c r="J281" s="570">
        <v>1263.1473862139931</v>
      </c>
      <c r="K281" s="570"/>
      <c r="L281" s="570">
        <v>1170.5066210914695</v>
      </c>
      <c r="M281" s="570">
        <v>-65.457508065061717</v>
      </c>
      <c r="N281" s="570">
        <v>-1.9884491957492738</v>
      </c>
      <c r="O281" s="570">
        <v>-132.21497978899208</v>
      </c>
      <c r="P281" s="570">
        <v>71.18619020719828</v>
      </c>
      <c r="Q281" s="570">
        <v>47.904532033898313</v>
      </c>
      <c r="R281" s="570">
        <v>216.78794645582059</v>
      </c>
      <c r="S281" s="570">
        <v>-3.4440408931934354</v>
      </c>
      <c r="T281" s="710">
        <v>1303.2803118453903</v>
      </c>
      <c r="U281" s="570"/>
      <c r="V281" s="711">
        <v>1138.836401493937</v>
      </c>
      <c r="W281" s="711">
        <v>-65.457508065061717</v>
      </c>
      <c r="X281" s="711">
        <v>-4.1571378265237735</v>
      </c>
      <c r="Y281" s="711">
        <v>-132.21497978899208</v>
      </c>
      <c r="Z281" s="711">
        <v>78.459902340618129</v>
      </c>
      <c r="AA281" s="711">
        <v>47.904532033898313</v>
      </c>
      <c r="AB281" s="711">
        <v>224.36696155996776</v>
      </c>
      <c r="AC281" s="711">
        <v>-3.4440408931934354</v>
      </c>
      <c r="AD281" s="571">
        <v>1284.2941308546501</v>
      </c>
      <c r="AE281" s="570"/>
      <c r="AF281" s="711">
        <v>1175.3288848061236</v>
      </c>
      <c r="AG281" s="711">
        <v>-65.457508065061717</v>
      </c>
      <c r="AH281" s="711">
        <v>-5.6197849959174446</v>
      </c>
      <c r="AI281" s="711">
        <v>-132.21497978899208</v>
      </c>
      <c r="AJ281" s="711">
        <v>85.733614474037978</v>
      </c>
      <c r="AK281" s="711">
        <v>47.904532033898313</v>
      </c>
      <c r="AL281" s="711">
        <v>233.34918753357488</v>
      </c>
      <c r="AM281" s="711">
        <v>-3.4440408931934354</v>
      </c>
      <c r="AN281" s="571">
        <v>1335.5799051044701</v>
      </c>
    </row>
    <row r="282" spans="1:40" ht="16.5">
      <c r="A282" s="515">
        <v>895</v>
      </c>
      <c r="B282" s="432" t="s">
        <v>603</v>
      </c>
      <c r="C282" s="518">
        <v>15092</v>
      </c>
      <c r="D282" s="570">
        <v>238.27263618854568</v>
      </c>
      <c r="E282" s="570">
        <v>44.831923093419647</v>
      </c>
      <c r="F282" s="570">
        <v>75.714414007434058</v>
      </c>
      <c r="G282" s="570">
        <v>-55.772901182990566</v>
      </c>
      <c r="H282" s="570">
        <v>172.50307830737725</v>
      </c>
      <c r="I282" s="570">
        <v>-80.278226875165657</v>
      </c>
      <c r="J282" s="570">
        <v>395.27092353862048</v>
      </c>
      <c r="K282" s="570"/>
      <c r="L282" s="570">
        <v>142.87951663815215</v>
      </c>
      <c r="M282" s="570">
        <v>44.831923073178586</v>
      </c>
      <c r="N282" s="570">
        <v>58.234278386866144</v>
      </c>
      <c r="O282" s="570">
        <v>-132.23003482116388</v>
      </c>
      <c r="P282" s="570">
        <v>100.97993190572419</v>
      </c>
      <c r="Q282" s="570">
        <v>56.218959428571416</v>
      </c>
      <c r="R282" s="570">
        <v>184.74823948916381</v>
      </c>
      <c r="S282" s="570">
        <v>-80.278226875165657</v>
      </c>
      <c r="T282" s="710">
        <v>375.38458722532675</v>
      </c>
      <c r="U282" s="570"/>
      <c r="V282" s="711">
        <v>117.91453026479536</v>
      </c>
      <c r="W282" s="711">
        <v>44.831923073178586</v>
      </c>
      <c r="X282" s="711">
        <v>41.065589756091647</v>
      </c>
      <c r="Y282" s="711">
        <v>-132.23003482116388</v>
      </c>
      <c r="Z282" s="711">
        <v>106.21247556060121</v>
      </c>
      <c r="AA282" s="711">
        <v>56.218959428571416</v>
      </c>
      <c r="AB282" s="711">
        <v>190.85849834775993</v>
      </c>
      <c r="AC282" s="711">
        <v>-80.278226875165657</v>
      </c>
      <c r="AD282" s="571">
        <v>344.59371473466859</v>
      </c>
      <c r="AE282" s="570"/>
      <c r="AF282" s="711">
        <v>146.94171659107991</v>
      </c>
      <c r="AG282" s="711">
        <v>44.831923073178586</v>
      </c>
      <c r="AH282" s="711">
        <v>24.602942586697974</v>
      </c>
      <c r="AI282" s="711">
        <v>-132.23003482116388</v>
      </c>
      <c r="AJ282" s="711">
        <v>111.44501921547821</v>
      </c>
      <c r="AK282" s="711">
        <v>56.218959428571416</v>
      </c>
      <c r="AL282" s="711">
        <v>198.79087188759891</v>
      </c>
      <c r="AM282" s="711">
        <v>-80.278226875165657</v>
      </c>
      <c r="AN282" s="571">
        <v>370.32317108627541</v>
      </c>
    </row>
    <row r="283" spans="1:40" ht="16.5">
      <c r="A283" s="515">
        <v>905</v>
      </c>
      <c r="B283" s="432" t="s">
        <v>604</v>
      </c>
      <c r="C283" s="518">
        <v>67988</v>
      </c>
      <c r="D283" s="570">
        <v>370.54075089190172</v>
      </c>
      <c r="E283" s="570">
        <v>-215.7710856402436</v>
      </c>
      <c r="F283" s="570">
        <v>-96.430139288738559</v>
      </c>
      <c r="G283" s="570">
        <v>-55.772901182990566</v>
      </c>
      <c r="H283" s="570">
        <v>155.72078427873953</v>
      </c>
      <c r="I283" s="570">
        <v>454.00697181855622</v>
      </c>
      <c r="J283" s="570">
        <v>612.29438087722474</v>
      </c>
      <c r="K283" s="570"/>
      <c r="L283" s="570">
        <v>403.93596632819521</v>
      </c>
      <c r="M283" s="570">
        <v>-215.77108566048463</v>
      </c>
      <c r="N283" s="570">
        <v>-83.910274909306466</v>
      </c>
      <c r="O283" s="570">
        <v>-132.14406092811768</v>
      </c>
      <c r="P283" s="570">
        <v>125.68390717154506</v>
      </c>
      <c r="Q283" s="570">
        <v>64.06189122971702</v>
      </c>
      <c r="R283" s="570">
        <v>167.89093033179518</v>
      </c>
      <c r="S283" s="570">
        <v>454.00697181855622</v>
      </c>
      <c r="T283" s="710">
        <v>783.75424538189986</v>
      </c>
      <c r="U283" s="570"/>
      <c r="V283" s="711">
        <v>404.06550413411918</v>
      </c>
      <c r="W283" s="711">
        <v>-215.77108566048463</v>
      </c>
      <c r="X283" s="711">
        <v>-71.078963540080977</v>
      </c>
      <c r="Y283" s="711">
        <v>-132.14406092811768</v>
      </c>
      <c r="Z283" s="711">
        <v>121.1863878241675</v>
      </c>
      <c r="AA283" s="711">
        <v>64.06189122971702</v>
      </c>
      <c r="AB283" s="711">
        <v>173.86116503432368</v>
      </c>
      <c r="AC283" s="711">
        <v>454.00697181855622</v>
      </c>
      <c r="AD283" s="571">
        <v>798.18780991220035</v>
      </c>
      <c r="AE283" s="570"/>
      <c r="AF283" s="711">
        <v>406.25431556678461</v>
      </c>
      <c r="AG283" s="711">
        <v>-215.77108566048463</v>
      </c>
      <c r="AH283" s="711">
        <v>-57.541610709474639</v>
      </c>
      <c r="AI283" s="711">
        <v>-132.14406092811768</v>
      </c>
      <c r="AJ283" s="711">
        <v>116.68886847678993</v>
      </c>
      <c r="AK283" s="711">
        <v>64.06189122971702</v>
      </c>
      <c r="AL283" s="711">
        <v>181.95346268398541</v>
      </c>
      <c r="AM283" s="711">
        <v>454.00697181855622</v>
      </c>
      <c r="AN283" s="571">
        <v>817.50875247775639</v>
      </c>
    </row>
    <row r="284" spans="1:40" ht="16.5">
      <c r="A284" s="515">
        <v>908</v>
      </c>
      <c r="B284" s="432" t="s">
        <v>289</v>
      </c>
      <c r="C284" s="518">
        <v>20703</v>
      </c>
      <c r="D284" s="570">
        <v>434.42082999803472</v>
      </c>
      <c r="E284" s="570">
        <v>-114.46252527865417</v>
      </c>
      <c r="F284" s="570">
        <v>-46.473528495903786</v>
      </c>
      <c r="G284" s="570">
        <v>-55.772901182990566</v>
      </c>
      <c r="H284" s="570">
        <v>138.30827818365273</v>
      </c>
      <c r="I284" s="570">
        <v>33.097811911317201</v>
      </c>
      <c r="J284" s="570">
        <v>389.11796513545619</v>
      </c>
      <c r="K284" s="570"/>
      <c r="L284" s="570">
        <v>404.08061665923657</v>
      </c>
      <c r="M284" s="570">
        <v>-114.4625252988952</v>
      </c>
      <c r="N284" s="570">
        <v>-33.953664116471693</v>
      </c>
      <c r="O284" s="570">
        <v>-132.0135627342456</v>
      </c>
      <c r="P284" s="570">
        <v>98.407133435135279</v>
      </c>
      <c r="Q284" s="570">
        <v>66.895795128628691</v>
      </c>
      <c r="R284" s="570">
        <v>150.59891507768782</v>
      </c>
      <c r="S284" s="570">
        <v>33.097811911317201</v>
      </c>
      <c r="T284" s="710">
        <v>472.65052006239307</v>
      </c>
      <c r="U284" s="570"/>
      <c r="V284" s="711">
        <v>391.68971080145582</v>
      </c>
      <c r="W284" s="711">
        <v>-114.4625252988952</v>
      </c>
      <c r="X284" s="711">
        <v>-21.12235274724619</v>
      </c>
      <c r="Y284" s="711">
        <v>-132.0135627342456</v>
      </c>
      <c r="Z284" s="711">
        <v>102.81923256309732</v>
      </c>
      <c r="AA284" s="711">
        <v>66.895795128628691</v>
      </c>
      <c r="AB284" s="711">
        <v>155.44315281799734</v>
      </c>
      <c r="AC284" s="711">
        <v>33.097811911317201</v>
      </c>
      <c r="AD284" s="571">
        <v>482.34726244210935</v>
      </c>
      <c r="AE284" s="570"/>
      <c r="AF284" s="711">
        <v>399.16132631219273</v>
      </c>
      <c r="AG284" s="711">
        <v>-114.4625252988952</v>
      </c>
      <c r="AH284" s="711">
        <v>-7.5849999166398607</v>
      </c>
      <c r="AI284" s="711">
        <v>-132.0135627342456</v>
      </c>
      <c r="AJ284" s="711">
        <v>107.23133169105935</v>
      </c>
      <c r="AK284" s="711">
        <v>66.895795128628691</v>
      </c>
      <c r="AL284" s="711">
        <v>162.44576426504881</v>
      </c>
      <c r="AM284" s="711">
        <v>33.097811911317201</v>
      </c>
      <c r="AN284" s="571">
        <v>514.77094135846608</v>
      </c>
    </row>
    <row r="285" spans="1:40" ht="16.5">
      <c r="A285" s="515">
        <v>915</v>
      </c>
      <c r="B285" s="432" t="s">
        <v>290</v>
      </c>
      <c r="C285" s="518">
        <v>19759</v>
      </c>
      <c r="D285" s="570">
        <v>211.16347566223877</v>
      </c>
      <c r="E285" s="570">
        <v>-14.487823332028354</v>
      </c>
      <c r="F285" s="570">
        <v>0.49168642481863489</v>
      </c>
      <c r="G285" s="570">
        <v>-55.772901182990573</v>
      </c>
      <c r="H285" s="570">
        <v>167.54255693006087</v>
      </c>
      <c r="I285" s="570">
        <v>-126.88658332911585</v>
      </c>
      <c r="J285" s="570">
        <v>182.0504111729835</v>
      </c>
      <c r="K285" s="570"/>
      <c r="L285" s="570">
        <v>211.12947806263298</v>
      </c>
      <c r="M285" s="570">
        <v>-14.487823352269407</v>
      </c>
      <c r="N285" s="570">
        <v>-1.988449195749274</v>
      </c>
      <c r="O285" s="570">
        <v>-132.04289228613283</v>
      </c>
      <c r="P285" s="570">
        <v>143.78860917502806</v>
      </c>
      <c r="Q285" s="570">
        <v>89.395826259527297</v>
      </c>
      <c r="R285" s="570">
        <v>180.95750037142662</v>
      </c>
      <c r="S285" s="570">
        <v>-126.88658332911585</v>
      </c>
      <c r="T285" s="710">
        <v>349.86566570534762</v>
      </c>
      <c r="U285" s="570"/>
      <c r="V285" s="711">
        <v>199.02485141966426</v>
      </c>
      <c r="W285" s="711">
        <v>-14.487823352269407</v>
      </c>
      <c r="X285" s="711">
        <v>-4.1571378265237735</v>
      </c>
      <c r="Y285" s="711">
        <v>-132.04289228613283</v>
      </c>
      <c r="Z285" s="711">
        <v>132.4557705017809</v>
      </c>
      <c r="AA285" s="711">
        <v>89.395826259527297</v>
      </c>
      <c r="AB285" s="711">
        <v>187.50845407855945</v>
      </c>
      <c r="AC285" s="711">
        <v>-126.88658332911585</v>
      </c>
      <c r="AD285" s="571">
        <v>330.81046546549004</v>
      </c>
      <c r="AE285" s="570"/>
      <c r="AF285" s="711">
        <v>209.81248590907418</v>
      </c>
      <c r="AG285" s="711">
        <v>-14.487823352269407</v>
      </c>
      <c r="AH285" s="711">
        <v>-5.6197849959174446</v>
      </c>
      <c r="AI285" s="711">
        <v>-132.04289228613283</v>
      </c>
      <c r="AJ285" s="711">
        <v>121.12293182853372</v>
      </c>
      <c r="AK285" s="711">
        <v>89.395826259527297</v>
      </c>
      <c r="AL285" s="711">
        <v>195.76673329904861</v>
      </c>
      <c r="AM285" s="711">
        <v>-126.88658332911585</v>
      </c>
      <c r="AN285" s="571">
        <v>337.06089333274821</v>
      </c>
    </row>
    <row r="286" spans="1:40" ht="16.5">
      <c r="A286" s="515">
        <v>918</v>
      </c>
      <c r="B286" s="432" t="s">
        <v>605</v>
      </c>
      <c r="C286" s="518">
        <v>2228</v>
      </c>
      <c r="D286" s="570">
        <v>570.12043439228114</v>
      </c>
      <c r="E286" s="570">
        <v>-8.1194424018863192</v>
      </c>
      <c r="F286" s="570">
        <v>0.49168642481863484</v>
      </c>
      <c r="G286" s="570">
        <v>-55.772901182990566</v>
      </c>
      <c r="H286" s="570">
        <v>228.96623828184056</v>
      </c>
      <c r="I286" s="570">
        <v>-206.87881508078993</v>
      </c>
      <c r="J286" s="570">
        <v>528.80720043327358</v>
      </c>
      <c r="K286" s="570"/>
      <c r="L286" s="570">
        <v>608.91320479101046</v>
      </c>
      <c r="M286" s="570">
        <v>-8.1194424221278734</v>
      </c>
      <c r="N286" s="570">
        <v>-1.9884491957492743</v>
      </c>
      <c r="O286" s="570">
        <v>-132.64289007385432</v>
      </c>
      <c r="P286" s="570">
        <v>71.233455969117344</v>
      </c>
      <c r="Q286" s="570">
        <v>25.251577614901251</v>
      </c>
      <c r="R286" s="570">
        <v>246.18698563237177</v>
      </c>
      <c r="S286" s="570">
        <v>-206.87881508078993</v>
      </c>
      <c r="T286" s="710">
        <v>601.95562723487944</v>
      </c>
      <c r="U286" s="570"/>
      <c r="V286" s="711">
        <v>588.47880203588352</v>
      </c>
      <c r="W286" s="711">
        <v>-8.1194424221278734</v>
      </c>
      <c r="X286" s="711">
        <v>-4.1571378265237735</v>
      </c>
      <c r="Y286" s="711">
        <v>-132.64289007385432</v>
      </c>
      <c r="Z286" s="711">
        <v>83.400383729621339</v>
      </c>
      <c r="AA286" s="711">
        <v>25.251577614901251</v>
      </c>
      <c r="AB286" s="711">
        <v>254.68884302093929</v>
      </c>
      <c r="AC286" s="711">
        <v>-206.87881508078993</v>
      </c>
      <c r="AD286" s="571">
        <v>600.02132099804953</v>
      </c>
      <c r="AE286" s="570"/>
      <c r="AF286" s="711">
        <v>561.57539060437421</v>
      </c>
      <c r="AG286" s="711">
        <v>-8.1194424221278734</v>
      </c>
      <c r="AH286" s="711">
        <v>-5.6197849959174446</v>
      </c>
      <c r="AI286" s="711">
        <v>-132.64289007385432</v>
      </c>
      <c r="AJ286" s="711">
        <v>95.567311490125348</v>
      </c>
      <c r="AK286" s="711">
        <v>25.251577614901251</v>
      </c>
      <c r="AL286" s="711">
        <v>265.02849098730337</v>
      </c>
      <c r="AM286" s="711">
        <v>-206.87881508078993</v>
      </c>
      <c r="AN286" s="571">
        <v>594.16183812401459</v>
      </c>
    </row>
    <row r="287" spans="1:40" ht="16.5">
      <c r="A287" s="515">
        <v>921</v>
      </c>
      <c r="B287" s="432" t="s">
        <v>292</v>
      </c>
      <c r="C287" s="518">
        <v>1894</v>
      </c>
      <c r="D287" s="570">
        <v>639.86814678789221</v>
      </c>
      <c r="E287" s="570">
        <v>378.10354546825005</v>
      </c>
      <c r="F287" s="570">
        <v>29.477532094210158</v>
      </c>
      <c r="G287" s="570">
        <v>-55.772901182990559</v>
      </c>
      <c r="H287" s="570">
        <v>258.62148987893073</v>
      </c>
      <c r="I287" s="570">
        <v>129.46251319957761</v>
      </c>
      <c r="J287" s="570">
        <v>1379.7603262458701</v>
      </c>
      <c r="K287" s="570"/>
      <c r="L287" s="570">
        <v>716.47157040193679</v>
      </c>
      <c r="M287" s="570">
        <v>378.10354544800884</v>
      </c>
      <c r="N287" s="570">
        <v>11.997396473642249</v>
      </c>
      <c r="O287" s="570">
        <v>-131.9091995144004</v>
      </c>
      <c r="P287" s="570">
        <v>86.778012461050707</v>
      </c>
      <c r="Q287" s="570">
        <v>51.94798674128829</v>
      </c>
      <c r="R287" s="570">
        <v>274.54479903535537</v>
      </c>
      <c r="S287" s="570">
        <v>129.46251319957761</v>
      </c>
      <c r="T287" s="710">
        <v>1517.3966242464596</v>
      </c>
      <c r="U287" s="570"/>
      <c r="V287" s="711">
        <v>733.64040535680226</v>
      </c>
      <c r="W287" s="711">
        <v>378.10354544800884</v>
      </c>
      <c r="X287" s="711">
        <v>-4.1571378265237735</v>
      </c>
      <c r="Y287" s="711">
        <v>-131.9091995144004</v>
      </c>
      <c r="Z287" s="711">
        <v>87.404674129152625</v>
      </c>
      <c r="AA287" s="711">
        <v>51.94798674128829</v>
      </c>
      <c r="AB287" s="711">
        <v>284.52650322203209</v>
      </c>
      <c r="AC287" s="711">
        <v>129.46251319957761</v>
      </c>
      <c r="AD287" s="571">
        <v>1529.0192907559376</v>
      </c>
      <c r="AE287" s="570"/>
      <c r="AF287" s="711">
        <v>753.1182012076373</v>
      </c>
      <c r="AG287" s="711">
        <v>378.10354544800884</v>
      </c>
      <c r="AH287" s="711">
        <v>-5.6197849959174455</v>
      </c>
      <c r="AI287" s="711">
        <v>-131.9091995144004</v>
      </c>
      <c r="AJ287" s="711">
        <v>88.031335797254556</v>
      </c>
      <c r="AK287" s="711">
        <v>51.94798674128829</v>
      </c>
      <c r="AL287" s="711">
        <v>295.62312602877086</v>
      </c>
      <c r="AM287" s="711">
        <v>129.46251319957761</v>
      </c>
      <c r="AN287" s="571">
        <v>1558.7577239122193</v>
      </c>
    </row>
    <row r="288" spans="1:40" ht="16.5">
      <c r="A288" s="515">
        <v>922</v>
      </c>
      <c r="B288" s="432" t="s">
        <v>293</v>
      </c>
      <c r="C288" s="518">
        <v>4501</v>
      </c>
      <c r="D288" s="570">
        <v>873.80542726319811</v>
      </c>
      <c r="E288" s="570">
        <v>-28.952651446604076</v>
      </c>
      <c r="F288" s="570">
        <v>-35.972435499227537</v>
      </c>
      <c r="G288" s="570">
        <v>-55.772901182990566</v>
      </c>
      <c r="H288" s="570">
        <v>154.92908397189686</v>
      </c>
      <c r="I288" s="570">
        <v>-251.10397689402356</v>
      </c>
      <c r="J288" s="570">
        <v>656.93254621224912</v>
      </c>
      <c r="K288" s="570"/>
      <c r="L288" s="570">
        <v>810.96931374542453</v>
      </c>
      <c r="M288" s="570">
        <v>-28.952651466844877</v>
      </c>
      <c r="N288" s="570">
        <v>-23.452571119795444</v>
      </c>
      <c r="O288" s="570">
        <v>-131.71305508725425</v>
      </c>
      <c r="P288" s="570">
        <v>79.225967014556829</v>
      </c>
      <c r="Q288" s="570">
        <v>66.405162846034216</v>
      </c>
      <c r="R288" s="570">
        <v>168.64072790389173</v>
      </c>
      <c r="S288" s="570">
        <v>-251.10397689402356</v>
      </c>
      <c r="T288" s="710">
        <v>690.01891694198923</v>
      </c>
      <c r="U288" s="570"/>
      <c r="V288" s="711">
        <v>778.42166923275602</v>
      </c>
      <c r="W288" s="711">
        <v>-28.952651466844877</v>
      </c>
      <c r="X288" s="711">
        <v>-10.621259750569941</v>
      </c>
      <c r="Y288" s="711">
        <v>-131.71305508725425</v>
      </c>
      <c r="Z288" s="711">
        <v>85.186964844758847</v>
      </c>
      <c r="AA288" s="711">
        <v>66.405162846034216</v>
      </c>
      <c r="AB288" s="711">
        <v>172.99519814873324</v>
      </c>
      <c r="AC288" s="711">
        <v>-251.10397689402356</v>
      </c>
      <c r="AD288" s="571">
        <v>680.61805187358959</v>
      </c>
      <c r="AE288" s="570"/>
      <c r="AF288" s="711">
        <v>757.84219989891301</v>
      </c>
      <c r="AG288" s="711">
        <v>-28.952651466844877</v>
      </c>
      <c r="AH288" s="711">
        <v>-5.6197849959174446</v>
      </c>
      <c r="AI288" s="711">
        <v>-131.71305508725425</v>
      </c>
      <c r="AJ288" s="711">
        <v>91.147962674960851</v>
      </c>
      <c r="AK288" s="711">
        <v>66.405162846034216</v>
      </c>
      <c r="AL288" s="711">
        <v>180.61664150792305</v>
      </c>
      <c r="AM288" s="711">
        <v>-251.10397689402356</v>
      </c>
      <c r="AN288" s="571">
        <v>678.62249848379122</v>
      </c>
    </row>
    <row r="289" spans="1:40" ht="16.5">
      <c r="A289" s="515">
        <v>924</v>
      </c>
      <c r="B289" s="432" t="s">
        <v>606</v>
      </c>
      <c r="C289" s="518">
        <v>2946</v>
      </c>
      <c r="D289" s="570">
        <v>887.3847947738177</v>
      </c>
      <c r="E289" s="570">
        <v>48.142439727295553</v>
      </c>
      <c r="F289" s="570">
        <v>-35.872302889745235</v>
      </c>
      <c r="G289" s="570">
        <v>-55.772901182990573</v>
      </c>
      <c r="H289" s="570">
        <v>244.53497826009755</v>
      </c>
      <c r="I289" s="570">
        <v>34.037678207739305</v>
      </c>
      <c r="J289" s="570">
        <v>1122.4546868962143</v>
      </c>
      <c r="K289" s="570"/>
      <c r="L289" s="570">
        <v>1012.940698533538</v>
      </c>
      <c r="M289" s="570">
        <v>48.142439707054493</v>
      </c>
      <c r="N289" s="570">
        <v>-23.352438510313142</v>
      </c>
      <c r="O289" s="570">
        <v>-132.12954056989491</v>
      </c>
      <c r="P289" s="570">
        <v>74.742616930733774</v>
      </c>
      <c r="Q289" s="570">
        <v>52.666643221317038</v>
      </c>
      <c r="R289" s="570">
        <v>258.5891255908586</v>
      </c>
      <c r="S289" s="570">
        <v>34.037678207739305</v>
      </c>
      <c r="T289" s="710">
        <v>1325.6372231110333</v>
      </c>
      <c r="U289" s="570"/>
      <c r="V289" s="711">
        <v>967.18573986501644</v>
      </c>
      <c r="W289" s="711">
        <v>48.142439707054493</v>
      </c>
      <c r="X289" s="711">
        <v>-10.521127141087639</v>
      </c>
      <c r="Y289" s="711">
        <v>-132.12954056989491</v>
      </c>
      <c r="Z289" s="711">
        <v>80.863256869983218</v>
      </c>
      <c r="AA289" s="711">
        <v>52.666643221317038</v>
      </c>
      <c r="AB289" s="711">
        <v>267.71539105354134</v>
      </c>
      <c r="AC289" s="711">
        <v>34.037678207739305</v>
      </c>
      <c r="AD289" s="571">
        <v>1307.9604812136695</v>
      </c>
      <c r="AE289" s="570"/>
      <c r="AF289" s="711">
        <v>964.44362864970469</v>
      </c>
      <c r="AG289" s="711">
        <v>48.142439707054493</v>
      </c>
      <c r="AH289" s="711">
        <v>-5.6197849959174446</v>
      </c>
      <c r="AI289" s="711">
        <v>-132.12954056989491</v>
      </c>
      <c r="AJ289" s="711">
        <v>86.983896809232675</v>
      </c>
      <c r="AK289" s="711">
        <v>52.666643221317038</v>
      </c>
      <c r="AL289" s="711">
        <v>278.16351302494189</v>
      </c>
      <c r="AM289" s="711">
        <v>34.037678207739305</v>
      </c>
      <c r="AN289" s="571">
        <v>1326.6884740541777</v>
      </c>
    </row>
    <row r="290" spans="1:40" ht="16.5">
      <c r="A290" s="515">
        <v>925</v>
      </c>
      <c r="B290" s="432" t="s">
        <v>295</v>
      </c>
      <c r="C290" s="518">
        <v>3427</v>
      </c>
      <c r="D290" s="570">
        <v>356.25006282946981</v>
      </c>
      <c r="E290" s="570">
        <v>364.02535836647172</v>
      </c>
      <c r="F290" s="570">
        <v>256.52567832333216</v>
      </c>
      <c r="G290" s="570">
        <v>-55.77290118299058</v>
      </c>
      <c r="H290" s="570">
        <v>239.43109043630139</v>
      </c>
      <c r="I290" s="570">
        <v>-8.0732419025386637</v>
      </c>
      <c r="J290" s="570">
        <v>1152.3860468700459</v>
      </c>
      <c r="K290" s="570"/>
      <c r="L290" s="570">
        <v>463.55475800859392</v>
      </c>
      <c r="M290" s="570">
        <v>364.02535834623063</v>
      </c>
      <c r="N290" s="570">
        <v>239.04554270276427</v>
      </c>
      <c r="O290" s="570">
        <v>-132.06463827686059</v>
      </c>
      <c r="P290" s="570">
        <v>93.288780332480684</v>
      </c>
      <c r="Q290" s="570">
        <v>32.9989719317187</v>
      </c>
      <c r="R290" s="570">
        <v>250.81110609450167</v>
      </c>
      <c r="S290" s="570">
        <v>-8.0732419025386637</v>
      </c>
      <c r="T290" s="710">
        <v>1303.5866372368905</v>
      </c>
      <c r="U290" s="570"/>
      <c r="V290" s="711">
        <v>517.36760780111547</v>
      </c>
      <c r="W290" s="711">
        <v>364.02535834623063</v>
      </c>
      <c r="X290" s="711">
        <v>221.87685407198975</v>
      </c>
      <c r="Y290" s="711">
        <v>-132.06463827686059</v>
      </c>
      <c r="Z290" s="711">
        <v>94.480679924046086</v>
      </c>
      <c r="AA290" s="711">
        <v>32.9989719317187</v>
      </c>
      <c r="AB290" s="711">
        <v>258.99777772165692</v>
      </c>
      <c r="AC290" s="711">
        <v>-8.0732419025386637</v>
      </c>
      <c r="AD290" s="571">
        <v>1349.6093696173582</v>
      </c>
      <c r="AE290" s="570"/>
      <c r="AF290" s="711">
        <v>565.87263002053089</v>
      </c>
      <c r="AG290" s="711">
        <v>364.02535834623063</v>
      </c>
      <c r="AH290" s="711">
        <v>205.41420690259608</v>
      </c>
      <c r="AI290" s="711">
        <v>-132.06463827686059</v>
      </c>
      <c r="AJ290" s="711">
        <v>95.672579515611488</v>
      </c>
      <c r="AK290" s="711">
        <v>32.9989719317187</v>
      </c>
      <c r="AL290" s="711">
        <v>268.31091332794551</v>
      </c>
      <c r="AM290" s="711">
        <v>-8.0732419025386637</v>
      </c>
      <c r="AN290" s="571">
        <v>1392.1567798652341</v>
      </c>
    </row>
    <row r="291" spans="1:40" ht="16.5">
      <c r="A291" s="515">
        <v>927</v>
      </c>
      <c r="B291" s="432" t="s">
        <v>607</v>
      </c>
      <c r="C291" s="518">
        <v>28913</v>
      </c>
      <c r="D291" s="570">
        <v>557.78378874859936</v>
      </c>
      <c r="E291" s="570">
        <v>47.526166020444258</v>
      </c>
      <c r="F291" s="570">
        <v>43.394650648497766</v>
      </c>
      <c r="G291" s="570">
        <v>-55.772901182990559</v>
      </c>
      <c r="H291" s="570">
        <v>139.32080180989195</v>
      </c>
      <c r="I291" s="570">
        <v>-110.80998166914537</v>
      </c>
      <c r="J291" s="570">
        <v>621.44252437529747</v>
      </c>
      <c r="K291" s="570"/>
      <c r="L291" s="570">
        <v>554.01549147196454</v>
      </c>
      <c r="M291" s="570">
        <v>47.526166000203197</v>
      </c>
      <c r="N291" s="570">
        <v>25.914515027929859</v>
      </c>
      <c r="O291" s="570">
        <v>-132.34236069601198</v>
      </c>
      <c r="P291" s="570">
        <v>101.30929373500864</v>
      </c>
      <c r="Q291" s="570">
        <v>39.898318609829495</v>
      </c>
      <c r="R291" s="570">
        <v>152.66616085128473</v>
      </c>
      <c r="S291" s="570">
        <v>-110.80998166914537</v>
      </c>
      <c r="T291" s="710">
        <v>678.1776033310631</v>
      </c>
      <c r="U291" s="570"/>
      <c r="V291" s="711">
        <v>532.45749029498177</v>
      </c>
      <c r="W291" s="711">
        <v>47.526166000203197</v>
      </c>
      <c r="X291" s="711">
        <v>8.745826397155362</v>
      </c>
      <c r="Y291" s="711">
        <v>-132.34236069601198</v>
      </c>
      <c r="Z291" s="711">
        <v>103.54963631861624</v>
      </c>
      <c r="AA291" s="711">
        <v>39.898318609829495</v>
      </c>
      <c r="AB291" s="711">
        <v>154.87862317892998</v>
      </c>
      <c r="AC291" s="711">
        <v>-110.80998166914537</v>
      </c>
      <c r="AD291" s="571">
        <v>643.90371843455864</v>
      </c>
      <c r="AE291" s="570"/>
      <c r="AF291" s="711">
        <v>521.15835928069907</v>
      </c>
      <c r="AG291" s="711">
        <v>47.526166000203197</v>
      </c>
      <c r="AH291" s="711">
        <v>-5.6197849959174446</v>
      </c>
      <c r="AI291" s="711">
        <v>-132.34236069601198</v>
      </c>
      <c r="AJ291" s="711">
        <v>105.78997890222382</v>
      </c>
      <c r="AK291" s="711">
        <v>39.898318609829495</v>
      </c>
      <c r="AL291" s="711">
        <v>161.69571750686313</v>
      </c>
      <c r="AM291" s="711">
        <v>-110.80998166914537</v>
      </c>
      <c r="AN291" s="571">
        <v>627.29641293874397</v>
      </c>
    </row>
    <row r="292" spans="1:40" ht="16.5">
      <c r="A292" s="515">
        <v>931</v>
      </c>
      <c r="B292" s="432" t="s">
        <v>297</v>
      </c>
      <c r="C292" s="518">
        <v>5951</v>
      </c>
      <c r="D292" s="570">
        <v>508.81921388532669</v>
      </c>
      <c r="E292" s="570">
        <v>407.0754754392774</v>
      </c>
      <c r="F292" s="570">
        <v>267.63881693593254</v>
      </c>
      <c r="G292" s="570">
        <v>-55.772901182990566</v>
      </c>
      <c r="H292" s="570">
        <v>220.08306042331367</v>
      </c>
      <c r="I292" s="570">
        <v>24.511846748445638</v>
      </c>
      <c r="J292" s="570">
        <v>1372.3555122493053</v>
      </c>
      <c r="K292" s="570"/>
      <c r="L292" s="570">
        <v>554.0040939798414</v>
      </c>
      <c r="M292" s="570">
        <v>407.07547541903625</v>
      </c>
      <c r="N292" s="570">
        <v>250.15868131536467</v>
      </c>
      <c r="O292" s="570">
        <v>-131.85413174325856</v>
      </c>
      <c r="P292" s="570">
        <v>139.10597982238954</v>
      </c>
      <c r="Q292" s="570">
        <v>45.979592902033275</v>
      </c>
      <c r="R292" s="570">
        <v>233.88045781246407</v>
      </c>
      <c r="S292" s="570">
        <v>24.511846748445638</v>
      </c>
      <c r="T292" s="710">
        <v>1522.8619962563162</v>
      </c>
      <c r="U292" s="570"/>
      <c r="V292" s="711">
        <v>571.15166034974527</v>
      </c>
      <c r="W292" s="711">
        <v>407.07547541903625</v>
      </c>
      <c r="X292" s="711">
        <v>232.98999268459013</v>
      </c>
      <c r="Y292" s="711">
        <v>-131.85413174325856</v>
      </c>
      <c r="Z292" s="711">
        <v>120.63720096815982</v>
      </c>
      <c r="AA292" s="711">
        <v>45.979592902033275</v>
      </c>
      <c r="AB292" s="711">
        <v>242.010032726058</v>
      </c>
      <c r="AC292" s="711">
        <v>24.511846748445638</v>
      </c>
      <c r="AD292" s="571">
        <v>1512.5016700548099</v>
      </c>
      <c r="AE292" s="570"/>
      <c r="AF292" s="711">
        <v>617.11865839892505</v>
      </c>
      <c r="AG292" s="711">
        <v>407.07547541903625</v>
      </c>
      <c r="AH292" s="711">
        <v>216.52734551519646</v>
      </c>
      <c r="AI292" s="711">
        <v>-131.85413174325856</v>
      </c>
      <c r="AJ292" s="711">
        <v>102.16842211393008</v>
      </c>
      <c r="AK292" s="711">
        <v>45.979592902033275</v>
      </c>
      <c r="AL292" s="711">
        <v>251.5594552097902</v>
      </c>
      <c r="AM292" s="711">
        <v>24.511846748445638</v>
      </c>
      <c r="AN292" s="571">
        <v>1533.0866645640981</v>
      </c>
    </row>
    <row r="293" spans="1:40" ht="16.5">
      <c r="A293" s="515">
        <v>934</v>
      </c>
      <c r="B293" s="432" t="s">
        <v>608</v>
      </c>
      <c r="C293" s="518">
        <v>2671</v>
      </c>
      <c r="D293" s="570">
        <v>515.02959682960159</v>
      </c>
      <c r="E293" s="570">
        <v>145.0482982967111</v>
      </c>
      <c r="F293" s="570">
        <v>9.206434812121028</v>
      </c>
      <c r="G293" s="570">
        <v>-55.772901182990566</v>
      </c>
      <c r="H293" s="570">
        <v>210.37030712304923</v>
      </c>
      <c r="I293" s="570">
        <v>-294.92886559341071</v>
      </c>
      <c r="J293" s="570">
        <v>528.95287028508164</v>
      </c>
      <c r="K293" s="570"/>
      <c r="L293" s="570">
        <v>568.92392599680363</v>
      </c>
      <c r="M293" s="570">
        <v>145.04829827647001</v>
      </c>
      <c r="N293" s="570">
        <v>-1.9884491957492743</v>
      </c>
      <c r="O293" s="570">
        <v>-131.94073967343306</v>
      </c>
      <c r="P293" s="570">
        <v>92.573188760594647</v>
      </c>
      <c r="Q293" s="570">
        <v>22.201806733058781</v>
      </c>
      <c r="R293" s="570">
        <v>225.41670632341851</v>
      </c>
      <c r="S293" s="570">
        <v>-294.92886559341071</v>
      </c>
      <c r="T293" s="710">
        <v>625.30587162775259</v>
      </c>
      <c r="U293" s="570"/>
      <c r="V293" s="711">
        <v>579.12295398292883</v>
      </c>
      <c r="W293" s="711">
        <v>145.04829827647001</v>
      </c>
      <c r="X293" s="711">
        <v>-4.1571378265237735</v>
      </c>
      <c r="Y293" s="711">
        <v>-131.94073967343306</v>
      </c>
      <c r="Z293" s="711">
        <v>87.67315372136801</v>
      </c>
      <c r="AA293" s="711">
        <v>22.201806733058781</v>
      </c>
      <c r="AB293" s="711">
        <v>233.37024785006656</v>
      </c>
      <c r="AC293" s="711">
        <v>-294.92886559341071</v>
      </c>
      <c r="AD293" s="571">
        <v>636.38971747052472</v>
      </c>
      <c r="AE293" s="570"/>
      <c r="AF293" s="711">
        <v>637.29790290176243</v>
      </c>
      <c r="AG293" s="711">
        <v>145.04829827647001</v>
      </c>
      <c r="AH293" s="711">
        <v>-5.6197849959174446</v>
      </c>
      <c r="AI293" s="711">
        <v>-131.94073967343306</v>
      </c>
      <c r="AJ293" s="711">
        <v>82.773118682141373</v>
      </c>
      <c r="AK293" s="711">
        <v>22.201806733058781</v>
      </c>
      <c r="AL293" s="711">
        <v>243.03143221848242</v>
      </c>
      <c r="AM293" s="711">
        <v>-294.92886559341071</v>
      </c>
      <c r="AN293" s="571">
        <v>697.86316854915378</v>
      </c>
    </row>
    <row r="294" spans="1:40" ht="16.5">
      <c r="A294" s="515">
        <v>935</v>
      </c>
      <c r="B294" s="432" t="s">
        <v>609</v>
      </c>
      <c r="C294" s="518">
        <v>2985</v>
      </c>
      <c r="D294" s="570">
        <v>405.12178339971848</v>
      </c>
      <c r="E294" s="570">
        <v>16.984498736585987</v>
      </c>
      <c r="F294" s="570">
        <v>39.760660580370036</v>
      </c>
      <c r="G294" s="570">
        <v>-55.772901182990559</v>
      </c>
      <c r="H294" s="570">
        <v>208.53846738420859</v>
      </c>
      <c r="I294" s="570">
        <v>72.452261306532662</v>
      </c>
      <c r="J294" s="570">
        <v>687.08477022442514</v>
      </c>
      <c r="K294" s="570"/>
      <c r="L294" s="570">
        <v>380.88259763036615</v>
      </c>
      <c r="M294" s="570">
        <v>16.984498716344934</v>
      </c>
      <c r="N294" s="570">
        <v>22.280524959802126</v>
      </c>
      <c r="O294" s="570">
        <v>-132.07227367435533</v>
      </c>
      <c r="P294" s="570">
        <v>109.49625012497906</v>
      </c>
      <c r="Q294" s="570">
        <v>63.521837608710214</v>
      </c>
      <c r="R294" s="570">
        <v>224.75613678373213</v>
      </c>
      <c r="S294" s="570">
        <v>72.452261306532662</v>
      </c>
      <c r="T294" s="710">
        <v>758.30183345611192</v>
      </c>
      <c r="U294" s="570"/>
      <c r="V294" s="711">
        <v>395.9643627922369</v>
      </c>
      <c r="W294" s="711">
        <v>16.984498716344934</v>
      </c>
      <c r="X294" s="711">
        <v>5.1118363290276312</v>
      </c>
      <c r="Y294" s="711">
        <v>-132.07227367435533</v>
      </c>
      <c r="Z294" s="711">
        <v>111.69447514624146</v>
      </c>
      <c r="AA294" s="711">
        <v>63.521837608710214</v>
      </c>
      <c r="AB294" s="711">
        <v>233.11472800365163</v>
      </c>
      <c r="AC294" s="711">
        <v>72.452261306532662</v>
      </c>
      <c r="AD294" s="571">
        <v>766.77172622839009</v>
      </c>
      <c r="AE294" s="570"/>
      <c r="AF294" s="711">
        <v>440.4323460906075</v>
      </c>
      <c r="AG294" s="711">
        <v>16.984498716344934</v>
      </c>
      <c r="AH294" s="711">
        <v>-5.6197849959174446</v>
      </c>
      <c r="AI294" s="711">
        <v>-132.07227367435533</v>
      </c>
      <c r="AJ294" s="711">
        <v>113.89270016750386</v>
      </c>
      <c r="AK294" s="711">
        <v>63.521837608710214</v>
      </c>
      <c r="AL294" s="711">
        <v>242.62329616792132</v>
      </c>
      <c r="AM294" s="711">
        <v>72.452261306532662</v>
      </c>
      <c r="AN294" s="571">
        <v>812.21488138734776</v>
      </c>
    </row>
    <row r="295" spans="1:40" ht="16.5">
      <c r="A295" s="515">
        <v>936</v>
      </c>
      <c r="B295" s="432" t="s">
        <v>610</v>
      </c>
      <c r="C295" s="518">
        <v>6395</v>
      </c>
      <c r="D295" s="570">
        <v>446.42706121285494</v>
      </c>
      <c r="E295" s="570">
        <v>310.49382443560006</v>
      </c>
      <c r="F295" s="570">
        <v>137.99423180927437</v>
      </c>
      <c r="G295" s="570">
        <v>-55.772901182990566</v>
      </c>
      <c r="H295" s="570">
        <v>221.51354418751001</v>
      </c>
      <c r="I295" s="570">
        <v>82.024394057857705</v>
      </c>
      <c r="J295" s="570">
        <v>1142.6801545201065</v>
      </c>
      <c r="K295" s="570"/>
      <c r="L295" s="570">
        <v>461.42172254262255</v>
      </c>
      <c r="M295" s="570">
        <v>310.49382441535971</v>
      </c>
      <c r="N295" s="570">
        <v>120.51409618870647</v>
      </c>
      <c r="O295" s="570">
        <v>-131.88150685555681</v>
      </c>
      <c r="P295" s="570">
        <v>98.432053293161673</v>
      </c>
      <c r="Q295" s="570">
        <v>41.688995035183737</v>
      </c>
      <c r="R295" s="570">
        <v>236.34998255591358</v>
      </c>
      <c r="S295" s="570">
        <v>82.024394057857705</v>
      </c>
      <c r="T295" s="710">
        <v>1219.0435612332487</v>
      </c>
      <c r="U295" s="570"/>
      <c r="V295" s="711">
        <v>486.16172286048925</v>
      </c>
      <c r="W295" s="711">
        <v>310.49382441535971</v>
      </c>
      <c r="X295" s="711">
        <v>103.34540755793196</v>
      </c>
      <c r="Y295" s="711">
        <v>-131.88150685555681</v>
      </c>
      <c r="Z295" s="711">
        <v>94.309697483171632</v>
      </c>
      <c r="AA295" s="711">
        <v>41.688995035183737</v>
      </c>
      <c r="AB295" s="711">
        <v>244.40154913578002</v>
      </c>
      <c r="AC295" s="711">
        <v>82.024394057857705</v>
      </c>
      <c r="AD295" s="571">
        <v>1230.5440836902171</v>
      </c>
      <c r="AE295" s="570"/>
      <c r="AF295" s="711">
        <v>499.99513453164235</v>
      </c>
      <c r="AG295" s="711">
        <v>310.49382441535971</v>
      </c>
      <c r="AH295" s="711">
        <v>86.882760388538301</v>
      </c>
      <c r="AI295" s="711">
        <v>-131.88150685555681</v>
      </c>
      <c r="AJ295" s="711">
        <v>90.187341673181621</v>
      </c>
      <c r="AK295" s="711">
        <v>41.688995035183737</v>
      </c>
      <c r="AL295" s="711">
        <v>254.21467122783184</v>
      </c>
      <c r="AM295" s="711">
        <v>82.024394057857705</v>
      </c>
      <c r="AN295" s="571">
        <v>1233.6056144740385</v>
      </c>
    </row>
    <row r="296" spans="1:40" ht="16.5">
      <c r="A296" s="515">
        <v>946</v>
      </c>
      <c r="B296" s="432" t="s">
        <v>611</v>
      </c>
      <c r="C296" s="518">
        <v>6287</v>
      </c>
      <c r="D296" s="570">
        <v>1147.6787010484381</v>
      </c>
      <c r="E296" s="570">
        <v>-22.943857097861034</v>
      </c>
      <c r="F296" s="570">
        <v>12.4070310846603</v>
      </c>
      <c r="G296" s="570">
        <v>-55.772901182990559</v>
      </c>
      <c r="H296" s="570">
        <v>216.96121268841119</v>
      </c>
      <c r="I296" s="570">
        <v>112.04374105296644</v>
      </c>
      <c r="J296" s="570">
        <v>1410.3739275936243</v>
      </c>
      <c r="K296" s="570"/>
      <c r="L296" s="570">
        <v>1230.6327650722519</v>
      </c>
      <c r="M296" s="570">
        <v>-22.943857118102084</v>
      </c>
      <c r="N296" s="570">
        <v>-1.988449195749274</v>
      </c>
      <c r="O296" s="570">
        <v>-132.07116643753488</v>
      </c>
      <c r="P296" s="570">
        <v>71.149973012928513</v>
      </c>
      <c r="Q296" s="570">
        <v>44.216127958008592</v>
      </c>
      <c r="R296" s="570">
        <v>230.31133022921625</v>
      </c>
      <c r="S296" s="570">
        <v>112.04374105296644</v>
      </c>
      <c r="T296" s="710">
        <v>1531.3504645739854</v>
      </c>
      <c r="U296" s="570"/>
      <c r="V296" s="711">
        <v>1258.8018839446402</v>
      </c>
      <c r="W296" s="711">
        <v>-22.943857118102084</v>
      </c>
      <c r="X296" s="711">
        <v>-4.1571378265237735</v>
      </c>
      <c r="Y296" s="711">
        <v>-132.07116643753488</v>
      </c>
      <c r="Z296" s="711">
        <v>75.626040268194544</v>
      </c>
      <c r="AA296" s="711">
        <v>44.216127958008592</v>
      </c>
      <c r="AB296" s="711">
        <v>237.89410086665458</v>
      </c>
      <c r="AC296" s="711">
        <v>112.04374105296644</v>
      </c>
      <c r="AD296" s="571">
        <v>1569.4097327083036</v>
      </c>
      <c r="AE296" s="570"/>
      <c r="AF296" s="711">
        <v>1296.7729467665126</v>
      </c>
      <c r="AG296" s="711">
        <v>-22.943857118102084</v>
      </c>
      <c r="AH296" s="711">
        <v>-5.6197849959174446</v>
      </c>
      <c r="AI296" s="711">
        <v>-132.07116643753488</v>
      </c>
      <c r="AJ296" s="711">
        <v>80.102107523460603</v>
      </c>
      <c r="AK296" s="711">
        <v>44.216127958008592</v>
      </c>
      <c r="AL296" s="711">
        <v>246.71551301910995</v>
      </c>
      <c r="AM296" s="711">
        <v>112.04374105296644</v>
      </c>
      <c r="AN296" s="571">
        <v>1619.2156277685037</v>
      </c>
    </row>
    <row r="297" spans="1:40" ht="16.5">
      <c r="A297" s="515">
        <v>976</v>
      </c>
      <c r="B297" s="432" t="s">
        <v>612</v>
      </c>
      <c r="C297" s="518">
        <v>3788</v>
      </c>
      <c r="D297" s="570">
        <v>987.67973215094457</v>
      </c>
      <c r="E297" s="570">
        <v>-33.948052542152567</v>
      </c>
      <c r="F297" s="570">
        <v>-35.841771342183442</v>
      </c>
      <c r="G297" s="570">
        <v>-55.772901182990559</v>
      </c>
      <c r="H297" s="570">
        <v>217.2046154073694</v>
      </c>
      <c r="I297" s="570">
        <v>-191.23891235480465</v>
      </c>
      <c r="J297" s="570">
        <v>888.08271013618275</v>
      </c>
      <c r="K297" s="570"/>
      <c r="L297" s="570">
        <v>1067.3082096973735</v>
      </c>
      <c r="M297" s="570">
        <v>-33.948052562393613</v>
      </c>
      <c r="N297" s="570">
        <v>-23.321906962751349</v>
      </c>
      <c r="O297" s="570">
        <v>-131.80535323775661</v>
      </c>
      <c r="P297" s="570">
        <v>148.40868234691936</v>
      </c>
      <c r="Q297" s="570">
        <v>47.474425048574453</v>
      </c>
      <c r="R297" s="570">
        <v>230.92435516334425</v>
      </c>
      <c r="S297" s="570">
        <v>-191.23891235480465</v>
      </c>
      <c r="T297" s="710">
        <v>1113.8014471385054</v>
      </c>
      <c r="U297" s="570"/>
      <c r="V297" s="711">
        <v>1121.2751916841205</v>
      </c>
      <c r="W297" s="711">
        <v>-33.948052562393613</v>
      </c>
      <c r="X297" s="711">
        <v>-10.490595593525846</v>
      </c>
      <c r="Y297" s="711">
        <v>-131.80535323775661</v>
      </c>
      <c r="Z297" s="711">
        <v>129.1153773403023</v>
      </c>
      <c r="AA297" s="711">
        <v>47.474425048574453</v>
      </c>
      <c r="AB297" s="711">
        <v>238.28850559625994</v>
      </c>
      <c r="AC297" s="711">
        <v>-191.23891235480465</v>
      </c>
      <c r="AD297" s="571">
        <v>1168.6705859207766</v>
      </c>
      <c r="AE297" s="570"/>
      <c r="AF297" s="711">
        <v>1177.2014505312309</v>
      </c>
      <c r="AG297" s="711">
        <v>-33.948052562393613</v>
      </c>
      <c r="AH297" s="711">
        <v>-5.6197849959174455</v>
      </c>
      <c r="AI297" s="711">
        <v>-131.80535323775661</v>
      </c>
      <c r="AJ297" s="711">
        <v>109.82207233368523</v>
      </c>
      <c r="AK297" s="711">
        <v>47.474425048574453</v>
      </c>
      <c r="AL297" s="711">
        <v>246.84078092567617</v>
      </c>
      <c r="AM297" s="711">
        <v>-191.23891235480465</v>
      </c>
      <c r="AN297" s="571">
        <v>1218.7266256882945</v>
      </c>
    </row>
    <row r="298" spans="1:40" ht="16.5">
      <c r="A298" s="515">
        <v>977</v>
      </c>
      <c r="B298" s="432" t="s">
        <v>303</v>
      </c>
      <c r="C298" s="518">
        <v>15293</v>
      </c>
      <c r="D298" s="570">
        <v>1076.1729058373239</v>
      </c>
      <c r="E298" s="570">
        <v>-37.833716297429874</v>
      </c>
      <c r="F298" s="570">
        <v>-38.409464652610424</v>
      </c>
      <c r="G298" s="570">
        <v>-55.772901182990559</v>
      </c>
      <c r="H298" s="570">
        <v>159.11941955079774</v>
      </c>
      <c r="I298" s="570">
        <v>13.445694108415616</v>
      </c>
      <c r="J298" s="570">
        <v>1116.7219373635066</v>
      </c>
      <c r="K298" s="570"/>
      <c r="L298" s="570">
        <v>1070.109092903672</v>
      </c>
      <c r="M298" s="570">
        <v>-37.83371631767092</v>
      </c>
      <c r="N298" s="570">
        <v>-25.889600273178331</v>
      </c>
      <c r="O298" s="570">
        <v>-132.30978424676175</v>
      </c>
      <c r="P298" s="570">
        <v>79.791943185152377</v>
      </c>
      <c r="Q298" s="570">
        <v>31.068118179036169</v>
      </c>
      <c r="R298" s="570">
        <v>172.9064728613462</v>
      </c>
      <c r="S298" s="570">
        <v>13.445694108415616</v>
      </c>
      <c r="T298" s="710">
        <v>1171.2882204000116</v>
      </c>
      <c r="U298" s="570"/>
      <c r="V298" s="711">
        <v>1086.6290218089173</v>
      </c>
      <c r="W298" s="711">
        <v>-37.83371631767092</v>
      </c>
      <c r="X298" s="711">
        <v>-13.058288903952828</v>
      </c>
      <c r="Y298" s="711">
        <v>-132.30978424676175</v>
      </c>
      <c r="Z298" s="711">
        <v>87.224304489980241</v>
      </c>
      <c r="AA298" s="711">
        <v>31.068118179036169</v>
      </c>
      <c r="AB298" s="711">
        <v>180.00279992611442</v>
      </c>
      <c r="AC298" s="711">
        <v>13.445694108415616</v>
      </c>
      <c r="AD298" s="571">
        <v>1215.1681490440781</v>
      </c>
      <c r="AE298" s="570"/>
      <c r="AF298" s="711">
        <v>1113.6555892395731</v>
      </c>
      <c r="AG298" s="711">
        <v>-37.83371631767092</v>
      </c>
      <c r="AH298" s="711">
        <v>-5.6197849959174446</v>
      </c>
      <c r="AI298" s="711">
        <v>-132.30978424676175</v>
      </c>
      <c r="AJ298" s="711">
        <v>94.656665794808106</v>
      </c>
      <c r="AK298" s="711">
        <v>31.068118179036169</v>
      </c>
      <c r="AL298" s="711">
        <v>188.75579033296506</v>
      </c>
      <c r="AM298" s="711">
        <v>13.445694108415616</v>
      </c>
      <c r="AN298" s="571">
        <v>1265.8185720944477</v>
      </c>
    </row>
    <row r="299" spans="1:40" ht="16.5">
      <c r="A299" s="515">
        <v>980</v>
      </c>
      <c r="B299" s="432" t="s">
        <v>304</v>
      </c>
      <c r="C299" s="518">
        <v>33607</v>
      </c>
      <c r="D299" s="570">
        <v>815.96370152207453</v>
      </c>
      <c r="E299" s="570">
        <v>9.8137567784778117</v>
      </c>
      <c r="F299" s="570">
        <v>-9.5068247179447276</v>
      </c>
      <c r="G299" s="570">
        <v>-55.772901182990559</v>
      </c>
      <c r="H299" s="570">
        <v>125.59792048308245</v>
      </c>
      <c r="I299" s="570">
        <v>-120.34442229297468</v>
      </c>
      <c r="J299" s="570">
        <v>765.75123058972474</v>
      </c>
      <c r="K299" s="570"/>
      <c r="L299" s="570">
        <v>803.64577474762768</v>
      </c>
      <c r="M299" s="570">
        <v>9.8137567582367566</v>
      </c>
      <c r="N299" s="570">
        <v>-1.988449195749274</v>
      </c>
      <c r="O299" s="570">
        <v>-132.2524190392524</v>
      </c>
      <c r="P299" s="570">
        <v>87.21210157341207</v>
      </c>
      <c r="Q299" s="570">
        <v>40.230139126431986</v>
      </c>
      <c r="R299" s="570">
        <v>137.28379446985818</v>
      </c>
      <c r="S299" s="570">
        <v>-120.34442229297468</v>
      </c>
      <c r="T299" s="710">
        <v>823.60027614759031</v>
      </c>
      <c r="U299" s="570"/>
      <c r="V299" s="711">
        <v>824.59954357366189</v>
      </c>
      <c r="W299" s="711">
        <v>9.8137567582367566</v>
      </c>
      <c r="X299" s="711">
        <v>-4.1571378265237735</v>
      </c>
      <c r="Y299" s="711">
        <v>-132.2524190392524</v>
      </c>
      <c r="Z299" s="711">
        <v>91.110505513399715</v>
      </c>
      <c r="AA299" s="711">
        <v>40.230139126431986</v>
      </c>
      <c r="AB299" s="711">
        <v>140.91100566273943</v>
      </c>
      <c r="AC299" s="711">
        <v>-120.34442229297468</v>
      </c>
      <c r="AD299" s="571">
        <v>849.91097147571895</v>
      </c>
      <c r="AE299" s="570"/>
      <c r="AF299" s="711">
        <v>814.41577556819641</v>
      </c>
      <c r="AG299" s="711">
        <v>9.8137567582367566</v>
      </c>
      <c r="AH299" s="711">
        <v>-5.6197849959174446</v>
      </c>
      <c r="AI299" s="711">
        <v>-132.2524190392524</v>
      </c>
      <c r="AJ299" s="711">
        <v>95.008909453387346</v>
      </c>
      <c r="AK299" s="711">
        <v>40.230139126431986</v>
      </c>
      <c r="AL299" s="711">
        <v>147.6138191272324</v>
      </c>
      <c r="AM299" s="711">
        <v>-120.34442229297468</v>
      </c>
      <c r="AN299" s="571">
        <v>848.8657737053403</v>
      </c>
    </row>
    <row r="300" spans="1:40" ht="16.5">
      <c r="A300" s="515">
        <v>981</v>
      </c>
      <c r="B300" s="432" t="s">
        <v>305</v>
      </c>
      <c r="C300" s="518">
        <v>2237</v>
      </c>
      <c r="D300" s="570">
        <v>425.195607482046</v>
      </c>
      <c r="E300" s="570">
        <v>295.2032949462689</v>
      </c>
      <c r="F300" s="570">
        <v>145.46397416169543</v>
      </c>
      <c r="G300" s="570">
        <v>-55.772901182990573</v>
      </c>
      <c r="H300" s="570">
        <v>226.46176794260478</v>
      </c>
      <c r="I300" s="570">
        <v>-258.45820295037998</v>
      </c>
      <c r="J300" s="570">
        <v>778.0935403992446</v>
      </c>
      <c r="K300" s="570"/>
      <c r="L300" s="570">
        <v>439.32447391197064</v>
      </c>
      <c r="M300" s="570">
        <v>295.20329492602775</v>
      </c>
      <c r="N300" s="570">
        <v>127.98383854112753</v>
      </c>
      <c r="O300" s="570">
        <v>-132.31525923680195</v>
      </c>
      <c r="P300" s="570">
        <v>98.861336416471048</v>
      </c>
      <c r="Q300" s="570">
        <v>63.339169432275362</v>
      </c>
      <c r="R300" s="570">
        <v>239.78550640290479</v>
      </c>
      <c r="S300" s="570">
        <v>-258.45820295037998</v>
      </c>
      <c r="T300" s="710">
        <v>873.72415744359523</v>
      </c>
      <c r="U300" s="570"/>
      <c r="V300" s="711">
        <v>392.55899948775073</v>
      </c>
      <c r="W300" s="711">
        <v>295.20329492602775</v>
      </c>
      <c r="X300" s="711">
        <v>110.81514991035303</v>
      </c>
      <c r="Y300" s="711">
        <v>-132.31525923680195</v>
      </c>
      <c r="Z300" s="711">
        <v>101.44956628601827</v>
      </c>
      <c r="AA300" s="711">
        <v>63.339169432275362</v>
      </c>
      <c r="AB300" s="711">
        <v>248.38941206322556</v>
      </c>
      <c r="AC300" s="711">
        <v>-258.45820295037998</v>
      </c>
      <c r="AD300" s="571">
        <v>820.98212991846879</v>
      </c>
      <c r="AE300" s="570"/>
      <c r="AF300" s="711">
        <v>450.73920092120005</v>
      </c>
      <c r="AG300" s="711">
        <v>295.20329492602775</v>
      </c>
      <c r="AH300" s="711">
        <v>94.352502740959366</v>
      </c>
      <c r="AI300" s="711">
        <v>-132.31525923680195</v>
      </c>
      <c r="AJ300" s="711">
        <v>104.0377961555655</v>
      </c>
      <c r="AK300" s="711">
        <v>63.339169432275362</v>
      </c>
      <c r="AL300" s="711">
        <v>258.35601552170721</v>
      </c>
      <c r="AM300" s="711">
        <v>-258.45820295037998</v>
      </c>
      <c r="AN300" s="571">
        <v>875.25451751055334</v>
      </c>
    </row>
    <row r="301" spans="1:40" ht="16.5">
      <c r="A301" s="515">
        <v>989</v>
      </c>
      <c r="B301" s="432" t="s">
        <v>613</v>
      </c>
      <c r="C301" s="518">
        <v>5406</v>
      </c>
      <c r="D301" s="570">
        <v>588.05063980264617</v>
      </c>
      <c r="E301" s="570">
        <v>-176.98747910408093</v>
      </c>
      <c r="F301" s="570">
        <v>-96.584390351568786</v>
      </c>
      <c r="G301" s="570">
        <v>-55.772901182990566</v>
      </c>
      <c r="H301" s="570">
        <v>212.77786453686269</v>
      </c>
      <c r="I301" s="570">
        <v>-75.468553459119491</v>
      </c>
      <c r="J301" s="570">
        <v>396.01518024174914</v>
      </c>
      <c r="K301" s="570"/>
      <c r="L301" s="570">
        <v>536.15217715515587</v>
      </c>
      <c r="M301" s="570">
        <v>-176.98747912432196</v>
      </c>
      <c r="N301" s="570">
        <v>-84.064525972136693</v>
      </c>
      <c r="O301" s="570">
        <v>-131.86029903924168</v>
      </c>
      <c r="P301" s="570">
        <v>91.35618829531758</v>
      </c>
      <c r="Q301" s="570">
        <v>37.393775269700349</v>
      </c>
      <c r="R301" s="570">
        <v>228.6632926235107</v>
      </c>
      <c r="S301" s="570">
        <v>-75.468553459119491</v>
      </c>
      <c r="T301" s="710">
        <v>425.18457574886469</v>
      </c>
      <c r="U301" s="570"/>
      <c r="V301" s="711">
        <v>484.91230053024844</v>
      </c>
      <c r="W301" s="711">
        <v>-176.98747912432196</v>
      </c>
      <c r="X301" s="711">
        <v>-71.233214602911204</v>
      </c>
      <c r="Y301" s="711">
        <v>-131.86029903924168</v>
      </c>
      <c r="Z301" s="711">
        <v>88.504963367044525</v>
      </c>
      <c r="AA301" s="711">
        <v>37.393775269700349</v>
      </c>
      <c r="AB301" s="711">
        <v>237.09466700797554</v>
      </c>
      <c r="AC301" s="711">
        <v>-75.468553459119491</v>
      </c>
      <c r="AD301" s="571">
        <v>392.35615994937456</v>
      </c>
      <c r="AE301" s="570"/>
      <c r="AF301" s="711">
        <v>514.79258416540642</v>
      </c>
      <c r="AG301" s="711">
        <v>-176.98747912432196</v>
      </c>
      <c r="AH301" s="711">
        <v>-57.695861772304873</v>
      </c>
      <c r="AI301" s="711">
        <v>-131.86029903924168</v>
      </c>
      <c r="AJ301" s="711">
        <v>85.653738438771455</v>
      </c>
      <c r="AK301" s="711">
        <v>37.393775269700349</v>
      </c>
      <c r="AL301" s="711">
        <v>246.89241579495419</v>
      </c>
      <c r="AM301" s="711">
        <v>-75.468553459119491</v>
      </c>
      <c r="AN301" s="571">
        <v>442.72032027384438</v>
      </c>
    </row>
    <row r="302" spans="1:40" ht="16.5">
      <c r="A302" s="515">
        <v>992</v>
      </c>
      <c r="B302" s="432" t="s">
        <v>307</v>
      </c>
      <c r="C302" s="518">
        <v>18120</v>
      </c>
      <c r="D302" s="570">
        <v>472.75028791646224</v>
      </c>
      <c r="E302" s="570">
        <v>-12.141819301832149</v>
      </c>
      <c r="F302" s="570">
        <v>34.339381827050211</v>
      </c>
      <c r="G302" s="570">
        <v>-55.772901182990566</v>
      </c>
      <c r="H302" s="570">
        <v>161.9371531312764</v>
      </c>
      <c r="I302" s="570">
        <v>-44.251103752759384</v>
      </c>
      <c r="J302" s="570">
        <v>556.86099863720676</v>
      </c>
      <c r="K302" s="570"/>
      <c r="L302" s="570">
        <v>396.15484259556854</v>
      </c>
      <c r="M302" s="570">
        <v>-12.1418193220732</v>
      </c>
      <c r="N302" s="570">
        <v>16.859246206482304</v>
      </c>
      <c r="O302" s="570">
        <v>-132.09733576815512</v>
      </c>
      <c r="P302" s="570">
        <v>150.76192102178618</v>
      </c>
      <c r="Q302" s="570">
        <v>81.455258746468004</v>
      </c>
      <c r="R302" s="570">
        <v>176.99567523036765</v>
      </c>
      <c r="S302" s="570">
        <v>-44.251103752759384</v>
      </c>
      <c r="T302" s="710">
        <v>633.73668495768493</v>
      </c>
      <c r="U302" s="570"/>
      <c r="V302" s="711">
        <v>393.64128751937523</v>
      </c>
      <c r="W302" s="711">
        <v>-12.1418193220732</v>
      </c>
      <c r="X302" s="711">
        <v>-0.30944242429219404</v>
      </c>
      <c r="Y302" s="711">
        <v>-132.09733576815512</v>
      </c>
      <c r="Z302" s="711">
        <v>136.39774721067226</v>
      </c>
      <c r="AA302" s="711">
        <v>81.455258746468004</v>
      </c>
      <c r="AB302" s="711">
        <v>183.70221776129827</v>
      </c>
      <c r="AC302" s="711">
        <v>-44.251103752759384</v>
      </c>
      <c r="AD302" s="571">
        <v>606.39680997053381</v>
      </c>
      <c r="AE302" s="570"/>
      <c r="AF302" s="711">
        <v>420.30475839100052</v>
      </c>
      <c r="AG302" s="711">
        <v>-12.1418193220732</v>
      </c>
      <c r="AH302" s="711">
        <v>-5.6197849959174446</v>
      </c>
      <c r="AI302" s="711">
        <v>-132.09733576815512</v>
      </c>
      <c r="AJ302" s="711">
        <v>122.03357339955832</v>
      </c>
      <c r="AK302" s="711">
        <v>81.455258746468004</v>
      </c>
      <c r="AL302" s="711">
        <v>192.0408404699017</v>
      </c>
      <c r="AM302" s="711">
        <v>-44.251103752759384</v>
      </c>
      <c r="AN302" s="571">
        <v>621.72438716802321</v>
      </c>
    </row>
  </sheetData>
  <autoFilter ref="A9:AN9" xr:uid="{916FC9B4-F45D-471E-9496-182CBCF2BA10}">
    <sortState xmlns:xlrd2="http://schemas.microsoft.com/office/spreadsheetml/2017/richdata2" ref="A10:AN302">
      <sortCondition ref="A9"/>
    </sortState>
  </autoFilter>
  <conditionalFormatting sqref="C10:C301">
    <cfRule type="cellIs" dxfId="14" priority="1" operator="lessThan">
      <formula>0</formula>
    </cfRule>
  </conditionalFormatting>
  <hyperlinks>
    <hyperlink ref="A3" r:id="rId1" display="VM:n valtionosuuslaskelma 19.9.2022" xr:uid="{6E37625A-6E26-42D8-85A3-CA7534C9162C}"/>
    <hyperlink ref="A4" r:id="rId2" display="Opetus- ja kulttuuritoimen valtionosuudet vuodelle 2023, OPH 20.12.2023" xr:uid="{2DFE9730-F69F-4738-B990-7DE490429071}"/>
  </hyperlinks>
  <pageMargins left="0.7" right="0.7" top="0.75" bottom="0.75" header="0.3" footer="0.3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5.7109375" style="14" customWidth="1"/>
    <col min="2" max="2" width="20.7109375" style="8" customWidth="1"/>
    <col min="3" max="3" width="12" style="7" customWidth="1"/>
    <col min="4" max="4" width="16.85546875" style="7" customWidth="1"/>
    <col min="5" max="5" width="11.85546875" style="7" bestFit="1" customWidth="1"/>
    <col min="6" max="6" width="17.28515625" style="14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6.7109375" style="246" customWidth="1"/>
    <col min="12" max="12" width="14.28515625" bestFit="1" customWidth="1"/>
    <col min="13" max="13" width="16.140625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11.7109375" style="1" customWidth="1"/>
    <col min="22" max="22" width="12.85546875" style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5" style="1" customWidth="1"/>
    <col min="28" max="28" width="15.5703125" style="1" customWidth="1"/>
    <col min="29" max="29" width="19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0.5703125" style="1" bestFit="1" customWidth="1"/>
    <col min="37" max="16384" width="9.140625" style="1"/>
  </cols>
  <sheetData>
    <row r="1" spans="1:37" ht="35.25">
      <c r="A1" s="531" t="s">
        <v>797</v>
      </c>
      <c r="B1" s="6"/>
      <c r="G1" s="38"/>
      <c r="H1" s="38"/>
      <c r="K1" s="245"/>
      <c r="X1" s="395" t="s">
        <v>0</v>
      </c>
      <c r="AH1" s="245"/>
    </row>
    <row r="2" spans="1:37" ht="17.45" customHeight="1">
      <c r="A2" s="624" t="s">
        <v>796</v>
      </c>
      <c r="B2" s="6"/>
      <c r="G2" s="38"/>
      <c r="H2" s="38"/>
      <c r="K2" s="245"/>
      <c r="X2" s="292" t="s">
        <v>803</v>
      </c>
      <c r="AH2" s="245"/>
    </row>
    <row r="3" spans="1:37">
      <c r="A3" s="422" t="s">
        <v>498</v>
      </c>
      <c r="B3" s="51"/>
      <c r="C3" s="52"/>
      <c r="D3" s="52"/>
      <c r="E3" s="52"/>
      <c r="F3" s="44"/>
      <c r="G3" s="38"/>
      <c r="H3" s="38"/>
      <c r="K3" s="245"/>
      <c r="AH3" s="245"/>
    </row>
    <row r="4" spans="1:37">
      <c r="A4" s="723" t="s">
        <v>496</v>
      </c>
      <c r="B4" s="51"/>
      <c r="C4" s="43"/>
      <c r="D4" s="43"/>
      <c r="E4" s="43"/>
      <c r="F4" s="44"/>
    </row>
    <row r="5" spans="1:37" ht="15.75">
      <c r="A5" s="726" t="s">
        <v>497</v>
      </c>
      <c r="B5" s="51"/>
      <c r="C5" s="47"/>
      <c r="D5" s="47"/>
      <c r="E5" s="47"/>
      <c r="F5" s="48"/>
      <c r="G5" s="1"/>
      <c r="H5" s="1"/>
    </row>
    <row r="6" spans="1:37">
      <c r="A6" s="623" t="s">
        <v>499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23" t="s">
        <v>500</v>
      </c>
      <c r="B7" s="51"/>
      <c r="C7" s="47"/>
      <c r="D7" s="47"/>
      <c r="E7" s="47"/>
      <c r="F7" s="48"/>
      <c r="G7" s="15"/>
      <c r="H7" s="15"/>
      <c r="K7" s="247"/>
      <c r="AH7" s="247"/>
    </row>
    <row r="8" spans="1:37">
      <c r="A8" s="623"/>
      <c r="B8" s="51"/>
      <c r="C8" s="47"/>
      <c r="D8" s="47"/>
      <c r="E8" s="47"/>
      <c r="F8" s="48"/>
      <c r="G8" s="15"/>
      <c r="H8" s="15"/>
      <c r="K8" s="247"/>
      <c r="AH8" s="247"/>
    </row>
    <row r="9" spans="1:37" s="175" customFormat="1" ht="99.75" thickBot="1">
      <c r="A9" s="396" t="s">
        <v>635</v>
      </c>
      <c r="B9" s="396" t="s">
        <v>659</v>
      </c>
      <c r="C9" s="733" t="s">
        <v>466</v>
      </c>
      <c r="D9" s="713" t="s">
        <v>739</v>
      </c>
      <c r="E9" s="713" t="s">
        <v>468</v>
      </c>
      <c r="F9" s="397" t="s">
        <v>469</v>
      </c>
      <c r="G9" s="397" t="s">
        <v>470</v>
      </c>
      <c r="H9" s="397" t="s">
        <v>471</v>
      </c>
      <c r="I9" s="57" t="s">
        <v>472</v>
      </c>
      <c r="J9" s="57" t="s">
        <v>473</v>
      </c>
      <c r="K9" s="419" t="s">
        <v>474</v>
      </c>
      <c r="L9" s="58" t="s">
        <v>475</v>
      </c>
      <c r="M9" s="714" t="s">
        <v>614</v>
      </c>
      <c r="N9" s="715" t="s">
        <v>476</v>
      </c>
      <c r="O9" s="58" t="s">
        <v>477</v>
      </c>
      <c r="P9" s="58" t="s">
        <v>478</v>
      </c>
      <c r="Q9" s="414"/>
      <c r="R9" s="414"/>
      <c r="S9" s="414"/>
      <c r="T9" s="133" t="s">
        <v>479</v>
      </c>
      <c r="U9" s="716" t="s">
        <v>480</v>
      </c>
      <c r="V9" s="133" t="s">
        <v>481</v>
      </c>
      <c r="W9" s="60"/>
      <c r="X9" s="771"/>
      <c r="Y9" s="771" t="s">
        <v>813</v>
      </c>
      <c r="Z9" s="400" t="s">
        <v>484</v>
      </c>
      <c r="AA9" s="418" t="s">
        <v>485</v>
      </c>
      <c r="AB9" s="418" t="s">
        <v>486</v>
      </c>
      <c r="AC9" s="717" t="s">
        <v>487</v>
      </c>
      <c r="AD9" s="400" t="s">
        <v>488</v>
      </c>
      <c r="AE9" s="400" t="s">
        <v>489</v>
      </c>
      <c r="AF9" s="401" t="s">
        <v>490</v>
      </c>
      <c r="AG9" s="401" t="s">
        <v>491</v>
      </c>
      <c r="AH9" s="420" t="s">
        <v>492</v>
      </c>
      <c r="AI9" s="402" t="s">
        <v>493</v>
      </c>
      <c r="AJ9" s="402" t="s">
        <v>494</v>
      </c>
    </row>
    <row r="10" spans="1:37" s="399" customFormat="1" ht="30.75" customHeight="1" thickBot="1">
      <c r="A10" s="456"/>
      <c r="B10" s="738" t="s">
        <v>636</v>
      </c>
      <c r="C10" s="458">
        <v>5533611</v>
      </c>
      <c r="D10" s="496">
        <v>1958310963.8574789</v>
      </c>
      <c r="E10" s="496">
        <v>-308625539.20809412</v>
      </c>
      <c r="F10" s="458">
        <v>1649685424.649385</v>
      </c>
      <c r="G10" s="458">
        <v>808485152.80636191</v>
      </c>
      <c r="H10" s="458">
        <v>2458170577.4557462</v>
      </c>
      <c r="I10" s="458">
        <v>848000000.00000131</v>
      </c>
      <c r="J10" s="429">
        <v>3306170577.4557476</v>
      </c>
      <c r="K10" s="461">
        <v>32945950</v>
      </c>
      <c r="L10" s="497">
        <v>3339116527.4557476</v>
      </c>
      <c r="M10" s="429">
        <v>-204314257.99700007</v>
      </c>
      <c r="N10" s="429">
        <v>3134802269.4587474</v>
      </c>
      <c r="O10" s="497">
        <v>603.42451384019364</v>
      </c>
      <c r="P10" s="429">
        <v>566.5021031400197</v>
      </c>
      <c r="Q10" s="458"/>
      <c r="R10" s="429"/>
      <c r="S10" s="527"/>
      <c r="T10" s="458">
        <v>-271153854.89455509</v>
      </c>
      <c r="U10" s="651">
        <v>-7.5106245842460326E-2</v>
      </c>
      <c r="V10" s="458">
        <v>-50.859243604046924</v>
      </c>
      <c r="W10" s="458"/>
      <c r="X10" s="429"/>
      <c r="Y10" s="458" t="s">
        <v>661</v>
      </c>
      <c r="Z10" s="429">
        <v>5517897</v>
      </c>
      <c r="AA10" s="502">
        <v>1922989257.0812926</v>
      </c>
      <c r="AB10" s="502">
        <v>591608.2690092423</v>
      </c>
      <c r="AC10" s="429">
        <v>1923580865.350302</v>
      </c>
      <c r="AD10" s="429">
        <v>819002398</v>
      </c>
      <c r="AE10" s="618">
        <v>2742583263.3503017</v>
      </c>
      <c r="AF10" s="429">
        <v>851000000.00000095</v>
      </c>
      <c r="AG10" s="429">
        <v>3593583263.3503027</v>
      </c>
      <c r="AH10" s="461">
        <v>16687119</v>
      </c>
      <c r="AI10" s="497">
        <v>3610270382.3503027</v>
      </c>
      <c r="AJ10" s="429">
        <v>654.28375744424056</v>
      </c>
    </row>
    <row r="11" spans="1:37">
      <c r="A11" s="735">
        <v>1</v>
      </c>
      <c r="B11" s="695" t="s">
        <v>638</v>
      </c>
      <c r="C11" s="682">
        <v>1733033</v>
      </c>
      <c r="D11" s="480">
        <v>888423089.3305285</v>
      </c>
      <c r="E11" s="480">
        <v>134609283.49219465</v>
      </c>
      <c r="F11" s="437">
        <v>1023032372.822723</v>
      </c>
      <c r="G11" s="437">
        <v>-64233219.480282612</v>
      </c>
      <c r="H11" s="437">
        <v>958799153.34244025</v>
      </c>
      <c r="I11" s="437">
        <v>220602292.3954272</v>
      </c>
      <c r="J11" s="437">
        <v>1179401445.7378676</v>
      </c>
      <c r="K11" s="639">
        <v>16352470</v>
      </c>
      <c r="L11" s="641">
        <v>1195753915.7378678</v>
      </c>
      <c r="M11" s="437">
        <v>-117909922.24139996</v>
      </c>
      <c r="N11" s="437">
        <v>1077843993.4964681</v>
      </c>
      <c r="O11" s="478">
        <v>689.97758019487674</v>
      </c>
      <c r="P11" s="435">
        <v>621.94083638134305</v>
      </c>
      <c r="Q11" s="437"/>
      <c r="R11" s="437"/>
      <c r="S11" s="36"/>
      <c r="T11" s="200">
        <v>95817264.68388176</v>
      </c>
      <c r="U11" s="652">
        <v>8.7111621012053123E-2</v>
      </c>
      <c r="V11" s="619">
        <v>48.518227993007145</v>
      </c>
      <c r="W11" s="36"/>
      <c r="X11" s="437"/>
      <c r="Y11" s="695" t="s">
        <v>638</v>
      </c>
      <c r="Z11" s="437">
        <v>1714741</v>
      </c>
      <c r="AA11" s="480">
        <v>851772620.30546296</v>
      </c>
      <c r="AB11" s="480">
        <v>64557332.111974955</v>
      </c>
      <c r="AC11" s="437">
        <v>916329952.41743779</v>
      </c>
      <c r="AD11" s="437">
        <v>-57434977</v>
      </c>
      <c r="AE11" s="437">
        <v>858894975.41743767</v>
      </c>
      <c r="AF11" s="437">
        <v>220814890.63654834</v>
      </c>
      <c r="AG11" s="437">
        <v>1079709866.0539861</v>
      </c>
      <c r="AH11" s="639">
        <v>20226785</v>
      </c>
      <c r="AI11" s="641">
        <v>1099936651.0539861</v>
      </c>
      <c r="AJ11" s="439">
        <v>641.45935220186959</v>
      </c>
    </row>
    <row r="12" spans="1:37">
      <c r="A12" s="736">
        <v>2</v>
      </c>
      <c r="B12" s="695" t="s">
        <v>639</v>
      </c>
      <c r="C12" s="681">
        <v>485567</v>
      </c>
      <c r="D12" s="480">
        <v>132524451.47212261</v>
      </c>
      <c r="E12" s="480">
        <v>-23446513.131120086</v>
      </c>
      <c r="F12" s="437">
        <v>109077938.34100255</v>
      </c>
      <c r="G12" s="437">
        <v>52448490.657549985</v>
      </c>
      <c r="H12" s="437">
        <v>161526428.99855259</v>
      </c>
      <c r="I12" s="437">
        <v>77201574.241311297</v>
      </c>
      <c r="J12" s="437">
        <v>238728003.23986384</v>
      </c>
      <c r="K12" s="639">
        <v>29186021</v>
      </c>
      <c r="L12" s="650">
        <v>267914024.2398639</v>
      </c>
      <c r="M12" s="437">
        <v>-6471175.3672499973</v>
      </c>
      <c r="N12" s="437">
        <v>261442848.87261391</v>
      </c>
      <c r="O12" s="478">
        <v>551.75500855672624</v>
      </c>
      <c r="P12" s="435">
        <v>538.42795921595564</v>
      </c>
      <c r="Q12" s="481"/>
      <c r="R12" s="481"/>
      <c r="S12" s="481"/>
      <c r="T12" s="200">
        <v>-23099929.04222694</v>
      </c>
      <c r="U12" s="652">
        <v>-7.9377393357614387E-2</v>
      </c>
      <c r="V12" s="619">
        <v>-50.163910610247285</v>
      </c>
      <c r="W12" s="619"/>
      <c r="X12" s="633"/>
      <c r="Y12" s="695" t="s">
        <v>639</v>
      </c>
      <c r="Z12" s="437">
        <v>483477</v>
      </c>
      <c r="AA12" s="480">
        <v>126739986.16634503</v>
      </c>
      <c r="AB12" s="480">
        <v>5371529.1962872958</v>
      </c>
      <c r="AC12" s="437">
        <v>132111515.3626323</v>
      </c>
      <c r="AD12" s="437">
        <v>57984329</v>
      </c>
      <c r="AE12" s="437">
        <v>190095844.3626323</v>
      </c>
      <c r="AF12" s="437">
        <v>77552293.919458538</v>
      </c>
      <c r="AG12" s="437">
        <v>267648138.28209087</v>
      </c>
      <c r="AH12" s="639">
        <v>23365815</v>
      </c>
      <c r="AI12" s="641">
        <v>291013953.28209084</v>
      </c>
      <c r="AJ12" s="439">
        <v>601.91891916697352</v>
      </c>
    </row>
    <row r="13" spans="1:37">
      <c r="A13" s="736">
        <v>4</v>
      </c>
      <c r="B13" s="695" t="s">
        <v>464</v>
      </c>
      <c r="C13" s="681">
        <v>212556</v>
      </c>
      <c r="D13" s="480">
        <v>30616843.287609607</v>
      </c>
      <c r="E13" s="480">
        <v>-47078522.009572238</v>
      </c>
      <c r="F13" s="437">
        <v>-16461678.721962642</v>
      </c>
      <c r="G13" s="437">
        <v>49932324.162362203</v>
      </c>
      <c r="H13" s="437">
        <v>33470645.440399557</v>
      </c>
      <c r="I13" s="437">
        <v>38029593.645141147</v>
      </c>
      <c r="J13" s="437">
        <v>71500239.085540727</v>
      </c>
      <c r="K13" s="639">
        <v>-9024332</v>
      </c>
      <c r="L13" s="641">
        <v>62475907.085540727</v>
      </c>
      <c r="M13" s="437">
        <v>-4993714.2604999971</v>
      </c>
      <c r="N13" s="437">
        <v>57482192.825040728</v>
      </c>
      <c r="O13" s="478">
        <v>293.92681027842417</v>
      </c>
      <c r="P13" s="435">
        <v>270.43316972958058</v>
      </c>
      <c r="Q13" s="437"/>
      <c r="R13" s="437"/>
      <c r="S13" s="437"/>
      <c r="T13" s="200">
        <v>-33467625.543286502</v>
      </c>
      <c r="U13" s="652">
        <v>-0.34882627964889845</v>
      </c>
      <c r="V13" s="619">
        <v>-153.819525742162</v>
      </c>
      <c r="W13" s="437"/>
      <c r="X13" s="437"/>
      <c r="Y13" s="695" t="s">
        <v>464</v>
      </c>
      <c r="Z13" s="437">
        <v>214281</v>
      </c>
      <c r="AA13" s="480">
        <v>32984371.663458411</v>
      </c>
      <c r="AB13" s="480">
        <v>-16216222.279917585</v>
      </c>
      <c r="AC13" s="437">
        <v>16768149.383540828</v>
      </c>
      <c r="AD13" s="437">
        <v>52214482</v>
      </c>
      <c r="AE13" s="437">
        <v>68982631.383540839</v>
      </c>
      <c r="AF13" s="437">
        <v>38270447.245286398</v>
      </c>
      <c r="AG13" s="437">
        <v>107253078.62882723</v>
      </c>
      <c r="AH13" s="639">
        <v>-11309546</v>
      </c>
      <c r="AI13" s="641">
        <v>95943532.628827229</v>
      </c>
      <c r="AJ13" s="439">
        <v>447.74633602058617</v>
      </c>
    </row>
    <row r="14" spans="1:37">
      <c r="A14" s="736">
        <v>5</v>
      </c>
      <c r="B14" s="695" t="s">
        <v>640</v>
      </c>
      <c r="C14" s="681">
        <v>169537</v>
      </c>
      <c r="D14" s="480">
        <v>29533216.243700139</v>
      </c>
      <c r="E14" s="480">
        <v>-889351.81123122957</v>
      </c>
      <c r="F14" s="437">
        <v>28643864.43246891</v>
      </c>
      <c r="G14" s="437">
        <v>31626878.966928683</v>
      </c>
      <c r="H14" s="437">
        <v>60270743.399397597</v>
      </c>
      <c r="I14" s="437">
        <v>27379303.873253867</v>
      </c>
      <c r="J14" s="437">
        <v>87650047.272651479</v>
      </c>
      <c r="K14" s="639">
        <v>-22462141</v>
      </c>
      <c r="L14" s="641">
        <v>65187906.272651456</v>
      </c>
      <c r="M14" s="437">
        <v>-522624.89200000017</v>
      </c>
      <c r="N14" s="437">
        <v>64665281.380651459</v>
      </c>
      <c r="O14" s="478">
        <v>384.50548418723616</v>
      </c>
      <c r="P14" s="435">
        <v>381.42282440205656</v>
      </c>
      <c r="Q14" s="437"/>
      <c r="R14" s="437"/>
      <c r="S14" s="36"/>
      <c r="T14" s="200">
        <v>-17180723.628860153</v>
      </c>
      <c r="U14" s="652">
        <v>-0.20858333627016973</v>
      </c>
      <c r="V14" s="619">
        <v>-99.409551100971044</v>
      </c>
      <c r="W14" s="36"/>
      <c r="X14" s="437"/>
      <c r="Y14" s="695" t="s">
        <v>640</v>
      </c>
      <c r="Z14" s="437">
        <v>170213</v>
      </c>
      <c r="AA14" s="480">
        <v>30905085.459246472</v>
      </c>
      <c r="AB14" s="480">
        <v>13783617.475510336</v>
      </c>
      <c r="AC14" s="437">
        <v>44688702.934756815</v>
      </c>
      <c r="AD14" s="437">
        <v>32906524</v>
      </c>
      <c r="AE14" s="437">
        <v>77595226.934756801</v>
      </c>
      <c r="AF14" s="437">
        <v>27799723.966754798</v>
      </c>
      <c r="AG14" s="437">
        <v>105394950.90151161</v>
      </c>
      <c r="AH14" s="639">
        <v>-23026321</v>
      </c>
      <c r="AI14" s="641">
        <v>82368629.90151161</v>
      </c>
      <c r="AJ14" s="439">
        <v>483.91503528820721</v>
      </c>
      <c r="AK14" s="437"/>
    </row>
    <row r="15" spans="1:37">
      <c r="A15" s="736">
        <v>6</v>
      </c>
      <c r="B15" s="695" t="s">
        <v>641</v>
      </c>
      <c r="C15" s="681">
        <v>532671</v>
      </c>
      <c r="D15" s="480">
        <v>116998953.29589725</v>
      </c>
      <c r="E15" s="480">
        <v>-64546223.144850746</v>
      </c>
      <c r="F15" s="437">
        <v>52452730.151046485</v>
      </c>
      <c r="G15" s="437">
        <v>67157791.519940421</v>
      </c>
      <c r="H15" s="437">
        <v>119610521.67098689</v>
      </c>
      <c r="I15" s="437">
        <v>79096079.447877362</v>
      </c>
      <c r="J15" s="437">
        <v>198706601.11886427</v>
      </c>
      <c r="K15" s="639">
        <v>56712792</v>
      </c>
      <c r="L15" s="641">
        <v>255419393.11886427</v>
      </c>
      <c r="M15" s="437">
        <v>-15422794.531050019</v>
      </c>
      <c r="N15" s="437">
        <v>239996598.58781427</v>
      </c>
      <c r="O15" s="478">
        <v>479.50684966680046</v>
      </c>
      <c r="P15" s="435">
        <v>450.55315304909459</v>
      </c>
      <c r="Q15" s="481"/>
      <c r="R15" s="481"/>
      <c r="S15" s="481"/>
      <c r="T15" s="200">
        <v>-2723759.7755366862</v>
      </c>
      <c r="U15" s="652">
        <v>-1.0551353948368715E-2</v>
      </c>
      <c r="V15" s="619">
        <v>-9.8844669272583587</v>
      </c>
      <c r="W15" s="619"/>
      <c r="X15" s="633"/>
      <c r="Y15" s="695" t="s">
        <v>641</v>
      </c>
      <c r="Z15" s="437">
        <v>527478</v>
      </c>
      <c r="AA15" s="480">
        <v>117289794.88824208</v>
      </c>
      <c r="AB15" s="480">
        <v>-62779729.632092535</v>
      </c>
      <c r="AC15" s="437">
        <v>54510065.256149575</v>
      </c>
      <c r="AD15" s="437">
        <v>71221680</v>
      </c>
      <c r="AE15" s="437">
        <v>125731745.25614958</v>
      </c>
      <c r="AF15" s="437">
        <v>79527053.638251409</v>
      </c>
      <c r="AG15" s="437">
        <v>205258798.89440095</v>
      </c>
      <c r="AH15" s="639">
        <v>52884354</v>
      </c>
      <c r="AI15" s="641">
        <v>258143152.89440095</v>
      </c>
      <c r="AJ15" s="439">
        <v>489.39131659405882</v>
      </c>
    </row>
    <row r="16" spans="1:37">
      <c r="A16" s="736">
        <v>7</v>
      </c>
      <c r="B16" s="695" t="s">
        <v>642</v>
      </c>
      <c r="C16" s="681">
        <v>204528</v>
      </c>
      <c r="D16" s="480">
        <v>30933824.228018485</v>
      </c>
      <c r="E16" s="480">
        <v>34915589.187513486</v>
      </c>
      <c r="F16" s="437">
        <v>65849413.415531963</v>
      </c>
      <c r="G16" s="437">
        <v>49627039.706460096</v>
      </c>
      <c r="H16" s="437">
        <v>115476453.12199207</v>
      </c>
      <c r="I16" s="437">
        <v>32855162.518353201</v>
      </c>
      <c r="J16" s="437">
        <v>148331615.64034525</v>
      </c>
      <c r="K16" s="639">
        <v>-15741817</v>
      </c>
      <c r="L16" s="641">
        <v>132589798.64034526</v>
      </c>
      <c r="M16" s="437">
        <v>-8925629.6449500043</v>
      </c>
      <c r="N16" s="437">
        <v>123664168.99539526</v>
      </c>
      <c r="O16" s="478">
        <v>648.27211257307192</v>
      </c>
      <c r="P16" s="435">
        <v>604.63197701730451</v>
      </c>
      <c r="Q16" s="437"/>
      <c r="R16" s="437"/>
      <c r="S16" s="437"/>
      <c r="T16" s="200">
        <v>-26571674.033446416</v>
      </c>
      <c r="U16" s="652">
        <v>-0.16694790257379818</v>
      </c>
      <c r="V16" s="619">
        <v>-127.65597323742156</v>
      </c>
      <c r="W16" s="437"/>
      <c r="X16" s="437"/>
      <c r="Y16" s="695" t="s">
        <v>642</v>
      </c>
      <c r="Z16" s="437">
        <v>205124</v>
      </c>
      <c r="AA16" s="480">
        <v>31880577.16411072</v>
      </c>
      <c r="AB16" s="480">
        <v>60323563.212868437</v>
      </c>
      <c r="AC16" s="437">
        <v>92204140.376979142</v>
      </c>
      <c r="AD16" s="437">
        <v>51169102</v>
      </c>
      <c r="AE16" s="437">
        <v>143373242.37697917</v>
      </c>
      <c r="AF16" s="437">
        <v>33068218.296812505</v>
      </c>
      <c r="AG16" s="437">
        <v>176441460.67379168</v>
      </c>
      <c r="AH16" s="639">
        <v>-17279988</v>
      </c>
      <c r="AI16" s="641">
        <v>159161472.67379168</v>
      </c>
      <c r="AJ16" s="439">
        <v>775.92808581049349</v>
      </c>
    </row>
    <row r="17" spans="1:36">
      <c r="A17" s="736">
        <v>8</v>
      </c>
      <c r="B17" s="695" t="s">
        <v>643</v>
      </c>
      <c r="C17" s="681">
        <v>159488</v>
      </c>
      <c r="D17" s="480">
        <v>9131947.8543431647</v>
      </c>
      <c r="E17" s="480">
        <v>-44639353.280371256</v>
      </c>
      <c r="F17" s="437">
        <v>-35507405.426028095</v>
      </c>
      <c r="G17" s="437">
        <v>25514756.976008657</v>
      </c>
      <c r="H17" s="437">
        <v>-9992648.4500194378</v>
      </c>
      <c r="I17" s="437">
        <v>25622884.226195809</v>
      </c>
      <c r="J17" s="437">
        <v>15630235.776176371</v>
      </c>
      <c r="K17" s="639">
        <v>-12348971</v>
      </c>
      <c r="L17" s="641">
        <v>3281264.7761763721</v>
      </c>
      <c r="M17" s="437">
        <v>-976873.82294999994</v>
      </c>
      <c r="N17" s="437">
        <v>2304390.9532263721</v>
      </c>
      <c r="O17" s="478">
        <v>20.573740821731867</v>
      </c>
      <c r="P17" s="435">
        <v>14.448679231204681</v>
      </c>
      <c r="Q17" s="437"/>
      <c r="R17" s="437"/>
      <c r="S17" s="437"/>
      <c r="T17" s="200">
        <v>-48854064.202824131</v>
      </c>
      <c r="U17" s="652">
        <v>-0.93706254778793041</v>
      </c>
      <c r="V17" s="619">
        <v>-302.46365890316298</v>
      </c>
      <c r="W17" s="437"/>
      <c r="X17" s="437"/>
      <c r="Y17" s="695" t="s">
        <v>643</v>
      </c>
      <c r="Z17" s="437">
        <v>161391</v>
      </c>
      <c r="AA17" s="480">
        <v>10172798.557087051</v>
      </c>
      <c r="AB17" s="480">
        <v>1308952.3359137953</v>
      </c>
      <c r="AC17" s="437">
        <v>11481750.893000847</v>
      </c>
      <c r="AD17" s="437">
        <v>27048339</v>
      </c>
      <c r="AE17" s="437">
        <v>38530089.893000849</v>
      </c>
      <c r="AF17" s="437">
        <v>25906418.085999656</v>
      </c>
      <c r="AG17" s="437">
        <v>64436507.979000501</v>
      </c>
      <c r="AH17" s="639">
        <v>-12301179</v>
      </c>
      <c r="AI17" s="641">
        <v>52135328.979000501</v>
      </c>
      <c r="AJ17" s="439">
        <v>323.03739972489484</v>
      </c>
    </row>
    <row r="18" spans="1:36">
      <c r="A18" s="736">
        <v>9</v>
      </c>
      <c r="B18" s="695" t="s">
        <v>644</v>
      </c>
      <c r="C18" s="681">
        <v>125353</v>
      </c>
      <c r="D18" s="480">
        <v>10417205.972567627</v>
      </c>
      <c r="E18" s="480">
        <v>6184161.4911113819</v>
      </c>
      <c r="F18" s="437">
        <v>16601367.463679008</v>
      </c>
      <c r="G18" s="437">
        <v>27761988.568212632</v>
      </c>
      <c r="H18" s="437">
        <v>44363356.031891637</v>
      </c>
      <c r="I18" s="437">
        <v>20566131.995633874</v>
      </c>
      <c r="J18" s="437">
        <v>64929488.027525514</v>
      </c>
      <c r="K18" s="639">
        <v>-9587269</v>
      </c>
      <c r="L18" s="641">
        <v>55342219.027525514</v>
      </c>
      <c r="M18" s="437">
        <v>-2956930.2436000002</v>
      </c>
      <c r="N18" s="437">
        <v>52385288.783925503</v>
      </c>
      <c r="O18" s="478">
        <v>441.49098168791744</v>
      </c>
      <c r="P18" s="435">
        <v>417.90215458685077</v>
      </c>
      <c r="Q18" s="437"/>
      <c r="R18" s="437"/>
      <c r="S18" s="437"/>
      <c r="T18" s="200">
        <v>-11482063.557943866</v>
      </c>
      <c r="U18" s="652">
        <v>-0.17182471870548124</v>
      </c>
      <c r="V18" s="619">
        <v>-88.41047172441796</v>
      </c>
      <c r="W18" s="437"/>
      <c r="X18" s="437"/>
      <c r="Y18" s="695" t="s">
        <v>644</v>
      </c>
      <c r="Z18" s="437">
        <v>126107</v>
      </c>
      <c r="AA18" s="480">
        <v>10559143.313800678</v>
      </c>
      <c r="AB18" s="480">
        <v>22424447.982251354</v>
      </c>
      <c r="AC18" s="437">
        <v>32983591.296052031</v>
      </c>
      <c r="AD18" s="437">
        <v>23446999</v>
      </c>
      <c r="AE18" s="437">
        <v>56430590.296052031</v>
      </c>
      <c r="AF18" s="437">
        <v>20735466.289417353</v>
      </c>
      <c r="AG18" s="437">
        <v>77166056.585469395</v>
      </c>
      <c r="AH18" s="639">
        <v>-10341774</v>
      </c>
      <c r="AI18" s="641">
        <v>66824282.58546938</v>
      </c>
      <c r="AJ18" s="439">
        <v>529.9014534123354</v>
      </c>
    </row>
    <row r="19" spans="1:36">
      <c r="A19" s="736">
        <v>10</v>
      </c>
      <c r="B19" s="695" t="s">
        <v>645</v>
      </c>
      <c r="C19" s="681">
        <v>130451</v>
      </c>
      <c r="D19" s="480">
        <v>6196519.9385001799</v>
      </c>
      <c r="E19" s="480">
        <v>-33800003.655666351</v>
      </c>
      <c r="F19" s="437">
        <v>-27603483.717166167</v>
      </c>
      <c r="G19" s="437">
        <v>34203450.038924687</v>
      </c>
      <c r="H19" s="437">
        <v>6599966.3217585152</v>
      </c>
      <c r="I19" s="437">
        <v>24897273.712019566</v>
      </c>
      <c r="J19" s="437">
        <v>31497240.033778079</v>
      </c>
      <c r="K19" s="639">
        <v>-3725258</v>
      </c>
      <c r="L19" s="641">
        <v>27771982.033778079</v>
      </c>
      <c r="M19" s="437">
        <v>-248885.33549999987</v>
      </c>
      <c r="N19" s="437">
        <v>27523096.698278077</v>
      </c>
      <c r="O19" s="478">
        <v>212.89205934625323</v>
      </c>
      <c r="P19" s="435">
        <v>210.98417565429224</v>
      </c>
      <c r="Q19" s="437"/>
      <c r="R19" s="437"/>
      <c r="S19" s="437"/>
      <c r="T19" s="200">
        <v>-15696973.102314308</v>
      </c>
      <c r="U19" s="652">
        <v>-0.36110766990304466</v>
      </c>
      <c r="V19" s="619">
        <v>-117.1984206981881</v>
      </c>
      <c r="W19" s="437"/>
      <c r="X19" s="437"/>
      <c r="Y19" s="695" t="s">
        <v>645</v>
      </c>
      <c r="Z19" s="437">
        <v>131688</v>
      </c>
      <c r="AA19" s="480">
        <v>7024227.3745747479</v>
      </c>
      <c r="AB19" s="480">
        <v>-12290592.429217154</v>
      </c>
      <c r="AC19" s="437">
        <v>-5266365.05464241</v>
      </c>
      <c r="AD19" s="437">
        <v>28330361</v>
      </c>
      <c r="AE19" s="437">
        <v>23063995.945357587</v>
      </c>
      <c r="AF19" s="437">
        <v>24975587.190734796</v>
      </c>
      <c r="AG19" s="437">
        <v>48039583.136092387</v>
      </c>
      <c r="AH19" s="639">
        <v>-4570628</v>
      </c>
      <c r="AI19" s="641">
        <v>43468955.136092387</v>
      </c>
      <c r="AJ19" s="439">
        <v>330.09048004444134</v>
      </c>
    </row>
    <row r="20" spans="1:36">
      <c r="A20" s="736">
        <v>11</v>
      </c>
      <c r="B20" s="695" t="s">
        <v>646</v>
      </c>
      <c r="C20" s="681">
        <v>247689</v>
      </c>
      <c r="D20" s="480">
        <v>37603036.345674209</v>
      </c>
      <c r="E20" s="480">
        <v>-24834902.615276083</v>
      </c>
      <c r="F20" s="437">
        <v>12768133.730398117</v>
      </c>
      <c r="G20" s="437">
        <v>70639213.07349655</v>
      </c>
      <c r="H20" s="437">
        <v>83407346.803894639</v>
      </c>
      <c r="I20" s="437">
        <v>43044375.171038069</v>
      </c>
      <c r="J20" s="437">
        <v>126451721.9749327</v>
      </c>
      <c r="K20" s="639">
        <v>-8732960</v>
      </c>
      <c r="L20" s="641">
        <v>117718761.9749327</v>
      </c>
      <c r="M20" s="437">
        <v>-1964212.9736499963</v>
      </c>
      <c r="N20" s="437">
        <v>115754549.00128271</v>
      </c>
      <c r="O20" s="478">
        <v>475.2684292598085</v>
      </c>
      <c r="P20" s="435">
        <v>467.33827098208928</v>
      </c>
      <c r="Q20" s="437"/>
      <c r="R20" s="437"/>
      <c r="S20" s="437"/>
      <c r="T20" s="200">
        <v>-15433196.443995386</v>
      </c>
      <c r="U20" s="652">
        <v>-0.11590664251019754</v>
      </c>
      <c r="V20" s="619">
        <v>-60.849907283590028</v>
      </c>
      <c r="W20" s="437"/>
      <c r="X20" s="437"/>
      <c r="Y20" s="695" t="s">
        <v>646</v>
      </c>
      <c r="Z20" s="437">
        <v>248363</v>
      </c>
      <c r="AA20" s="480">
        <v>37611538.791468114</v>
      </c>
      <c r="AB20" s="480">
        <v>-5715734.5003446992</v>
      </c>
      <c r="AC20" s="437">
        <v>31895804.29112342</v>
      </c>
      <c r="AD20" s="437">
        <v>67677424</v>
      </c>
      <c r="AE20" s="437">
        <v>99573228.291123435</v>
      </c>
      <c r="AF20" s="437">
        <v>43233662.127804704</v>
      </c>
      <c r="AG20" s="437">
        <v>142806890.41892806</v>
      </c>
      <c r="AH20" s="639">
        <v>-9654932</v>
      </c>
      <c r="AI20" s="641">
        <v>133151958.41892809</v>
      </c>
      <c r="AJ20" s="439">
        <v>536.11833654339853</v>
      </c>
    </row>
    <row r="21" spans="1:36">
      <c r="A21" s="736">
        <v>12</v>
      </c>
      <c r="B21" s="695" t="s">
        <v>647</v>
      </c>
      <c r="C21" s="681">
        <v>162540</v>
      </c>
      <c r="D21" s="480">
        <v>32763644.640783258</v>
      </c>
      <c r="E21" s="480">
        <v>-6232213.9559544437</v>
      </c>
      <c r="F21" s="437">
        <v>26531430.684828807</v>
      </c>
      <c r="G21" s="437">
        <v>62111300.118953928</v>
      </c>
      <c r="H21" s="437">
        <v>88642730.803782746</v>
      </c>
      <c r="I21" s="437">
        <v>29368553.098435719</v>
      </c>
      <c r="J21" s="437">
        <v>118011283.90221845</v>
      </c>
      <c r="K21" s="639">
        <v>-7456434</v>
      </c>
      <c r="L21" s="641">
        <v>110554849.90221845</v>
      </c>
      <c r="M21" s="437">
        <v>-11599315.755700001</v>
      </c>
      <c r="N21" s="437">
        <v>98955534.146518439</v>
      </c>
      <c r="O21" s="478">
        <v>680.17011137085296</v>
      </c>
      <c r="P21" s="435">
        <v>608.80727295753934</v>
      </c>
      <c r="Q21" s="437"/>
      <c r="R21" s="437"/>
      <c r="S21" s="437"/>
      <c r="T21" s="200">
        <v>-38104815.985910282</v>
      </c>
      <c r="U21" s="652">
        <v>-0.25632249176844918</v>
      </c>
      <c r="V21" s="619">
        <v>-230.28282490543597</v>
      </c>
      <c r="W21" s="437"/>
      <c r="X21" s="437"/>
      <c r="Y21" s="695" t="s">
        <v>647</v>
      </c>
      <c r="Z21" s="437">
        <v>163281</v>
      </c>
      <c r="AA21" s="480">
        <v>32055545.129988499</v>
      </c>
      <c r="AB21" s="480">
        <v>34240038.410020411</v>
      </c>
      <c r="AC21" s="437">
        <v>66295583.540008895</v>
      </c>
      <c r="AD21" s="437">
        <v>61240981</v>
      </c>
      <c r="AE21" s="437">
        <v>127536564.5400089</v>
      </c>
      <c r="AF21" s="437">
        <v>29384965.348119784</v>
      </c>
      <c r="AG21" s="437">
        <v>156921529.88812873</v>
      </c>
      <c r="AH21" s="639">
        <v>-8261864</v>
      </c>
      <c r="AI21" s="641">
        <v>148659665.88812873</v>
      </c>
      <c r="AJ21" s="439">
        <v>910.45293627628894</v>
      </c>
    </row>
    <row r="22" spans="1:36">
      <c r="A22" s="736">
        <v>13</v>
      </c>
      <c r="B22" s="695" t="s">
        <v>648</v>
      </c>
      <c r="C22" s="681">
        <v>272437</v>
      </c>
      <c r="D22" s="480">
        <v>68618993.280961022</v>
      </c>
      <c r="E22" s="480">
        <v>-33123327.463076189</v>
      </c>
      <c r="F22" s="437">
        <v>35495665.817884825</v>
      </c>
      <c r="G22" s="437">
        <v>78358522.115325823</v>
      </c>
      <c r="H22" s="437">
        <v>113854187.93321066</v>
      </c>
      <c r="I22" s="437">
        <v>43411169.626783617</v>
      </c>
      <c r="J22" s="437">
        <v>157265357.55999425</v>
      </c>
      <c r="K22" s="639">
        <v>-28742748</v>
      </c>
      <c r="L22" s="641">
        <v>128522609.55999428</v>
      </c>
      <c r="M22" s="437">
        <v>-11069085.412400004</v>
      </c>
      <c r="N22" s="437">
        <v>117453524.14759424</v>
      </c>
      <c r="O22" s="478">
        <v>471.7516694134581</v>
      </c>
      <c r="P22" s="435">
        <v>431.12177915479265</v>
      </c>
      <c r="Q22" s="437"/>
      <c r="R22" s="437"/>
      <c r="S22" s="437"/>
      <c r="T22" s="200">
        <v>-51094014.853343993</v>
      </c>
      <c r="U22" s="652">
        <v>-0.28446150249302743</v>
      </c>
      <c r="V22" s="619">
        <v>-186.94954926661467</v>
      </c>
      <c r="W22" s="437"/>
      <c r="X22" s="437"/>
      <c r="Y22" s="695" t="s">
        <v>648</v>
      </c>
      <c r="Z22" s="437">
        <v>272683</v>
      </c>
      <c r="AA22" s="480">
        <v>71336696.097241849</v>
      </c>
      <c r="AB22" s="480">
        <v>18609223.284609392</v>
      </c>
      <c r="AC22" s="437">
        <v>89945919.381851241</v>
      </c>
      <c r="AD22" s="437">
        <v>75130958</v>
      </c>
      <c r="AE22" s="437">
        <v>165076877.38185123</v>
      </c>
      <c r="AF22" s="437">
        <v>43682755.031486988</v>
      </c>
      <c r="AG22" s="437">
        <v>208759632.41333827</v>
      </c>
      <c r="AH22" s="639">
        <v>-29143008</v>
      </c>
      <c r="AI22" s="641">
        <v>179616624.41333827</v>
      </c>
      <c r="AJ22" s="439">
        <v>658.70121868007277</v>
      </c>
    </row>
    <row r="23" spans="1:36">
      <c r="A23" s="736">
        <v>14</v>
      </c>
      <c r="B23" s="695" t="s">
        <v>649</v>
      </c>
      <c r="C23" s="681">
        <v>190774</v>
      </c>
      <c r="D23" s="480">
        <v>58065046.032803647</v>
      </c>
      <c r="E23" s="480">
        <v>-20376071.715259526</v>
      </c>
      <c r="F23" s="437">
        <v>37688974.317544118</v>
      </c>
      <c r="G23" s="437">
        <v>73539884.914994568</v>
      </c>
      <c r="H23" s="437">
        <v>111228859.23253867</v>
      </c>
      <c r="I23" s="437">
        <v>36804308.278352544</v>
      </c>
      <c r="J23" s="437">
        <v>148033167.51089126</v>
      </c>
      <c r="K23" s="639">
        <v>-5966353</v>
      </c>
      <c r="L23" s="641">
        <v>142066814.51089123</v>
      </c>
      <c r="M23" s="437">
        <v>649521.65299999912</v>
      </c>
      <c r="N23" s="437">
        <v>142716336.16389123</v>
      </c>
      <c r="O23" s="478">
        <v>744.68645890368305</v>
      </c>
      <c r="P23" s="435">
        <v>748.09112438744921</v>
      </c>
      <c r="Q23" s="437"/>
      <c r="R23" s="437"/>
      <c r="S23" s="437"/>
      <c r="T23" s="200">
        <v>-25535263.451890022</v>
      </c>
      <c r="U23" s="652">
        <v>-0.15235648484955264</v>
      </c>
      <c r="V23" s="619">
        <v>-129.32443982902339</v>
      </c>
      <c r="W23" s="437"/>
      <c r="X23" s="437"/>
      <c r="Y23" s="695" t="s">
        <v>649</v>
      </c>
      <c r="Z23" s="437">
        <v>191762</v>
      </c>
      <c r="AA23" s="480">
        <v>58336680.932530463</v>
      </c>
      <c r="AB23" s="480">
        <v>4772490.9403468566</v>
      </c>
      <c r="AC23" s="437">
        <v>63109171.87287733</v>
      </c>
      <c r="AD23" s="437">
        <v>74655563</v>
      </c>
      <c r="AE23" s="437">
        <v>137764734.87287733</v>
      </c>
      <c r="AF23" s="437">
        <v>36987419.089903943</v>
      </c>
      <c r="AG23" s="437">
        <v>174752153.96278125</v>
      </c>
      <c r="AH23" s="639">
        <v>-7150076</v>
      </c>
      <c r="AI23" s="641">
        <v>167602077.96278125</v>
      </c>
      <c r="AJ23" s="439">
        <v>874.01089873270644</v>
      </c>
    </row>
    <row r="24" spans="1:36">
      <c r="A24" s="736">
        <v>15</v>
      </c>
      <c r="B24" s="695" t="s">
        <v>650</v>
      </c>
      <c r="C24" s="681">
        <v>176323</v>
      </c>
      <c r="D24" s="480">
        <v>109050000.13453005</v>
      </c>
      <c r="E24" s="480">
        <v>-48459362.73845233</v>
      </c>
      <c r="F24" s="437">
        <v>60590637.396077737</v>
      </c>
      <c r="G24" s="437">
        <v>34253940.678023174</v>
      </c>
      <c r="H24" s="437">
        <v>94844578.074100912</v>
      </c>
      <c r="I24" s="437">
        <v>30190606.359214321</v>
      </c>
      <c r="J24" s="437">
        <v>125035184.43331523</v>
      </c>
      <c r="K24" s="639">
        <v>32176570</v>
      </c>
      <c r="L24" s="641">
        <v>157211754.43331525</v>
      </c>
      <c r="M24" s="437">
        <v>-5169580.9977499973</v>
      </c>
      <c r="N24" s="437">
        <v>152042173.43556523</v>
      </c>
      <c r="O24" s="478">
        <v>891.61229353694785</v>
      </c>
      <c r="P24" s="435">
        <v>862.29348091607585</v>
      </c>
      <c r="Q24" s="437"/>
      <c r="R24" s="437"/>
      <c r="S24" s="437"/>
      <c r="T24" s="200">
        <v>-13380678.642031848</v>
      </c>
      <c r="U24" s="652">
        <v>-7.8436530863721737E-2</v>
      </c>
      <c r="V24" s="619">
        <v>-77.437149918537557</v>
      </c>
      <c r="W24" s="437"/>
      <c r="X24" s="437"/>
      <c r="Y24" s="695" t="s">
        <v>650</v>
      </c>
      <c r="Z24" s="437">
        <v>176041</v>
      </c>
      <c r="AA24" s="480">
        <v>106216315.70457961</v>
      </c>
      <c r="AB24" s="480">
        <v>-28426602.435169514</v>
      </c>
      <c r="AC24" s="437">
        <v>77789713.269410104</v>
      </c>
      <c r="AD24" s="437">
        <v>33752704</v>
      </c>
      <c r="AE24" s="437">
        <v>111542417.2694101</v>
      </c>
      <c r="AF24" s="437">
        <v>30163619.805936988</v>
      </c>
      <c r="AG24" s="437">
        <v>141706037.0753471</v>
      </c>
      <c r="AH24" s="639">
        <v>28886396</v>
      </c>
      <c r="AI24" s="641">
        <v>170592433.0753471</v>
      </c>
      <c r="AJ24" s="439">
        <v>969.0494434554854</v>
      </c>
    </row>
    <row r="25" spans="1:36">
      <c r="A25" s="736">
        <v>16</v>
      </c>
      <c r="B25" s="695" t="s">
        <v>651</v>
      </c>
      <c r="C25" s="681">
        <v>67805</v>
      </c>
      <c r="D25" s="480">
        <v>39415184.083248451</v>
      </c>
      <c r="E25" s="480">
        <v>-18998065.016224261</v>
      </c>
      <c r="F25" s="437">
        <v>20417119.067024194</v>
      </c>
      <c r="G25" s="437">
        <v>19871396.777651172</v>
      </c>
      <c r="H25" s="437">
        <v>40288515.844675362</v>
      </c>
      <c r="I25" s="437">
        <v>11942532.004929801</v>
      </c>
      <c r="J25" s="437">
        <v>52231047.849605173</v>
      </c>
      <c r="K25" s="639">
        <v>-38892</v>
      </c>
      <c r="L25" s="641">
        <v>52192155.849605173</v>
      </c>
      <c r="M25" s="437">
        <v>649447.06050000014</v>
      </c>
      <c r="N25" s="437">
        <v>52841602.910105169</v>
      </c>
      <c r="O25" s="478">
        <v>769.73904357503386</v>
      </c>
      <c r="P25" s="435">
        <v>779.31720242025176</v>
      </c>
      <c r="Q25" s="437"/>
      <c r="R25" s="437"/>
      <c r="S25" s="437"/>
      <c r="T25" s="200">
        <v>-7294454.0714554712</v>
      </c>
      <c r="U25" s="652">
        <v>-0.12262346234110985</v>
      </c>
      <c r="V25" s="619">
        <v>-106.15891594879213</v>
      </c>
      <c r="W25" s="437"/>
      <c r="X25" s="437"/>
      <c r="Y25" s="695" t="s">
        <v>651</v>
      </c>
      <c r="Z25" s="437">
        <v>67915</v>
      </c>
      <c r="AA25" s="480">
        <v>38903382.004399925</v>
      </c>
      <c r="AB25" s="480">
        <v>-10539231.88436483</v>
      </c>
      <c r="AC25" s="437">
        <v>28364150.120035101</v>
      </c>
      <c r="AD25" s="437">
        <v>19163097</v>
      </c>
      <c r="AE25" s="437">
        <v>47527247.120035104</v>
      </c>
      <c r="AF25" s="437">
        <v>11940957.801025547</v>
      </c>
      <c r="AG25" s="437">
        <v>59468204.921060644</v>
      </c>
      <c r="AH25" s="639">
        <v>18405</v>
      </c>
      <c r="AI25" s="641">
        <v>59486609.921060644</v>
      </c>
      <c r="AJ25" s="439">
        <v>875.89795952382599</v>
      </c>
    </row>
    <row r="26" spans="1:36">
      <c r="A26" s="736">
        <v>17</v>
      </c>
      <c r="B26" s="695" t="s">
        <v>652</v>
      </c>
      <c r="C26" s="681">
        <v>416543</v>
      </c>
      <c r="D26" s="480">
        <v>241463660.42740208</v>
      </c>
      <c r="E26" s="480">
        <v>-50308365.532853581</v>
      </c>
      <c r="F26" s="437">
        <v>191155294.89454848</v>
      </c>
      <c r="G26" s="437">
        <v>126390808.11049834</v>
      </c>
      <c r="H26" s="437">
        <v>317546103.0050469</v>
      </c>
      <c r="I26" s="437">
        <v>64491973.509662248</v>
      </c>
      <c r="J26" s="437">
        <v>382038076.51470912</v>
      </c>
      <c r="K26" s="639">
        <v>-3288578</v>
      </c>
      <c r="L26" s="641">
        <v>378749498.51470912</v>
      </c>
      <c r="M26" s="437">
        <v>-11924791.178350005</v>
      </c>
      <c r="N26" s="437">
        <v>366824707.33635902</v>
      </c>
      <c r="O26" s="478">
        <v>909.26866737577905</v>
      </c>
      <c r="P26" s="435">
        <v>880.64067175863966</v>
      </c>
      <c r="Q26" s="437"/>
      <c r="R26" s="437"/>
      <c r="S26" s="437"/>
      <c r="T26" s="200">
        <v>-28649298.885827243</v>
      </c>
      <c r="U26" s="652">
        <v>-7.0322492527292682E-2</v>
      </c>
      <c r="V26" s="619">
        <v>-70.990852888839754</v>
      </c>
      <c r="W26" s="437"/>
      <c r="X26" s="437"/>
      <c r="Y26" s="695" t="s">
        <v>652</v>
      </c>
      <c r="Z26" s="437">
        <v>415603</v>
      </c>
      <c r="AA26" s="480">
        <v>244820474.12800831</v>
      </c>
      <c r="AB26" s="480">
        <v>-32123792.800602667</v>
      </c>
      <c r="AC26" s="437">
        <v>212696681.32740566</v>
      </c>
      <c r="AD26" s="437">
        <v>131077144</v>
      </c>
      <c r="AE26" s="437">
        <v>343773825.32740557</v>
      </c>
      <c r="AF26" s="437">
        <v>64395800.073130712</v>
      </c>
      <c r="AG26" s="437">
        <v>408169625.40053636</v>
      </c>
      <c r="AH26" s="639">
        <v>-770828</v>
      </c>
      <c r="AI26" s="641">
        <v>407398797.40053636</v>
      </c>
      <c r="AJ26" s="439">
        <v>980.2595202646188</v>
      </c>
    </row>
    <row r="27" spans="1:36">
      <c r="A27" s="736">
        <v>18</v>
      </c>
      <c r="B27" s="695" t="s">
        <v>653</v>
      </c>
      <c r="C27" s="681">
        <v>70521</v>
      </c>
      <c r="D27" s="480">
        <v>23976492.728665337</v>
      </c>
      <c r="E27" s="480">
        <v>-10914684.091338823</v>
      </c>
      <c r="F27" s="437">
        <v>13061808.637326514</v>
      </c>
      <c r="G27" s="437">
        <v>24230907.379697312</v>
      </c>
      <c r="H27" s="437">
        <v>37292716.017023832</v>
      </c>
      <c r="I27" s="437">
        <v>12887405.762298727</v>
      </c>
      <c r="J27" s="437">
        <v>50180121.779322557</v>
      </c>
      <c r="K27" s="639">
        <v>31834792</v>
      </c>
      <c r="L27" s="641">
        <v>82014913.779322565</v>
      </c>
      <c r="M27" s="437">
        <v>-19289.620499999997</v>
      </c>
      <c r="N27" s="437">
        <v>81995624.158822551</v>
      </c>
      <c r="O27" s="478">
        <v>1162.9856890759145</v>
      </c>
      <c r="P27" s="435">
        <v>1162.7121589146857</v>
      </c>
      <c r="Q27" s="437"/>
      <c r="R27" s="437"/>
      <c r="S27" s="437"/>
      <c r="T27" s="200">
        <v>5884237.684011519</v>
      </c>
      <c r="U27" s="652">
        <v>7.7291283695481772E-2</v>
      </c>
      <c r="V27" s="619">
        <v>94.559949193645934</v>
      </c>
      <c r="W27" s="437"/>
      <c r="X27" s="437"/>
      <c r="Y27" s="695" t="s">
        <v>653</v>
      </c>
      <c r="Z27" s="437">
        <v>71255</v>
      </c>
      <c r="AA27" s="480">
        <v>23763180.241393056</v>
      </c>
      <c r="AB27" s="480">
        <v>-14136505.760880856</v>
      </c>
      <c r="AC27" s="437">
        <v>9626674.4805121962</v>
      </c>
      <c r="AD27" s="437">
        <v>22761319</v>
      </c>
      <c r="AE27" s="437">
        <v>32387993.480512194</v>
      </c>
      <c r="AF27" s="437">
        <v>12933596.614798849</v>
      </c>
      <c r="AG27" s="437">
        <v>45321590.095311046</v>
      </c>
      <c r="AH27" s="639">
        <v>30809086</v>
      </c>
      <c r="AI27" s="641">
        <v>76130676.095311046</v>
      </c>
      <c r="AJ27" s="439">
        <v>1068.4257398822685</v>
      </c>
    </row>
    <row r="28" spans="1:36">
      <c r="A28" s="431">
        <v>19</v>
      </c>
      <c r="B28" s="695" t="s">
        <v>654</v>
      </c>
      <c r="C28" s="681">
        <v>175795</v>
      </c>
      <c r="D28" s="480">
        <v>92578854.560123369</v>
      </c>
      <c r="E28" s="480">
        <v>-56687613.217666358</v>
      </c>
      <c r="F28" s="437">
        <v>35891241.342457041</v>
      </c>
      <c r="G28" s="437">
        <v>45049678.521616429</v>
      </c>
      <c r="H28" s="437">
        <v>80940919.864073455</v>
      </c>
      <c r="I28" s="437">
        <v>29608780.134072766</v>
      </c>
      <c r="J28" s="437">
        <v>110549699.99814625</v>
      </c>
      <c r="K28" s="639">
        <v>-6200942</v>
      </c>
      <c r="L28" s="641">
        <v>104348757.99814625</v>
      </c>
      <c r="M28" s="437">
        <v>-5438400.4329499993</v>
      </c>
      <c r="N28" s="437">
        <v>98910357.565196246</v>
      </c>
      <c r="O28" s="478">
        <v>593.58205863731189</v>
      </c>
      <c r="P28" s="435">
        <v>562.64602272644981</v>
      </c>
      <c r="Q28" s="437"/>
      <c r="R28" s="437"/>
      <c r="S28" s="437"/>
      <c r="T28" s="200">
        <v>-14286817.041554391</v>
      </c>
      <c r="U28" s="652">
        <v>-0.12042607823811195</v>
      </c>
      <c r="V28" s="619">
        <v>-78.59702416267362</v>
      </c>
      <c r="W28" s="437"/>
      <c r="X28" s="437"/>
      <c r="Y28" s="695" t="s">
        <v>654</v>
      </c>
      <c r="Z28" s="437">
        <v>176494</v>
      </c>
      <c r="AA28" s="480">
        <v>90616839.159354717</v>
      </c>
      <c r="AB28" s="480">
        <v>-42571174.958183758</v>
      </c>
      <c r="AC28" s="437">
        <v>48045664.201170921</v>
      </c>
      <c r="AD28" s="437">
        <v>46656364</v>
      </c>
      <c r="AE28" s="437">
        <v>94702028.201170921</v>
      </c>
      <c r="AF28" s="437">
        <v>29627124.838529743</v>
      </c>
      <c r="AG28" s="437">
        <v>124329153.03970064</v>
      </c>
      <c r="AH28" s="639">
        <v>-5693578</v>
      </c>
      <c r="AI28" s="641">
        <v>118635575.03970064</v>
      </c>
      <c r="AJ28" s="439">
        <v>672.17908279998551</v>
      </c>
    </row>
    <row r="29" spans="1:36">
      <c r="B29" s="24"/>
      <c r="D29" s="643"/>
      <c r="E29" s="643"/>
      <c r="F29" s="644"/>
      <c r="G29" s="645"/>
      <c r="H29" s="645"/>
      <c r="I29" s="504"/>
      <c r="J29" s="504"/>
      <c r="K29" s="646"/>
      <c r="L29" s="647"/>
      <c r="M29" s="504"/>
      <c r="N29" s="504"/>
      <c r="O29" s="504"/>
      <c r="P29" s="504"/>
      <c r="Q29" s="648"/>
      <c r="R29" s="649"/>
      <c r="S29" s="649"/>
      <c r="T29" s="648"/>
      <c r="U29" s="648"/>
      <c r="V29" s="648"/>
      <c r="W29" s="648"/>
      <c r="X29" s="648"/>
      <c r="Y29" s="27"/>
      <c r="Z29" s="648"/>
      <c r="AA29" s="653"/>
      <c r="AB29" s="653"/>
      <c r="AC29" s="648"/>
      <c r="AD29" s="648"/>
      <c r="AE29" s="648"/>
      <c r="AF29" s="648"/>
      <c r="AG29" s="648"/>
      <c r="AH29" s="646"/>
      <c r="AI29" s="647"/>
      <c r="AJ29" s="648"/>
    </row>
    <row r="30" spans="1:36" ht="18.75">
      <c r="A30" s="739" t="s">
        <v>814</v>
      </c>
      <c r="D30" s="643"/>
      <c r="E30" s="643"/>
      <c r="F30" s="644"/>
      <c r="G30" s="645"/>
      <c r="H30" s="645"/>
      <c r="I30" s="504"/>
      <c r="J30" s="504"/>
      <c r="K30" s="646"/>
      <c r="L30" s="647"/>
      <c r="M30" s="504"/>
      <c r="N30" s="504"/>
      <c r="O30" s="504"/>
      <c r="P30" s="504"/>
      <c r="Q30" s="648"/>
      <c r="R30" s="649"/>
      <c r="S30" s="649"/>
      <c r="T30" s="648"/>
      <c r="U30" s="648"/>
      <c r="V30" s="648"/>
      <c r="W30" s="648"/>
      <c r="X30" s="648"/>
      <c r="Y30" s="27"/>
      <c r="Z30" s="648"/>
      <c r="AA30" s="653"/>
      <c r="AB30" s="653"/>
      <c r="AC30" s="648"/>
      <c r="AD30" s="648"/>
      <c r="AE30" s="648"/>
      <c r="AF30" s="648"/>
      <c r="AG30" s="648"/>
      <c r="AH30" s="646"/>
      <c r="AI30" s="647"/>
      <c r="AJ30" s="648"/>
    </row>
    <row r="31" spans="1:36">
      <c r="A31" s="736">
        <v>31</v>
      </c>
      <c r="B31" s="432" t="s">
        <v>512</v>
      </c>
      <c r="C31" s="681">
        <v>664028</v>
      </c>
      <c r="D31" s="479">
        <f>F31-E31</f>
        <v>236879787.76760089</v>
      </c>
      <c r="E31" s="480">
        <v>-10161298.447310377</v>
      </c>
      <c r="F31" s="437">
        <v>226718489.32029051</v>
      </c>
      <c r="G31" s="437">
        <v>-58174880.507060565</v>
      </c>
      <c r="H31" s="200">
        <f>SUM(F31:G31)</f>
        <v>168543608.81322995</v>
      </c>
      <c r="I31" s="437">
        <v>89144112.888305768</v>
      </c>
      <c r="J31" s="435">
        <f>H31+I31</f>
        <v>257687721.7015357</v>
      </c>
      <c r="K31" s="438">
        <v>37156987</v>
      </c>
      <c r="L31" s="478">
        <f>J31+K31</f>
        <v>294844708.7015357</v>
      </c>
      <c r="M31" s="435">
        <v>-91691765.444099933</v>
      </c>
      <c r="N31" s="435">
        <f>SUM(L31:M31)</f>
        <v>203152943.25743577</v>
      </c>
      <c r="O31" s="478">
        <f>L31/C31</f>
        <v>444.02451207108089</v>
      </c>
      <c r="P31" s="435">
        <f>N31/C31</f>
        <v>305.94032669922922</v>
      </c>
      <c r="Q31" s="481"/>
      <c r="R31" s="482"/>
      <c r="S31" s="482"/>
      <c r="T31" s="200">
        <f>L31-AI31</f>
        <v>97855744.437434494</v>
      </c>
      <c r="U31" s="652">
        <f>T31/AI31</f>
        <v>0.49675749503530686</v>
      </c>
      <c r="V31" s="619">
        <f>O31-AJ31</f>
        <v>144.85696694041752</v>
      </c>
      <c r="W31" s="632"/>
      <c r="X31" s="633"/>
      <c r="Y31" s="432" t="s">
        <v>512</v>
      </c>
      <c r="Z31" s="437">
        <v>658457</v>
      </c>
      <c r="AA31" s="480">
        <f>AC31-AB31</f>
        <v>219568156.38826618</v>
      </c>
      <c r="AB31" s="480">
        <v>-83668593.104550749</v>
      </c>
      <c r="AC31" s="200">
        <v>135899563.28371543</v>
      </c>
      <c r="AD31" s="437">
        <v>-60743727</v>
      </c>
      <c r="AE31" s="448">
        <f>SUM(AC31:AD31)</f>
        <v>75155836.283715427</v>
      </c>
      <c r="AF31" s="437">
        <v>88279488.98038578</v>
      </c>
      <c r="AG31" s="435">
        <f>SUM(AE31:AF31)</f>
        <v>163435325.26410121</v>
      </c>
      <c r="AH31" s="438">
        <v>33553639</v>
      </c>
      <c r="AI31" s="478">
        <f>SUM(AG31:AH31)</f>
        <v>196988964.26410121</v>
      </c>
      <c r="AJ31" s="439">
        <f>AI31/Z31</f>
        <v>299.16754513066337</v>
      </c>
    </row>
    <row r="32" spans="1:36">
      <c r="A32" s="736">
        <v>32</v>
      </c>
      <c r="B32" s="432" t="s">
        <v>655</v>
      </c>
      <c r="C32" s="681">
        <v>98972</v>
      </c>
      <c r="D32" s="480">
        <v>48062454.029528327</v>
      </c>
      <c r="E32" s="480">
        <v>26552916.594043992</v>
      </c>
      <c r="F32" s="437">
        <v>74615370.62357232</v>
      </c>
      <c r="G32" s="437">
        <v>762381.96295946604</v>
      </c>
      <c r="H32" s="437">
        <v>75377752.586531788</v>
      </c>
      <c r="I32" s="437">
        <v>14586646.608391689</v>
      </c>
      <c r="J32" s="437">
        <v>89964399.19492346</v>
      </c>
      <c r="K32" s="639">
        <v>-6201927</v>
      </c>
      <c r="L32" s="641">
        <v>83762472.19492346</v>
      </c>
      <c r="M32" s="437">
        <v>-1840950.3592500004</v>
      </c>
      <c r="N32" s="437">
        <v>81921521.835673481</v>
      </c>
      <c r="O32" s="478">
        <v>846.32494235666104</v>
      </c>
      <c r="P32" s="435">
        <v>827.72422337300929</v>
      </c>
      <c r="Q32" s="437"/>
      <c r="R32" s="437"/>
      <c r="S32" s="437"/>
      <c r="T32" s="200">
        <v>-5444914.4163267612</v>
      </c>
      <c r="U32" s="652">
        <v>-6.1036587026752853E-2</v>
      </c>
      <c r="V32" s="619">
        <v>-54.095824262399901</v>
      </c>
      <c r="W32" s="437"/>
      <c r="X32" s="437"/>
      <c r="Y32" s="432" t="s">
        <v>655</v>
      </c>
      <c r="Z32" s="437">
        <v>99073</v>
      </c>
      <c r="AA32" s="480">
        <v>48238648.087366953</v>
      </c>
      <c r="AB32" s="480">
        <v>31151447.964728516</v>
      </c>
      <c r="AC32" s="437">
        <v>79390096.052095473</v>
      </c>
      <c r="AD32" s="437">
        <v>810371</v>
      </c>
      <c r="AE32" s="437">
        <v>80200467.052095473</v>
      </c>
      <c r="AF32" s="437">
        <v>14908232.55915476</v>
      </c>
      <c r="AG32" s="437">
        <v>95108699.611250222</v>
      </c>
      <c r="AH32" s="639">
        <v>-5901313</v>
      </c>
      <c r="AI32" s="641">
        <v>89207386.611250222</v>
      </c>
      <c r="AJ32" s="439">
        <v>900.42076661906094</v>
      </c>
    </row>
    <row r="33" spans="1:36">
      <c r="A33" s="736">
        <v>33</v>
      </c>
      <c r="B33" s="432" t="s">
        <v>656</v>
      </c>
      <c r="C33" s="681">
        <v>203192</v>
      </c>
      <c r="D33" s="480">
        <v>89932742.158927992</v>
      </c>
      <c r="E33" s="480">
        <v>-1738554.114610292</v>
      </c>
      <c r="F33" s="437">
        <v>88194188.044317693</v>
      </c>
      <c r="G33" s="437">
        <v>4570620.3420242677</v>
      </c>
      <c r="H33" s="437">
        <v>92764808.386341959</v>
      </c>
      <c r="I33" s="437">
        <v>25473956.801531542</v>
      </c>
      <c r="J33" s="437">
        <v>118238765.18787351</v>
      </c>
      <c r="K33" s="639">
        <v>-17739559</v>
      </c>
      <c r="L33" s="641">
        <v>100499206.18787351</v>
      </c>
      <c r="M33" s="437">
        <v>-2317614.3364499998</v>
      </c>
      <c r="N33" s="437">
        <v>98181591.851423502</v>
      </c>
      <c r="O33" s="478">
        <v>494.60218014426511</v>
      </c>
      <c r="P33" s="435">
        <v>483.19614872349058</v>
      </c>
      <c r="Q33" s="437"/>
      <c r="R33" s="437"/>
      <c r="S33" s="437"/>
      <c r="T33" s="200">
        <v>-18100266.81310451</v>
      </c>
      <c r="U33" s="652">
        <v>-0.15261675583461698</v>
      </c>
      <c r="V33" s="619">
        <v>-92.948589228539106</v>
      </c>
      <c r="W33" s="437"/>
      <c r="X33" s="437"/>
      <c r="Y33" s="432" t="s">
        <v>656</v>
      </c>
      <c r="Z33" s="437">
        <v>201854</v>
      </c>
      <c r="AA33" s="480">
        <v>89557280.181442529</v>
      </c>
      <c r="AB33" s="480">
        <v>11481188.469780542</v>
      </c>
      <c r="AC33" s="437">
        <v>101038468.65122309</v>
      </c>
      <c r="AD33" s="437">
        <v>7904907</v>
      </c>
      <c r="AE33" s="437">
        <v>108943375.65122309</v>
      </c>
      <c r="AF33" s="437">
        <v>26088335.34975493</v>
      </c>
      <c r="AG33" s="437">
        <v>135031711.00097802</v>
      </c>
      <c r="AH33" s="639">
        <v>-16432238</v>
      </c>
      <c r="AI33" s="641">
        <v>118599473.00097802</v>
      </c>
      <c r="AJ33" s="439">
        <v>587.55076937280421</v>
      </c>
    </row>
    <row r="34" spans="1:36">
      <c r="A34" s="736">
        <v>34</v>
      </c>
      <c r="B34" s="432" t="s">
        <v>657</v>
      </c>
      <c r="C34" s="681">
        <v>486346</v>
      </c>
      <c r="D34" s="480">
        <v>326790036.27948749</v>
      </c>
      <c r="E34" s="480">
        <v>164287504.46907395</v>
      </c>
      <c r="F34" s="437">
        <v>491077540.7485615</v>
      </c>
      <c r="G34" s="437">
        <v>-7488494.5117582763</v>
      </c>
      <c r="H34" s="437">
        <v>483589046.23680317</v>
      </c>
      <c r="I34" s="437">
        <v>56275004.583532251</v>
      </c>
      <c r="J34" s="437">
        <v>539864050.82033551</v>
      </c>
      <c r="K34" s="639">
        <v>-14122528</v>
      </c>
      <c r="L34" s="641">
        <v>525741522.82033551</v>
      </c>
      <c r="M34" s="437">
        <v>-15005166.042050004</v>
      </c>
      <c r="N34" s="437">
        <v>510736356.77828538</v>
      </c>
      <c r="O34" s="478">
        <v>1081.0030776861238</v>
      </c>
      <c r="P34" s="435">
        <v>1050.1502156454158</v>
      </c>
      <c r="Q34" s="437"/>
      <c r="R34" s="437"/>
      <c r="S34" s="437"/>
      <c r="T34" s="200">
        <v>27116601.660411298</v>
      </c>
      <c r="U34" s="652">
        <v>5.43827644982754E-2</v>
      </c>
      <c r="V34" s="619">
        <v>39.856409544070175</v>
      </c>
      <c r="W34" s="437"/>
      <c r="X34" s="437"/>
      <c r="Y34" s="432" t="s">
        <v>657</v>
      </c>
      <c r="Z34" s="437">
        <v>478919</v>
      </c>
      <c r="AA34" s="480">
        <v>315714394.05609971</v>
      </c>
      <c r="AB34" s="480">
        <v>137083711.63692155</v>
      </c>
      <c r="AC34" s="437">
        <v>452798105.69302124</v>
      </c>
      <c r="AD34" s="437">
        <v>-3459335</v>
      </c>
      <c r="AE34" s="437">
        <v>449338770.69302124</v>
      </c>
      <c r="AF34" s="437">
        <v>56667694.466902979</v>
      </c>
      <c r="AG34" s="437">
        <v>506006465.15992421</v>
      </c>
      <c r="AH34" s="639">
        <v>-7381544</v>
      </c>
      <c r="AI34" s="641">
        <v>498624921.15992421</v>
      </c>
      <c r="AJ34" s="439">
        <v>1041.1466681420536</v>
      </c>
    </row>
    <row r="35" spans="1:36" s="404" customFormat="1">
      <c r="A35" s="737">
        <v>35</v>
      </c>
      <c r="B35" s="432" t="s">
        <v>658</v>
      </c>
      <c r="C35" s="681">
        <v>280495</v>
      </c>
      <c r="D35" s="480">
        <v>186758069.09498379</v>
      </c>
      <c r="E35" s="480">
        <v>-44331285.009002656</v>
      </c>
      <c r="F35" s="437">
        <v>142426784.0859811</v>
      </c>
      <c r="G35" s="437">
        <v>-3902846.7664474738</v>
      </c>
      <c r="H35" s="437">
        <v>138523937.31953365</v>
      </c>
      <c r="I35" s="437">
        <v>35122571.513665907</v>
      </c>
      <c r="J35" s="437">
        <v>173646508.83319956</v>
      </c>
      <c r="K35" s="639">
        <v>17259497</v>
      </c>
      <c r="L35" s="641">
        <v>190906005.83319956</v>
      </c>
      <c r="M35" s="437">
        <v>-7054426.0595500097</v>
      </c>
      <c r="N35" s="437">
        <v>183851579.77364954</v>
      </c>
      <c r="O35" s="478">
        <v>680.60395313000072</v>
      </c>
      <c r="P35" s="435">
        <v>655.45403580687548</v>
      </c>
      <c r="Q35" s="437"/>
      <c r="R35" s="437"/>
      <c r="S35" s="437"/>
      <c r="T35" s="437">
        <v>-5609900.1845328957</v>
      </c>
      <c r="U35" s="654">
        <v>-0.21865915023537508</v>
      </c>
      <c r="V35" s="437">
        <v>-123.78624699008361</v>
      </c>
      <c r="W35" s="437"/>
      <c r="X35" s="437"/>
      <c r="Y35" s="432" t="s">
        <v>658</v>
      </c>
      <c r="Z35" s="437">
        <v>276438</v>
      </c>
      <c r="AA35" s="480">
        <v>178694141.59228745</v>
      </c>
      <c r="AB35" s="480">
        <v>-31490422.854904905</v>
      </c>
      <c r="AC35" s="437">
        <v>147203718.73738253</v>
      </c>
      <c r="AD35" s="437">
        <v>-1947193</v>
      </c>
      <c r="AE35" s="437">
        <v>145256525.73738253</v>
      </c>
      <c r="AF35" s="437">
        <v>34871139.280349925</v>
      </c>
      <c r="AG35" s="437">
        <v>180127665.01773244</v>
      </c>
      <c r="AH35" s="639">
        <v>16388241</v>
      </c>
      <c r="AI35" s="641">
        <v>196515906.01773244</v>
      </c>
      <c r="AJ35" s="439">
        <v>710.8860070530551</v>
      </c>
    </row>
    <row r="36" spans="1:36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55"/>
      <c r="S36" s="655"/>
      <c r="AH36" s="18"/>
    </row>
    <row r="37" spans="1:36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55"/>
      <c r="S37" s="655"/>
      <c r="AH37" s="18"/>
    </row>
    <row r="38" spans="1:36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55"/>
      <c r="S38" s="655"/>
      <c r="AH38" s="18"/>
    </row>
    <row r="39" spans="1:36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55"/>
      <c r="S39" s="655"/>
      <c r="AH39" s="18"/>
    </row>
    <row r="40" spans="1:36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55"/>
      <c r="S40" s="655"/>
      <c r="AH40" s="18"/>
    </row>
    <row r="41" spans="1:36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55"/>
      <c r="S41" s="655"/>
      <c r="AH41" s="18"/>
    </row>
    <row r="42" spans="1:36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55"/>
      <c r="S42" s="655"/>
      <c r="AH42" s="18"/>
    </row>
    <row r="43" spans="1:36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55"/>
      <c r="S43" s="655"/>
      <c r="AH43" s="18"/>
    </row>
    <row r="44" spans="1:36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55"/>
      <c r="S44" s="655"/>
      <c r="AH44" s="18"/>
    </row>
    <row r="45" spans="1:36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55"/>
      <c r="S45" s="655"/>
      <c r="AH45" s="18"/>
    </row>
    <row r="46" spans="1:36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55"/>
      <c r="S46" s="655"/>
      <c r="AH46" s="18"/>
    </row>
    <row r="47" spans="1:36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55"/>
      <c r="S47" s="655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conditionalFormatting sqref="C11:C27 C31:C34">
    <cfRule type="cellIs" dxfId="13" priority="6" operator="lessThan">
      <formula>0</formula>
    </cfRule>
  </conditionalFormatting>
  <conditionalFormatting sqref="AK14">
    <cfRule type="cellIs" dxfId="12" priority="5" operator="lessThan">
      <formula>0</formula>
    </cfRule>
  </conditionalFormatting>
  <hyperlinks>
    <hyperlink ref="X2" r:id="rId1" display="FM:s statsandelskalkyl 2023, uppdaterad 24.11.2023" xr:uid="{5283F764-FE92-48CA-855F-D2CAD89DB9F2}"/>
    <hyperlink ref="A4" r:id="rId2" display="VM:n valtionosuuslaskelma 19.9.2022" xr:uid="{CD13E7E6-3FDA-424A-AAC7-AAB5CEC9405A}"/>
    <hyperlink ref="A5" r:id="rId3" display="Opetus- ja kulttuuritoimen valtionosuudet vuodelle 2023, OPH 20.12.2023" xr:uid="{53BDA0BA-0529-445B-9895-583B475D79B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5" sqref="K5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2.5703125" style="7" customWidth="1"/>
    <col min="4" max="4" width="18.85546875" style="7" customWidth="1"/>
    <col min="5" max="5" width="11.85546875" style="7" bestFit="1" customWidth="1"/>
    <col min="6" max="6" width="17.140625" style="14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7.85546875" style="246" customWidth="1"/>
    <col min="12" max="12" width="14.28515625" bestFit="1" customWidth="1"/>
    <col min="13" max="13" width="3.85546875" style="1" customWidth="1"/>
    <col min="14" max="14" width="12.7109375" style="1" customWidth="1"/>
    <col min="15" max="15" width="12.140625" style="1" customWidth="1"/>
    <col min="16" max="16" width="5.85546875" style="1" customWidth="1"/>
    <col min="17" max="17" width="18" style="1" bestFit="1" customWidth="1"/>
    <col min="18" max="18" width="11.140625" style="1" customWidth="1"/>
    <col min="19" max="20" width="14.28515625" style="1" customWidth="1"/>
    <col min="21" max="21" width="18.8554687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25" t="s">
        <v>798</v>
      </c>
      <c r="B1" s="6"/>
      <c r="G1" s="38"/>
      <c r="H1" s="38"/>
      <c r="K1" s="245"/>
      <c r="Z1" s="245"/>
    </row>
    <row r="2" spans="1:27" ht="17.45" customHeight="1">
      <c r="A2" s="624" t="s">
        <v>817</v>
      </c>
      <c r="B2" s="6"/>
      <c r="G2" s="38"/>
      <c r="H2" s="38"/>
      <c r="K2" s="245"/>
      <c r="Z2" s="245"/>
    </row>
    <row r="3" spans="1:27">
      <c r="A3" s="422" t="s">
        <v>498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723" t="s">
        <v>496</v>
      </c>
      <c r="B4" s="51"/>
      <c r="C4" s="43"/>
      <c r="D4" s="43"/>
      <c r="E4" s="43"/>
      <c r="F4" s="44"/>
    </row>
    <row r="5" spans="1:27" ht="15.75">
      <c r="A5" s="726" t="s">
        <v>497</v>
      </c>
      <c r="B5" s="51"/>
      <c r="C5" s="47"/>
      <c r="D5" s="47"/>
      <c r="E5" s="47"/>
      <c r="F5" s="48"/>
      <c r="G5" s="1"/>
      <c r="H5" s="1"/>
    </row>
    <row r="6" spans="1:27" ht="26.25">
      <c r="A6" s="623" t="s">
        <v>499</v>
      </c>
      <c r="B6" s="51"/>
      <c r="C6" s="47"/>
      <c r="D6" s="47"/>
      <c r="E6" s="47"/>
      <c r="F6" s="48"/>
      <c r="G6" s="15"/>
      <c r="H6" s="15"/>
      <c r="K6" s="247"/>
      <c r="Q6" s="395" t="s">
        <v>799</v>
      </c>
      <c r="Z6" s="247"/>
    </row>
    <row r="7" spans="1:27">
      <c r="A7" s="623" t="s">
        <v>500</v>
      </c>
      <c r="B7" s="51"/>
      <c r="C7" s="47"/>
      <c r="D7" s="47"/>
      <c r="E7" s="47"/>
      <c r="F7" s="48"/>
      <c r="G7" s="15"/>
      <c r="H7" s="15"/>
      <c r="K7" s="247"/>
      <c r="Q7" s="292" t="s">
        <v>803</v>
      </c>
      <c r="Z7" s="247"/>
    </row>
    <row r="8" spans="1:27">
      <c r="A8" s="623"/>
      <c r="B8" s="51"/>
      <c r="C8" s="47"/>
      <c r="D8" s="47"/>
      <c r="E8" s="47"/>
      <c r="F8" s="48"/>
      <c r="G8" s="15"/>
      <c r="H8" s="15"/>
      <c r="K8" s="247"/>
      <c r="Q8" s="292"/>
      <c r="Z8" s="247"/>
    </row>
    <row r="9" spans="1:27" s="175" customFormat="1" ht="99.75" thickBot="1">
      <c r="A9" s="396" t="s">
        <v>635</v>
      </c>
      <c r="B9" s="396" t="s">
        <v>659</v>
      </c>
      <c r="C9" s="733" t="s">
        <v>466</v>
      </c>
      <c r="D9" s="713" t="s">
        <v>739</v>
      </c>
      <c r="E9" s="713" t="s">
        <v>468</v>
      </c>
      <c r="F9" s="397" t="s">
        <v>469</v>
      </c>
      <c r="G9" s="397" t="s">
        <v>470</v>
      </c>
      <c r="H9" s="397" t="s">
        <v>471</v>
      </c>
      <c r="I9" s="57" t="s">
        <v>472</v>
      </c>
      <c r="J9" s="57" t="s">
        <v>473</v>
      </c>
      <c r="K9" s="419" t="s">
        <v>474</v>
      </c>
      <c r="L9" s="58" t="s">
        <v>475</v>
      </c>
      <c r="M9" s="414"/>
      <c r="N9" s="133" t="s">
        <v>481</v>
      </c>
      <c r="O9" s="133" t="s">
        <v>750</v>
      </c>
      <c r="P9" s="769"/>
      <c r="Q9" s="771" t="s">
        <v>813</v>
      </c>
      <c r="R9" s="400" t="s">
        <v>484</v>
      </c>
      <c r="S9" s="418" t="s">
        <v>485</v>
      </c>
      <c r="T9" s="418" t="s">
        <v>486</v>
      </c>
      <c r="U9" s="717" t="s">
        <v>487</v>
      </c>
      <c r="V9" s="400" t="s">
        <v>488</v>
      </c>
      <c r="W9" s="400" t="s">
        <v>489</v>
      </c>
      <c r="X9" s="401" t="s">
        <v>490</v>
      </c>
      <c r="Y9" s="401" t="s">
        <v>491</v>
      </c>
      <c r="Z9" s="420" t="s">
        <v>492</v>
      </c>
      <c r="AA9" s="402" t="s">
        <v>493</v>
      </c>
    </row>
    <row r="10" spans="1:27" s="672" customFormat="1" ht="30.75" customHeight="1">
      <c r="A10" s="668"/>
      <c r="B10" s="738" t="s">
        <v>661</v>
      </c>
      <c r="C10" s="669">
        <v>5533611</v>
      </c>
      <c r="D10" s="425">
        <v>353.89386132445503</v>
      </c>
      <c r="E10" s="425">
        <v>-55.772901132387894</v>
      </c>
      <c r="F10" s="425">
        <v>298.12096019206717</v>
      </c>
      <c r="G10" s="425">
        <v>146.10444297699311</v>
      </c>
      <c r="H10" s="425">
        <v>444.22540316906014</v>
      </c>
      <c r="I10" s="425">
        <v>153.24532208715092</v>
      </c>
      <c r="J10" s="425">
        <v>597.47072525621115</v>
      </c>
      <c r="K10" s="425">
        <v>5.9537885839825027</v>
      </c>
      <c r="L10" s="425">
        <v>603.42451384019364</v>
      </c>
      <c r="M10" s="670"/>
      <c r="N10" s="476">
        <f t="shared" ref="N10:N28" si="0">L10-AA10</f>
        <v>-50.859243604046924</v>
      </c>
      <c r="O10" s="671">
        <f>N10/AA10</f>
        <v>-7.7732700873873142E-2</v>
      </c>
      <c r="P10" s="670"/>
      <c r="Q10" s="738" t="s">
        <v>661</v>
      </c>
      <c r="R10" s="425">
        <v>5517897</v>
      </c>
      <c r="S10" s="476">
        <v>348.50039010900213</v>
      </c>
      <c r="T10" s="476">
        <v>0.10721625811595292</v>
      </c>
      <c r="U10" s="476">
        <v>348.60760636711814</v>
      </c>
      <c r="V10" s="476">
        <v>148.42654692539568</v>
      </c>
      <c r="W10" s="476">
        <v>497.03415329251374</v>
      </c>
      <c r="X10" s="476">
        <v>154.22542320017951</v>
      </c>
      <c r="Y10" s="476">
        <v>651.25957649269321</v>
      </c>
      <c r="Z10" s="476">
        <v>3.0241809515473013</v>
      </c>
      <c r="AA10" s="476">
        <v>654.28375744424056</v>
      </c>
    </row>
    <row r="11" spans="1:27" s="404" customFormat="1">
      <c r="A11" s="656">
        <v>1</v>
      </c>
      <c r="B11" s="695" t="s">
        <v>638</v>
      </c>
      <c r="C11" s="447">
        <v>1733033</v>
      </c>
      <c r="D11" s="452">
        <v>512.64060714973607</v>
      </c>
      <c r="E11" s="452">
        <v>77.672660296829122</v>
      </c>
      <c r="F11" s="452">
        <v>590.31326744656508</v>
      </c>
      <c r="G11" s="452">
        <v>-37.064048682444366</v>
      </c>
      <c r="H11" s="452">
        <v>553.24921876412066</v>
      </c>
      <c r="I11" s="452">
        <v>127.29260919753241</v>
      </c>
      <c r="J11" s="452">
        <v>680.5418279616531</v>
      </c>
      <c r="K11" s="452">
        <v>9.4357522332234876</v>
      </c>
      <c r="L11" s="455">
        <v>689.97758019487674</v>
      </c>
      <c r="N11" s="501">
        <f t="shared" si="0"/>
        <v>48.518227993007145</v>
      </c>
      <c r="O11" s="659">
        <f t="shared" ref="O11:O35" si="1">N11/AA11</f>
        <v>7.563726029788756E-2</v>
      </c>
      <c r="Q11" s="695" t="s">
        <v>638</v>
      </c>
      <c r="R11" s="452">
        <v>1714741</v>
      </c>
      <c r="S11" s="448">
        <v>496.73543719165923</v>
      </c>
      <c r="T11" s="448">
        <v>37.648444932485404</v>
      </c>
      <c r="U11" s="448">
        <v>534.38388212414452</v>
      </c>
      <c r="V11" s="448">
        <v>-33.494840911834501</v>
      </c>
      <c r="W11" s="448">
        <v>500.88904121231002</v>
      </c>
      <c r="X11" s="448">
        <v>128.77448584745355</v>
      </c>
      <c r="Y11" s="448">
        <v>629.66352705976362</v>
      </c>
      <c r="Z11" s="448">
        <v>11.795825142106009</v>
      </c>
      <c r="AA11" s="448">
        <v>641.45935220186959</v>
      </c>
    </row>
    <row r="12" spans="1:27" s="404" customFormat="1">
      <c r="A12" s="431">
        <v>2</v>
      </c>
      <c r="B12" s="695" t="s">
        <v>639</v>
      </c>
      <c r="C12" s="433">
        <v>485567</v>
      </c>
      <c r="D12" s="437">
        <v>272.927220079047</v>
      </c>
      <c r="E12" s="437">
        <v>-48.286875201815789</v>
      </c>
      <c r="F12" s="437">
        <v>224.64034487723126</v>
      </c>
      <c r="G12" s="437">
        <v>108.014940590176</v>
      </c>
      <c r="H12" s="437">
        <v>332.65528546740734</v>
      </c>
      <c r="I12" s="437">
        <v>158.99262973248037</v>
      </c>
      <c r="J12" s="437">
        <v>491.64791519988762</v>
      </c>
      <c r="K12" s="437">
        <v>60.107093356838497</v>
      </c>
      <c r="L12" s="439">
        <v>551.75500855672624</v>
      </c>
      <c r="N12" s="202">
        <f t="shared" si="0"/>
        <v>-50.163910610247285</v>
      </c>
      <c r="O12" s="658">
        <f t="shared" si="1"/>
        <v>-8.3339979875813999E-2</v>
      </c>
      <c r="Q12" s="695" t="s">
        <v>639</v>
      </c>
      <c r="R12" s="437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200">
        <v>48.328700227725413</v>
      </c>
      <c r="AA12" s="200">
        <v>601.91891916697352</v>
      </c>
    </row>
    <row r="13" spans="1:27" s="404" customFormat="1">
      <c r="A13" s="431">
        <v>4</v>
      </c>
      <c r="B13" s="695" t="s">
        <v>464</v>
      </c>
      <c r="C13" s="433">
        <v>212556</v>
      </c>
      <c r="D13" s="437">
        <v>144.04130340997011</v>
      </c>
      <c r="E13" s="437">
        <v>-221.48761742586535</v>
      </c>
      <c r="F13" s="437">
        <v>-77.446314015895297</v>
      </c>
      <c r="G13" s="437">
        <v>234.91373643821959</v>
      </c>
      <c r="H13" s="437">
        <v>157.46742242232426</v>
      </c>
      <c r="I13" s="437">
        <v>178.91564408975117</v>
      </c>
      <c r="J13" s="437">
        <v>336.38306651207552</v>
      </c>
      <c r="K13" s="437">
        <v>-42.456256233651366</v>
      </c>
      <c r="L13" s="439">
        <v>293.92681027842417</v>
      </c>
      <c r="N13" s="202">
        <f t="shared" si="0"/>
        <v>-153.819525742162</v>
      </c>
      <c r="O13" s="658">
        <f t="shared" si="1"/>
        <v>-0.3435416738621615</v>
      </c>
      <c r="Q13" s="695" t="s">
        <v>464</v>
      </c>
      <c r="R13" s="437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200">
        <v>-52.779042472267726</v>
      </c>
      <c r="AA13" s="200">
        <v>447.74633602058617</v>
      </c>
    </row>
    <row r="14" spans="1:27" s="404" customFormat="1">
      <c r="A14" s="431">
        <v>5</v>
      </c>
      <c r="B14" s="695" t="s">
        <v>640</v>
      </c>
      <c r="C14" s="433">
        <v>169537</v>
      </c>
      <c r="D14" s="437">
        <v>174.19923818222654</v>
      </c>
      <c r="E14" s="437">
        <v>-5.2457682466436797</v>
      </c>
      <c r="F14" s="437">
        <v>168.95346993558286</v>
      </c>
      <c r="G14" s="437">
        <v>186.54853493295673</v>
      </c>
      <c r="H14" s="437">
        <v>355.50200486853959</v>
      </c>
      <c r="I14" s="437">
        <v>161.49456386071398</v>
      </c>
      <c r="J14" s="437">
        <v>516.99656872925368</v>
      </c>
      <c r="K14" s="437">
        <v>-132.49108454201738</v>
      </c>
      <c r="L14" s="439">
        <v>384.50548418723616</v>
      </c>
      <c r="N14" s="202">
        <f t="shared" si="0"/>
        <v>-99.409551100971044</v>
      </c>
      <c r="O14" s="658">
        <f t="shared" si="1"/>
        <v>-0.2054276967066446</v>
      </c>
      <c r="Q14" s="695" t="s">
        <v>640</v>
      </c>
      <c r="R14" s="437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200">
        <v>-135.27944986575645</v>
      </c>
      <c r="AA14" s="200">
        <v>483.91503528820721</v>
      </c>
    </row>
    <row r="15" spans="1:27" s="404" customFormat="1">
      <c r="A15" s="431">
        <v>6</v>
      </c>
      <c r="B15" s="695" t="s">
        <v>641</v>
      </c>
      <c r="C15" s="433">
        <v>532671</v>
      </c>
      <c r="D15" s="437">
        <v>219.64581007018825</v>
      </c>
      <c r="E15" s="437">
        <v>-121.17465216775598</v>
      </c>
      <c r="F15" s="437">
        <v>98.471157902432239</v>
      </c>
      <c r="G15" s="437">
        <v>126.07743151014495</v>
      </c>
      <c r="H15" s="437">
        <v>224.54858941257717</v>
      </c>
      <c r="I15" s="437">
        <v>148.48955443017803</v>
      </c>
      <c r="J15" s="437">
        <v>373.03814384275523</v>
      </c>
      <c r="K15" s="437">
        <v>106.46870582404523</v>
      </c>
      <c r="L15" s="439">
        <v>479.50684966680046</v>
      </c>
      <c r="N15" s="202">
        <f t="shared" si="0"/>
        <v>-9.8844669272583587</v>
      </c>
      <c r="O15" s="658">
        <f t="shared" si="1"/>
        <v>-2.0197471005513046E-2</v>
      </c>
      <c r="Q15" s="695" t="s">
        <v>641</v>
      </c>
      <c r="R15" s="437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200">
        <v>100.25888093911026</v>
      </c>
      <c r="AA15" s="200">
        <v>489.39131659405882</v>
      </c>
    </row>
    <row r="16" spans="1:27" s="404" customFormat="1">
      <c r="A16" s="431">
        <v>7</v>
      </c>
      <c r="B16" s="695" t="s">
        <v>642</v>
      </c>
      <c r="C16" s="433">
        <v>204528</v>
      </c>
      <c r="D16" s="437">
        <v>151.24493579372253</v>
      </c>
      <c r="E16" s="437">
        <v>170.7130035374789</v>
      </c>
      <c r="F16" s="437">
        <v>321.95793933120143</v>
      </c>
      <c r="G16" s="437">
        <v>242.64178844197417</v>
      </c>
      <c r="H16" s="437">
        <v>564.59972777317569</v>
      </c>
      <c r="I16" s="437">
        <v>160.63894683541227</v>
      </c>
      <c r="J16" s="437">
        <v>725.23867460858776</v>
      </c>
      <c r="K16" s="437">
        <v>-76.966562035515921</v>
      </c>
      <c r="L16" s="439">
        <v>648.27211257307192</v>
      </c>
      <c r="N16" s="202">
        <f t="shared" si="0"/>
        <v>-127.65597323742156</v>
      </c>
      <c r="O16" s="658">
        <f t="shared" si="1"/>
        <v>-0.16452036673486162</v>
      </c>
      <c r="Q16" s="695" t="s">
        <v>642</v>
      </c>
      <c r="R16" s="437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200">
        <v>-84.241668454203307</v>
      </c>
      <c r="AA16" s="200">
        <v>775.92808581049349</v>
      </c>
    </row>
    <row r="17" spans="1:27" s="404" customFormat="1">
      <c r="A17" s="431">
        <v>8</v>
      </c>
      <c r="B17" s="695" t="s">
        <v>643</v>
      </c>
      <c r="C17" s="433">
        <v>159488</v>
      </c>
      <c r="D17" s="437">
        <v>57.257899367621164</v>
      </c>
      <c r="E17" s="437">
        <v>-279.89161115802602</v>
      </c>
      <c r="F17" s="437">
        <v>-222.6337117904049</v>
      </c>
      <c r="G17" s="437">
        <v>159.97916442621801</v>
      </c>
      <c r="H17" s="437">
        <v>-62.654547364186882</v>
      </c>
      <c r="I17" s="437">
        <v>160.657129227251</v>
      </c>
      <c r="J17" s="437">
        <v>98.002581863064123</v>
      </c>
      <c r="K17" s="437">
        <v>-77.428841041332262</v>
      </c>
      <c r="L17" s="439">
        <v>20.573740821731867</v>
      </c>
      <c r="N17" s="202">
        <f t="shared" si="0"/>
        <v>-302.46365890316298</v>
      </c>
      <c r="O17" s="658">
        <f t="shared" si="1"/>
        <v>-0.93631158237636614</v>
      </c>
      <c r="Q17" s="695" t="s">
        <v>643</v>
      </c>
      <c r="R17" s="437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200">
        <v>-76.219733442385262</v>
      </c>
      <c r="AA17" s="200">
        <v>323.03739972489484</v>
      </c>
    </row>
    <row r="18" spans="1:27" s="404" customFormat="1">
      <c r="A18" s="431">
        <v>9</v>
      </c>
      <c r="B18" s="695" t="s">
        <v>644</v>
      </c>
      <c r="C18" s="433">
        <v>125353</v>
      </c>
      <c r="D18" s="437">
        <v>83.102965007360226</v>
      </c>
      <c r="E18" s="437">
        <v>49.333972789732847</v>
      </c>
      <c r="F18" s="437">
        <v>132.43693779709307</v>
      </c>
      <c r="G18" s="437">
        <v>221.47047592169818</v>
      </c>
      <c r="H18" s="437">
        <v>353.90741371879125</v>
      </c>
      <c r="I18" s="437">
        <v>164.06573433131933</v>
      </c>
      <c r="J18" s="437">
        <v>517.97314805011058</v>
      </c>
      <c r="K18" s="437">
        <v>-76.482166362193169</v>
      </c>
      <c r="L18" s="439">
        <v>441.49098168791744</v>
      </c>
      <c r="N18" s="202">
        <f t="shared" si="0"/>
        <v>-88.41047172441796</v>
      </c>
      <c r="O18" s="658">
        <f t="shared" si="1"/>
        <v>-0.16684323312399482</v>
      </c>
      <c r="Q18" s="695" t="s">
        <v>644</v>
      </c>
      <c r="R18" s="437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200">
        <v>-82.007929773922143</v>
      </c>
      <c r="AA18" s="200">
        <v>529.9014534123354</v>
      </c>
    </row>
    <row r="19" spans="1:27" s="404" customFormat="1">
      <c r="A19" s="431">
        <v>10</v>
      </c>
      <c r="B19" s="695" t="s">
        <v>645</v>
      </c>
      <c r="C19" s="433">
        <v>130451</v>
      </c>
      <c r="D19" s="437">
        <v>47.500746935632385</v>
      </c>
      <c r="E19" s="437">
        <v>-259.10114645089999</v>
      </c>
      <c r="F19" s="437">
        <v>-211.60039951526755</v>
      </c>
      <c r="G19" s="437">
        <v>262.19385086296529</v>
      </c>
      <c r="H19" s="437">
        <v>50.593451347697723</v>
      </c>
      <c r="I19" s="437">
        <v>190.85536877463235</v>
      </c>
      <c r="J19" s="437">
        <v>241.44882012233006</v>
      </c>
      <c r="K19" s="437">
        <v>-28.556760776076842</v>
      </c>
      <c r="L19" s="439">
        <v>212.89205934625323</v>
      </c>
      <c r="N19" s="202">
        <f t="shared" si="0"/>
        <v>-117.1984206981881</v>
      </c>
      <c r="O19" s="658">
        <f t="shared" si="1"/>
        <v>-0.35504938125573698</v>
      </c>
      <c r="Q19" s="695" t="s">
        <v>645</v>
      </c>
      <c r="R19" s="437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200">
        <v>-34.708006803960878</v>
      </c>
      <c r="AA19" s="200">
        <v>330.09048004444134</v>
      </c>
    </row>
    <row r="20" spans="1:27" s="404" customFormat="1">
      <c r="A20" s="431">
        <v>11</v>
      </c>
      <c r="B20" s="695" t="s">
        <v>646</v>
      </c>
      <c r="C20" s="433">
        <v>247689</v>
      </c>
      <c r="D20" s="437">
        <v>151.81552812468138</v>
      </c>
      <c r="E20" s="437">
        <v>-100.26647374439754</v>
      </c>
      <c r="F20" s="437">
        <v>51.549054380283813</v>
      </c>
      <c r="G20" s="437">
        <v>285.19317803171134</v>
      </c>
      <c r="H20" s="437">
        <v>336.74223241199502</v>
      </c>
      <c r="I20" s="437">
        <v>173.78395960675715</v>
      </c>
      <c r="J20" s="437">
        <v>510.52619201875217</v>
      </c>
      <c r="K20" s="437">
        <v>-35.257762758943677</v>
      </c>
      <c r="L20" s="439">
        <v>475.2684292598085</v>
      </c>
      <c r="N20" s="202">
        <f t="shared" si="0"/>
        <v>-60.849907283590028</v>
      </c>
      <c r="O20" s="658">
        <f t="shared" si="1"/>
        <v>-0.11350088802393397</v>
      </c>
      <c r="Q20" s="695" t="s">
        <v>646</v>
      </c>
      <c r="R20" s="437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200">
        <v>-38.874276764252322</v>
      </c>
      <c r="AA20" s="200">
        <v>536.11833654339853</v>
      </c>
    </row>
    <row r="21" spans="1:27" s="404" customFormat="1">
      <c r="A21" s="431">
        <v>12</v>
      </c>
      <c r="B21" s="695" t="s">
        <v>647</v>
      </c>
      <c r="C21" s="433">
        <v>162540</v>
      </c>
      <c r="D21" s="437">
        <v>201.5728106360481</v>
      </c>
      <c r="E21" s="437">
        <v>-38.342647692595321</v>
      </c>
      <c r="F21" s="437">
        <v>163.23016294345274</v>
      </c>
      <c r="G21" s="437">
        <v>382.12932274488696</v>
      </c>
      <c r="H21" s="437">
        <v>545.35948568833976</v>
      </c>
      <c r="I21" s="437">
        <v>180.6850812011549</v>
      </c>
      <c r="J21" s="437">
        <v>726.0445668894946</v>
      </c>
      <c r="K21" s="437">
        <v>-45.874455518641568</v>
      </c>
      <c r="L21" s="439">
        <v>680.17011137085296</v>
      </c>
      <c r="N21" s="202">
        <f t="shared" si="0"/>
        <v>-230.28282490543597</v>
      </c>
      <c r="O21" s="658">
        <f t="shared" si="1"/>
        <v>-0.25293215687488718</v>
      </c>
      <c r="Q21" s="695" t="s">
        <v>647</v>
      </c>
      <c r="R21" s="437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200">
        <v>-50.599053166014414</v>
      </c>
      <c r="AA21" s="200">
        <v>910.45293627628894</v>
      </c>
    </row>
    <row r="22" spans="1:27" s="404" customFormat="1">
      <c r="A22" s="431">
        <v>13</v>
      </c>
      <c r="B22" s="695" t="s">
        <v>648</v>
      </c>
      <c r="C22" s="433">
        <v>272437</v>
      </c>
      <c r="D22" s="437">
        <v>251.87105011786585</v>
      </c>
      <c r="E22" s="437">
        <v>-121.58160405185855</v>
      </c>
      <c r="F22" s="437">
        <v>130.28944606600729</v>
      </c>
      <c r="G22" s="437">
        <v>287.62070539363532</v>
      </c>
      <c r="H22" s="437">
        <v>417.91015145964263</v>
      </c>
      <c r="I22" s="437">
        <v>159.34388363835902</v>
      </c>
      <c r="J22" s="437">
        <v>577.25403509800151</v>
      </c>
      <c r="K22" s="437">
        <v>-105.50236568454358</v>
      </c>
      <c r="L22" s="439">
        <v>471.7516694134581</v>
      </c>
      <c r="N22" s="202">
        <f t="shared" si="0"/>
        <v>-186.94954926661467</v>
      </c>
      <c r="O22" s="658">
        <f t="shared" si="1"/>
        <v>-0.28381539909889697</v>
      </c>
      <c r="Q22" s="695" t="s">
        <v>648</v>
      </c>
      <c r="R22" s="437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200">
        <v>-106.87504538236708</v>
      </c>
      <c r="AA22" s="200">
        <v>658.70121868007277</v>
      </c>
    </row>
    <row r="23" spans="1:27" s="404" customFormat="1">
      <c r="A23" s="431">
        <v>14</v>
      </c>
      <c r="B23" s="695" t="s">
        <v>649</v>
      </c>
      <c r="C23" s="433">
        <v>190774</v>
      </c>
      <c r="D23" s="437">
        <v>304.36561603155383</v>
      </c>
      <c r="E23" s="437">
        <v>-106.80738316153945</v>
      </c>
      <c r="F23" s="437">
        <v>197.55823287001434</v>
      </c>
      <c r="G23" s="437">
        <v>385.48169517331797</v>
      </c>
      <c r="H23" s="437">
        <v>583.03992804333222</v>
      </c>
      <c r="I23" s="437">
        <v>192.92098649895973</v>
      </c>
      <c r="J23" s="437">
        <v>775.96091454229224</v>
      </c>
      <c r="K23" s="437">
        <v>-31.274455638609034</v>
      </c>
      <c r="L23" s="439">
        <v>744.68645890368305</v>
      </c>
      <c r="N23" s="202">
        <f t="shared" si="0"/>
        <v>-129.32443982902339</v>
      </c>
      <c r="O23" s="658">
        <f t="shared" si="1"/>
        <v>-0.14796662148783332</v>
      </c>
      <c r="Q23" s="695" t="s">
        <v>649</v>
      </c>
      <c r="R23" s="437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200">
        <v>-37.28619851691159</v>
      </c>
      <c r="AA23" s="200">
        <v>874.01089873270644</v>
      </c>
    </row>
    <row r="24" spans="1:27" s="404" customFormat="1">
      <c r="A24" s="431">
        <v>15</v>
      </c>
      <c r="B24" s="695" t="s">
        <v>650</v>
      </c>
      <c r="C24" s="433">
        <v>176323</v>
      </c>
      <c r="D24" s="437">
        <v>618.46724553535307</v>
      </c>
      <c r="E24" s="437">
        <v>-274.8329074394851</v>
      </c>
      <c r="F24" s="437">
        <v>343.63433809586803</v>
      </c>
      <c r="G24" s="437">
        <v>194.2681367605087</v>
      </c>
      <c r="H24" s="437">
        <v>537.90247485637667</v>
      </c>
      <c r="I24" s="437">
        <v>171.22330245750311</v>
      </c>
      <c r="J24" s="437">
        <v>709.12577731387978</v>
      </c>
      <c r="K24" s="437">
        <v>182.48651622306789</v>
      </c>
      <c r="L24" s="439">
        <v>891.61229353694785</v>
      </c>
      <c r="N24" s="202">
        <f t="shared" si="0"/>
        <v>-77.437149918537557</v>
      </c>
      <c r="O24" s="658">
        <f t="shared" si="1"/>
        <v>-7.9910421951648061E-2</v>
      </c>
      <c r="Q24" s="695" t="s">
        <v>650</v>
      </c>
      <c r="R24" s="437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200">
        <v>164.08902471583323</v>
      </c>
      <c r="AA24" s="200">
        <v>969.0494434554854</v>
      </c>
    </row>
    <row r="25" spans="1:27" s="404" customFormat="1">
      <c r="A25" s="431">
        <v>16</v>
      </c>
      <c r="B25" s="695" t="s">
        <v>651</v>
      </c>
      <c r="C25" s="433">
        <v>67805</v>
      </c>
      <c r="D25" s="437">
        <v>581.30202910181333</v>
      </c>
      <c r="E25" s="437">
        <v>-280.18678587455588</v>
      </c>
      <c r="F25" s="437">
        <v>301.11524322725751</v>
      </c>
      <c r="G25" s="437">
        <v>293.06683544946793</v>
      </c>
      <c r="H25" s="437">
        <v>594.18207867672538</v>
      </c>
      <c r="I25" s="437">
        <v>176.13055091703859</v>
      </c>
      <c r="J25" s="437">
        <v>770.31262959376409</v>
      </c>
      <c r="K25" s="437">
        <v>-0.57358601873018211</v>
      </c>
      <c r="L25" s="439">
        <v>769.73904357503386</v>
      </c>
      <c r="N25" s="202">
        <f t="shared" si="0"/>
        <v>-106.15891594879213</v>
      </c>
      <c r="O25" s="658">
        <f t="shared" si="1"/>
        <v>-0.12120009505046052</v>
      </c>
      <c r="Q25" s="695" t="s">
        <v>651</v>
      </c>
      <c r="R25" s="437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200">
        <v>0.27100051535006991</v>
      </c>
      <c r="AA25" s="200">
        <v>875.89795952382599</v>
      </c>
    </row>
    <row r="26" spans="1:27" s="404" customFormat="1">
      <c r="A26" s="660">
        <v>17</v>
      </c>
      <c r="B26" s="695" t="s">
        <v>652</v>
      </c>
      <c r="C26" s="661">
        <v>416543</v>
      </c>
      <c r="D26" s="662">
        <v>579.68483548493691</v>
      </c>
      <c r="E26" s="662">
        <v>-120.77592357296506</v>
      </c>
      <c r="F26" s="662">
        <v>458.90891191197181</v>
      </c>
      <c r="G26" s="662">
        <v>303.42799689467438</v>
      </c>
      <c r="H26" s="662">
        <v>762.33690880664642</v>
      </c>
      <c r="I26" s="662">
        <v>154.82668898448</v>
      </c>
      <c r="J26" s="662">
        <v>917.16359779112634</v>
      </c>
      <c r="K26" s="662">
        <v>-7.8949304153472752</v>
      </c>
      <c r="L26" s="663">
        <v>909.26866737577905</v>
      </c>
      <c r="N26" s="664">
        <f t="shared" si="0"/>
        <v>-70.990852888839754</v>
      </c>
      <c r="O26" s="665">
        <f t="shared" si="1"/>
        <v>-7.2420467663171423E-2</v>
      </c>
      <c r="Q26" s="695" t="s">
        <v>652</v>
      </c>
      <c r="R26" s="662">
        <v>415603</v>
      </c>
      <c r="S26" s="666">
        <v>589.0729232657327</v>
      </c>
      <c r="T26" s="666">
        <v>-77.294419916609527</v>
      </c>
      <c r="U26" s="666">
        <v>511.77850334912324</v>
      </c>
      <c r="V26" s="666">
        <v>315.39027389118945</v>
      </c>
      <c r="W26" s="666">
        <v>827.16877724031247</v>
      </c>
      <c r="X26" s="666">
        <v>154.94546495845967</v>
      </c>
      <c r="Y26" s="666">
        <v>982.11424219877233</v>
      </c>
      <c r="Z26" s="666">
        <v>-1.8547219341535071</v>
      </c>
      <c r="AA26" s="666">
        <v>980.2595202646188</v>
      </c>
    </row>
    <row r="27" spans="1:27" s="404" customFormat="1">
      <c r="A27" s="431">
        <v>18</v>
      </c>
      <c r="B27" s="695" t="s">
        <v>653</v>
      </c>
      <c r="C27" s="433">
        <v>70521</v>
      </c>
      <c r="D27" s="437">
        <v>339.99082158031416</v>
      </c>
      <c r="E27" s="437">
        <v>-154.77211173038984</v>
      </c>
      <c r="F27" s="437">
        <v>185.21870984992435</v>
      </c>
      <c r="G27" s="437">
        <v>343.59846541735527</v>
      </c>
      <c r="H27" s="437">
        <v>528.81717526727971</v>
      </c>
      <c r="I27" s="437">
        <v>182.74564686120061</v>
      </c>
      <c r="J27" s="437">
        <v>711.56282212848032</v>
      </c>
      <c r="K27" s="437">
        <v>451.4228669474341</v>
      </c>
      <c r="L27" s="439">
        <v>1162.9856890759145</v>
      </c>
      <c r="M27" s="667"/>
      <c r="N27" s="202">
        <f t="shared" si="0"/>
        <v>94.559949193645934</v>
      </c>
      <c r="O27" s="658">
        <f t="shared" si="1"/>
        <v>8.8503997670503182E-2</v>
      </c>
      <c r="P27" s="667"/>
      <c r="Q27" s="695" t="s">
        <v>653</v>
      </c>
      <c r="R27" s="437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200">
        <v>432.37788225387692</v>
      </c>
      <c r="AA27" s="200">
        <v>1068.4257398822685</v>
      </c>
    </row>
    <row r="28" spans="1:27" s="404" customFormat="1">
      <c r="A28" s="431">
        <v>19</v>
      </c>
      <c r="B28" s="695" t="s">
        <v>654</v>
      </c>
      <c r="C28" s="433">
        <v>175795</v>
      </c>
      <c r="D28" s="437">
        <v>526.62962291375391</v>
      </c>
      <c r="E28" s="437">
        <v>-322.46430909676815</v>
      </c>
      <c r="F28" s="437">
        <v>204.16531381698593</v>
      </c>
      <c r="G28" s="437">
        <v>256.26257016192966</v>
      </c>
      <c r="H28" s="437">
        <v>460.42788397891553</v>
      </c>
      <c r="I28" s="437">
        <v>168.42788551479146</v>
      </c>
      <c r="J28" s="437">
        <v>628.85576949370716</v>
      </c>
      <c r="K28" s="437">
        <v>-35.273710856395233</v>
      </c>
      <c r="L28" s="439">
        <v>593.58205863731189</v>
      </c>
      <c r="M28" s="667"/>
      <c r="N28" s="202">
        <f t="shared" si="0"/>
        <v>-78.59702416267362</v>
      </c>
      <c r="O28" s="658">
        <f t="shared" si="1"/>
        <v>-0.11692869679204382</v>
      </c>
      <c r="P28" s="667"/>
      <c r="Q28" s="695" t="s">
        <v>654</v>
      </c>
      <c r="R28" s="437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200">
        <v>-32.259328929028747</v>
      </c>
      <c r="AA28" s="200">
        <v>672.17908279998551</v>
      </c>
    </row>
    <row r="29" spans="1:27" s="404" customFormat="1">
      <c r="A29" s="14"/>
      <c r="B29" s="24"/>
      <c r="C29" s="21"/>
      <c r="D29" s="36"/>
      <c r="E29" s="36"/>
      <c r="F29" s="36"/>
      <c r="G29" s="36"/>
      <c r="H29" s="36"/>
      <c r="I29" s="36"/>
      <c r="J29" s="36"/>
      <c r="K29" s="36"/>
      <c r="L29" s="645"/>
      <c r="N29" s="19"/>
      <c r="O29" s="657"/>
      <c r="Q29" s="24"/>
      <c r="R29" s="648"/>
      <c r="S29" s="22"/>
      <c r="T29" s="22"/>
      <c r="U29" s="22"/>
      <c r="V29" s="22"/>
      <c r="W29" s="22"/>
      <c r="X29" s="22"/>
      <c r="Y29" s="22"/>
      <c r="Z29" s="22"/>
      <c r="AA29" s="22"/>
    </row>
    <row r="30" spans="1:27" s="404" customFormat="1" ht="18.75">
      <c r="A30" s="363" t="s">
        <v>814</v>
      </c>
      <c r="C30" s="21"/>
      <c r="D30" s="36"/>
      <c r="E30" s="36"/>
      <c r="F30" s="36"/>
      <c r="G30" s="36"/>
      <c r="H30" s="36"/>
      <c r="I30" s="36"/>
      <c r="J30" s="36"/>
      <c r="K30" s="36"/>
      <c r="L30" s="645"/>
      <c r="N30" s="19"/>
      <c r="O30" s="657"/>
      <c r="R30" s="648"/>
      <c r="S30" s="22"/>
      <c r="T30" s="22"/>
      <c r="U30" s="22"/>
      <c r="V30" s="22"/>
      <c r="W30" s="22"/>
      <c r="X30" s="22"/>
      <c r="Y30" s="22"/>
      <c r="Z30" s="22"/>
      <c r="AA30" s="22"/>
    </row>
    <row r="31" spans="1:27" s="404" customFormat="1">
      <c r="A31" s="431">
        <v>31</v>
      </c>
      <c r="B31" s="432" t="s">
        <v>512</v>
      </c>
      <c r="C31" s="433">
        <v>664028</v>
      </c>
      <c r="D31" s="437">
        <v>356.73162542483283</v>
      </c>
      <c r="E31" s="437">
        <v>-15.302515025436241</v>
      </c>
      <c r="F31" s="437">
        <v>341.42911039939656</v>
      </c>
      <c r="G31" s="437">
        <v>-87.609077489293469</v>
      </c>
      <c r="H31" s="437">
        <v>253.82003291010312</v>
      </c>
      <c r="I31" s="437">
        <v>134.24752102065841</v>
      </c>
      <c r="J31" s="437">
        <v>388.06755393076151</v>
      </c>
      <c r="K31" s="437">
        <v>55.956958140319387</v>
      </c>
      <c r="L31" s="439">
        <v>444.02451207108089</v>
      </c>
      <c r="M31" s="667"/>
      <c r="N31" s="202">
        <f>L31-AA31</f>
        <v>144.85696694041752</v>
      </c>
      <c r="O31" s="658">
        <f t="shared" si="1"/>
        <v>0.48420013901290765</v>
      </c>
      <c r="P31" s="667"/>
      <c r="Q31" s="432" t="s">
        <v>512</v>
      </c>
      <c r="R31" s="437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200">
        <v>299.16754513066337</v>
      </c>
    </row>
    <row r="32" spans="1:27" s="404" customFormat="1">
      <c r="A32" s="431">
        <v>32</v>
      </c>
      <c r="B32" s="432" t="s">
        <v>655</v>
      </c>
      <c r="C32" s="433">
        <v>98972</v>
      </c>
      <c r="D32" s="437">
        <v>485.61667976324946</v>
      </c>
      <c r="E32" s="437">
        <v>268.28715792389761</v>
      </c>
      <c r="F32" s="437">
        <v>753.90383768714707</v>
      </c>
      <c r="G32" s="437">
        <v>7.7030065367928913</v>
      </c>
      <c r="H32" s="437">
        <v>761.60684422394002</v>
      </c>
      <c r="I32" s="437">
        <v>147.38154840148414</v>
      </c>
      <c r="J32" s="437">
        <v>908.98839262542401</v>
      </c>
      <c r="K32" s="437">
        <v>-62.66345026876288</v>
      </c>
      <c r="L32" s="439">
        <v>846.32494235666104</v>
      </c>
      <c r="M32" s="667"/>
      <c r="N32" s="202">
        <f>L32-AA32</f>
        <v>-54.095824262399901</v>
      </c>
      <c r="O32" s="658">
        <f t="shared" si="1"/>
        <v>-6.0078383648925884E-2</v>
      </c>
      <c r="P32" s="667"/>
      <c r="Q32" s="432" t="s">
        <v>655</v>
      </c>
      <c r="R32" s="437">
        <v>99073</v>
      </c>
      <c r="S32" s="200">
        <v>486.90004428418393</v>
      </c>
      <c r="T32" s="200">
        <v>314.42923868994092</v>
      </c>
      <c r="U32" s="200">
        <v>801.32928297412491</v>
      </c>
      <c r="V32" s="200">
        <v>8.1795342828015709</v>
      </c>
      <c r="W32" s="200">
        <v>809.50881725692648</v>
      </c>
      <c r="X32" s="200">
        <v>150.47724969623167</v>
      </c>
      <c r="Y32" s="200">
        <v>959.986066953158</v>
      </c>
      <c r="Z32" s="200">
        <v>-59.565300334097081</v>
      </c>
      <c r="AA32" s="200">
        <v>900.42076661906094</v>
      </c>
    </row>
    <row r="33" spans="1:27" s="404" customFormat="1">
      <c r="A33" s="431">
        <v>33</v>
      </c>
      <c r="B33" s="432" t="s">
        <v>656</v>
      </c>
      <c r="C33" s="433">
        <v>203192</v>
      </c>
      <c r="D33" s="437">
        <v>442.5998177040828</v>
      </c>
      <c r="E33" s="437">
        <v>-8.5562134070745497</v>
      </c>
      <c r="F33" s="437">
        <v>434.04360429700819</v>
      </c>
      <c r="G33" s="437">
        <v>22.494095938935921</v>
      </c>
      <c r="H33" s="437">
        <v>456.5377002359441</v>
      </c>
      <c r="I33" s="437">
        <v>125.36889642078204</v>
      </c>
      <c r="J33" s="437">
        <v>581.90659665672626</v>
      </c>
      <c r="K33" s="437">
        <v>-87.304416512461117</v>
      </c>
      <c r="L33" s="439">
        <v>494.60218014426511</v>
      </c>
      <c r="M33" s="667"/>
      <c r="N33" s="202">
        <f>L33-AA33</f>
        <v>-92.948589228539106</v>
      </c>
      <c r="O33" s="658">
        <f t="shared" si="1"/>
        <v>-0.15819669392614261</v>
      </c>
      <c r="P33" s="667"/>
      <c r="Q33" s="432" t="s">
        <v>656</v>
      </c>
      <c r="R33" s="437">
        <v>201854</v>
      </c>
      <c r="S33" s="200">
        <v>443.67354712536053</v>
      </c>
      <c r="T33" s="200">
        <v>56.87867701299227</v>
      </c>
      <c r="U33" s="200">
        <v>500.55222413835293</v>
      </c>
      <c r="V33" s="200">
        <v>39.161507822485561</v>
      </c>
      <c r="W33" s="200">
        <v>539.71373196083846</v>
      </c>
      <c r="X33" s="200">
        <v>129.24358868169534</v>
      </c>
      <c r="Y33" s="200">
        <v>668.95732064253377</v>
      </c>
      <c r="Z33" s="200">
        <v>-81.406551269729604</v>
      </c>
      <c r="AA33" s="200">
        <v>587.55076937280421</v>
      </c>
    </row>
    <row r="34" spans="1:27" s="404" customFormat="1">
      <c r="A34" s="431">
        <v>34</v>
      </c>
      <c r="B34" s="432" t="s">
        <v>657</v>
      </c>
      <c r="C34" s="433">
        <v>486346</v>
      </c>
      <c r="D34" s="437">
        <v>671.92911277051212</v>
      </c>
      <c r="E34" s="437">
        <v>337.79964154958395</v>
      </c>
      <c r="F34" s="437">
        <v>1009.7287543200962</v>
      </c>
      <c r="G34" s="437">
        <v>-15.397462941523681</v>
      </c>
      <c r="H34" s="437">
        <v>994.33129137857236</v>
      </c>
      <c r="I34" s="437">
        <v>115.70981273318225</v>
      </c>
      <c r="J34" s="437">
        <v>1110.0411041117547</v>
      </c>
      <c r="K34" s="437">
        <v>-29.038026425631134</v>
      </c>
      <c r="L34" s="439">
        <v>1081.0030776861238</v>
      </c>
      <c r="M34" s="667"/>
      <c r="N34" s="202">
        <f>L34-AA34</f>
        <v>39.856409544070175</v>
      </c>
      <c r="O34" s="658">
        <f t="shared" si="1"/>
        <v>3.8281263114633701E-2</v>
      </c>
      <c r="P34" s="667"/>
      <c r="Q34" s="432" t="s">
        <v>657</v>
      </c>
      <c r="R34" s="437">
        <v>478919</v>
      </c>
      <c r="S34" s="200">
        <v>659.22294595975461</v>
      </c>
      <c r="T34" s="200">
        <v>286.2356925428341</v>
      </c>
      <c r="U34" s="200">
        <v>945.45863850258866</v>
      </c>
      <c r="V34" s="200">
        <v>-7.2232151992299327</v>
      </c>
      <c r="W34" s="200">
        <v>938.23542330335863</v>
      </c>
      <c r="X34" s="200">
        <v>118.32417270332348</v>
      </c>
      <c r="Y34" s="200">
        <v>1056.5595960066821</v>
      </c>
      <c r="Z34" s="200">
        <v>-15.412927864628465</v>
      </c>
      <c r="AA34" s="200">
        <v>1041.1466681420536</v>
      </c>
    </row>
    <row r="35" spans="1:27" s="404" customFormat="1">
      <c r="A35" s="634">
        <v>35</v>
      </c>
      <c r="B35" s="432" t="s">
        <v>658</v>
      </c>
      <c r="C35" s="433">
        <v>280495</v>
      </c>
      <c r="D35" s="437">
        <v>665.81603627509867</v>
      </c>
      <c r="E35" s="437">
        <v>-158.04661405373591</v>
      </c>
      <c r="F35" s="437">
        <v>507.76942222136262</v>
      </c>
      <c r="G35" s="437">
        <v>-13.9141402393892</v>
      </c>
      <c r="H35" s="437">
        <v>493.85528198197346</v>
      </c>
      <c r="I35" s="437">
        <v>125.21639071522097</v>
      </c>
      <c r="J35" s="437">
        <v>619.07167269719446</v>
      </c>
      <c r="K35" s="437">
        <v>61.532280432806289</v>
      </c>
      <c r="L35" s="439">
        <v>680.60395313000072</v>
      </c>
      <c r="M35" s="667"/>
      <c r="N35" s="202">
        <f>L35-AA35</f>
        <v>-30.282053923054377</v>
      </c>
      <c r="O35" s="658">
        <f t="shared" si="1"/>
        <v>-4.2597622716737983E-2</v>
      </c>
      <c r="P35" s="667"/>
      <c r="Q35" s="432" t="s">
        <v>658</v>
      </c>
      <c r="R35" s="437">
        <v>276438</v>
      </c>
      <c r="S35" s="200">
        <v>646.41670679243612</v>
      </c>
      <c r="T35" s="200">
        <v>-113.91495689776697</v>
      </c>
      <c r="U35" s="200">
        <v>532.50174989466905</v>
      </c>
      <c r="V35" s="200">
        <v>-7.0438687879379822</v>
      </c>
      <c r="W35" s="200">
        <v>525.45788110673107</v>
      </c>
      <c r="X35" s="200">
        <v>126.14452166615996</v>
      </c>
      <c r="Y35" s="200">
        <v>651.60240277289097</v>
      </c>
      <c r="Z35" s="200">
        <v>59.283604280164084</v>
      </c>
      <c r="AA35" s="200">
        <v>710.8860070530551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/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6ADDD88-962E-493B-B9EA-378149BF2394}"/>
    <hyperlink ref="A5" r:id="rId2" display="Opetus- ja kulttuuritoimen valtionosuudet vuodelle 2023, OPH 20.12.2023" xr:uid="{A4C56816-D01E-40F3-BB59-00F284CDA42C}"/>
    <hyperlink ref="Q7" r:id="rId3" xr:uid="{DC2381DD-5073-4D3B-A7CB-E7429A678B9A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6"/>
  <sheetViews>
    <sheetView workbookViewId="0">
      <selection activeCell="C8" sqref="C8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3.140625" style="7" customWidth="1"/>
    <col min="4" max="4" width="15.7109375" style="7" customWidth="1"/>
    <col min="5" max="5" width="11.85546875" style="7" bestFit="1" customWidth="1"/>
    <col min="6" max="6" width="16.28515625" style="14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5.140625" style="246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12.855468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6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0.75">
      <c r="A1" s="741" t="s">
        <v>679</v>
      </c>
      <c r="B1" s="6"/>
      <c r="G1" s="38"/>
      <c r="H1" s="38"/>
      <c r="K1" s="245"/>
      <c r="Z1" s="245"/>
    </row>
    <row r="2" spans="1:27" ht="17.45" customHeight="1">
      <c r="A2" s="624" t="s">
        <v>817</v>
      </c>
      <c r="B2" s="6"/>
      <c r="G2" s="38"/>
      <c r="H2" s="38"/>
      <c r="K2" s="245"/>
      <c r="Z2" s="245"/>
    </row>
    <row r="3" spans="1:27">
      <c r="A3" s="422" t="s">
        <v>498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723" t="s">
        <v>496</v>
      </c>
      <c r="B4" s="51"/>
      <c r="C4" s="43"/>
      <c r="D4" s="43"/>
      <c r="E4" s="43"/>
      <c r="F4" s="44"/>
    </row>
    <row r="5" spans="1:27" ht="15.75">
      <c r="A5" s="726" t="s">
        <v>497</v>
      </c>
      <c r="B5" s="51"/>
      <c r="C5" s="47"/>
      <c r="D5" s="47"/>
      <c r="E5" s="47"/>
      <c r="F5" s="48"/>
      <c r="G5" s="1"/>
      <c r="H5" s="1"/>
    </row>
    <row r="6" spans="1:27" ht="26.25">
      <c r="A6" s="623" t="s">
        <v>499</v>
      </c>
      <c r="B6" s="51"/>
      <c r="C6" s="47"/>
      <c r="D6" s="47"/>
      <c r="E6" s="47"/>
      <c r="F6" s="48"/>
      <c r="G6" s="15"/>
      <c r="H6" s="15"/>
      <c r="K6" s="247"/>
      <c r="Q6" s="395" t="s">
        <v>799</v>
      </c>
      <c r="Z6" s="247"/>
    </row>
    <row r="7" spans="1:27">
      <c r="A7" s="623" t="s">
        <v>500</v>
      </c>
      <c r="B7" s="51"/>
      <c r="C7" s="47"/>
      <c r="D7" s="47"/>
      <c r="E7" s="47"/>
      <c r="F7" s="48"/>
      <c r="G7" s="15"/>
      <c r="H7" s="15"/>
      <c r="K7" s="247"/>
      <c r="Q7" s="292" t="s">
        <v>803</v>
      </c>
      <c r="Z7" s="247"/>
    </row>
    <row r="8" spans="1:27" s="175" customFormat="1" ht="114.75">
      <c r="A8" s="396"/>
      <c r="B8" s="396"/>
      <c r="C8" s="397" t="s">
        <v>660</v>
      </c>
      <c r="D8" s="750" t="s">
        <v>467</v>
      </c>
      <c r="E8" s="749" t="s">
        <v>468</v>
      </c>
      <c r="F8" s="734" t="s">
        <v>469</v>
      </c>
      <c r="G8" s="734" t="s">
        <v>470</v>
      </c>
      <c r="H8" s="734" t="s">
        <v>471</v>
      </c>
      <c r="I8" s="753" t="s">
        <v>472</v>
      </c>
      <c r="J8" s="753" t="s">
        <v>473</v>
      </c>
      <c r="K8" s="757" t="s">
        <v>474</v>
      </c>
      <c r="L8" s="754" t="s">
        <v>475</v>
      </c>
      <c r="M8" s="414"/>
      <c r="N8" s="133" t="s">
        <v>818</v>
      </c>
      <c r="O8" s="760" t="s">
        <v>480</v>
      </c>
      <c r="P8" s="560"/>
      <c r="Q8" s="398" t="s">
        <v>483</v>
      </c>
      <c r="R8" s="400" t="s">
        <v>484</v>
      </c>
      <c r="S8" s="418" t="s">
        <v>485</v>
      </c>
      <c r="T8" s="418" t="s">
        <v>486</v>
      </c>
      <c r="U8" s="717" t="s">
        <v>487</v>
      </c>
      <c r="V8" s="400" t="s">
        <v>488</v>
      </c>
      <c r="W8" s="400" t="s">
        <v>489</v>
      </c>
      <c r="X8" s="401" t="s">
        <v>490</v>
      </c>
      <c r="Y8" s="401" t="s">
        <v>491</v>
      </c>
      <c r="Z8" s="420" t="s">
        <v>492</v>
      </c>
      <c r="AA8" s="402" t="s">
        <v>493</v>
      </c>
    </row>
    <row r="9" spans="1:27" s="399" customFormat="1" ht="30.75" customHeight="1">
      <c r="A9" s="474"/>
      <c r="B9" s="475" t="s">
        <v>661</v>
      </c>
      <c r="C9" s="476">
        <f>SUM(C10:C16)</f>
        <v>5533611</v>
      </c>
      <c r="D9" s="477">
        <f t="shared" ref="D9:L9" si="0">SUM(D10:D16)</f>
        <v>1958310963.8574791</v>
      </c>
      <c r="E9" s="477">
        <f t="shared" si="0"/>
        <v>-308625539.208094</v>
      </c>
      <c r="F9" s="476">
        <f t="shared" si="0"/>
        <v>1649685424.6493852</v>
      </c>
      <c r="G9" s="476">
        <f t="shared" si="0"/>
        <v>808485152.80636203</v>
      </c>
      <c r="H9" s="476">
        <f t="shared" si="0"/>
        <v>2458170577.4557467</v>
      </c>
      <c r="I9" s="476">
        <f t="shared" si="0"/>
        <v>848000000.00000107</v>
      </c>
      <c r="J9" s="476">
        <f t="shared" si="0"/>
        <v>3306170577.4557476</v>
      </c>
      <c r="K9" s="678">
        <f t="shared" si="0"/>
        <v>32945950</v>
      </c>
      <c r="L9" s="679">
        <f t="shared" si="0"/>
        <v>3339116527.4557476</v>
      </c>
      <c r="M9" s="676"/>
      <c r="N9" s="642">
        <f t="shared" ref="N9:N16" si="1">L9-AA9</f>
        <v>-271153849.89455557</v>
      </c>
      <c r="O9" s="630">
        <f t="shared" ref="O9:O16" si="2">N9/AA9</f>
        <v>-7.5106244561540109E-2</v>
      </c>
      <c r="P9" s="677"/>
      <c r="Q9" s="475" t="s">
        <v>661</v>
      </c>
      <c r="R9" s="425">
        <f>SUM(R10:R16)</f>
        <v>5517897</v>
      </c>
      <c r="S9" s="483">
        <f t="shared" ref="S9:AA9" si="3">SUM(S10:S16)</f>
        <v>1922989257.0812926</v>
      </c>
      <c r="T9" s="483">
        <f t="shared" si="3"/>
        <v>591608.26900921762</v>
      </c>
      <c r="U9" s="425">
        <f t="shared" si="3"/>
        <v>1923580865.3503017</v>
      </c>
      <c r="V9" s="425">
        <f t="shared" si="3"/>
        <v>819002393</v>
      </c>
      <c r="W9" s="425">
        <f t="shared" si="3"/>
        <v>2742583258.3503017</v>
      </c>
      <c r="X9" s="425">
        <f t="shared" si="3"/>
        <v>851000000.00000095</v>
      </c>
      <c r="Y9" s="425">
        <f t="shared" si="3"/>
        <v>3593583258.3503027</v>
      </c>
      <c r="Z9" s="675">
        <f t="shared" si="3"/>
        <v>16687119</v>
      </c>
      <c r="AA9" s="478">
        <f t="shared" si="3"/>
        <v>3610270377.3503032</v>
      </c>
    </row>
    <row r="10" spans="1:27">
      <c r="A10" s="445"/>
      <c r="B10" s="446" t="s">
        <v>677</v>
      </c>
      <c r="C10" s="452">
        <v>58483</v>
      </c>
      <c r="D10" s="493">
        <v>26827530.434444875</v>
      </c>
      <c r="E10" s="493">
        <v>-474885.39890112646</v>
      </c>
      <c r="F10" s="452">
        <v>26352645.035543736</v>
      </c>
      <c r="G10" s="452">
        <v>22271750.809456468</v>
      </c>
      <c r="H10" s="452">
        <v>48624395.845000193</v>
      </c>
      <c r="I10" s="452">
        <v>13236612.263641339</v>
      </c>
      <c r="J10" s="452">
        <v>61861008.10864155</v>
      </c>
      <c r="K10" s="673">
        <v>-9083798</v>
      </c>
      <c r="L10" s="674">
        <v>52777210.10864155</v>
      </c>
      <c r="M10" s="452"/>
      <c r="N10" s="631">
        <f t="shared" si="1"/>
        <v>-4912624.0751364231</v>
      </c>
      <c r="O10" s="522">
        <f t="shared" si="2"/>
        <v>-8.5155801618126734E-2</v>
      </c>
      <c r="P10" s="452"/>
      <c r="Q10" s="446" t="s">
        <v>677</v>
      </c>
      <c r="R10" s="452">
        <v>59431</v>
      </c>
      <c r="S10" s="493">
        <v>26682387.460298572</v>
      </c>
      <c r="T10" s="493">
        <v>7431377.9705491252</v>
      </c>
      <c r="U10" s="452">
        <v>34113765.430847682</v>
      </c>
      <c r="V10" s="452">
        <v>19710791</v>
      </c>
      <c r="W10" s="452">
        <v>53824556.430847682</v>
      </c>
      <c r="X10" s="452">
        <v>13350336.7529303</v>
      </c>
      <c r="Y10" s="452">
        <v>67174893.183777988</v>
      </c>
      <c r="Z10" s="673">
        <v>-9485059</v>
      </c>
      <c r="AA10" s="674">
        <v>57689834.183777973</v>
      </c>
    </row>
    <row r="11" spans="1:27">
      <c r="A11" s="431"/>
      <c r="B11" s="432" t="s">
        <v>662</v>
      </c>
      <c r="C11" s="437">
        <v>289472</v>
      </c>
      <c r="D11" s="480">
        <v>107740026.76155943</v>
      </c>
      <c r="E11" s="480">
        <v>7335229.2849000366</v>
      </c>
      <c r="F11" s="437">
        <v>115075256.04645945</v>
      </c>
      <c r="G11" s="437">
        <v>116677139.5333942</v>
      </c>
      <c r="H11" s="437">
        <v>231752395.57985353</v>
      </c>
      <c r="I11" s="437">
        <v>61503071.939579092</v>
      </c>
      <c r="J11" s="437">
        <v>293255467.51943266</v>
      </c>
      <c r="K11" s="639">
        <v>-11466973</v>
      </c>
      <c r="L11" s="641">
        <v>281788494.51943272</v>
      </c>
      <c r="M11" s="437"/>
      <c r="N11" s="631">
        <f t="shared" si="1"/>
        <v>-23703635.413250804</v>
      </c>
      <c r="O11" s="522">
        <f t="shared" si="2"/>
        <v>-7.7591640146258425E-2</v>
      </c>
      <c r="P11" s="437"/>
      <c r="Q11" s="432" t="s">
        <v>662</v>
      </c>
      <c r="R11" s="437">
        <v>294357</v>
      </c>
      <c r="S11" s="480">
        <v>110674288.40684582</v>
      </c>
      <c r="T11" s="480">
        <v>40976231.899334162</v>
      </c>
      <c r="U11" s="437">
        <v>151650520.30617991</v>
      </c>
      <c r="V11" s="437">
        <v>105026602</v>
      </c>
      <c r="W11" s="437">
        <v>256677122.30617991</v>
      </c>
      <c r="X11" s="437">
        <v>62205521.626503475</v>
      </c>
      <c r="Y11" s="437">
        <v>318882643.93268359</v>
      </c>
      <c r="Z11" s="639">
        <v>-13390514</v>
      </c>
      <c r="AA11" s="641">
        <v>305492129.93268353</v>
      </c>
    </row>
    <row r="12" spans="1:27">
      <c r="A12" s="431"/>
      <c r="B12" s="432" t="s">
        <v>663</v>
      </c>
      <c r="C12" s="437">
        <v>510574</v>
      </c>
      <c r="D12" s="480">
        <v>212025523.73220962</v>
      </c>
      <c r="E12" s="480">
        <v>-30134574.084553145</v>
      </c>
      <c r="F12" s="437">
        <v>181890949.64765659</v>
      </c>
      <c r="G12" s="437">
        <v>178942579.69215634</v>
      </c>
      <c r="H12" s="437">
        <v>360833529.33981287</v>
      </c>
      <c r="I12" s="437">
        <v>96583077.530870512</v>
      </c>
      <c r="J12" s="437">
        <v>457416606.87068355</v>
      </c>
      <c r="K12" s="639">
        <v>-22373128</v>
      </c>
      <c r="L12" s="641">
        <v>435043478.87068343</v>
      </c>
      <c r="M12" s="437"/>
      <c r="N12" s="631">
        <f t="shared" si="1"/>
        <v>-46724376.359909713</v>
      </c>
      <c r="O12" s="522">
        <f t="shared" si="2"/>
        <v>-9.6985250993023561E-2</v>
      </c>
      <c r="P12" s="437"/>
      <c r="Q12" s="432" t="s">
        <v>663</v>
      </c>
      <c r="R12" s="437">
        <v>515842</v>
      </c>
      <c r="S12" s="480">
        <v>212135048.24606571</v>
      </c>
      <c r="T12" s="480">
        <v>24581630.899964705</v>
      </c>
      <c r="U12" s="437">
        <v>236716679.14603046</v>
      </c>
      <c r="V12" s="437">
        <v>172495769</v>
      </c>
      <c r="W12" s="437">
        <v>409212448.14603049</v>
      </c>
      <c r="X12" s="437">
        <v>97816436.084562734</v>
      </c>
      <c r="Y12" s="437">
        <v>507028884.2305932</v>
      </c>
      <c r="Z12" s="639">
        <v>-25261029</v>
      </c>
      <c r="AA12" s="641">
        <v>481767855.23059314</v>
      </c>
    </row>
    <row r="13" spans="1:27">
      <c r="A13" s="431"/>
      <c r="B13" s="432" t="s">
        <v>664</v>
      </c>
      <c r="C13" s="437">
        <v>639662</v>
      </c>
      <c r="D13" s="480">
        <v>237351982.19012952</v>
      </c>
      <c r="E13" s="480">
        <v>-55504710.333692066</v>
      </c>
      <c r="F13" s="437">
        <v>181847271.85643744</v>
      </c>
      <c r="G13" s="437">
        <v>188534234.5274559</v>
      </c>
      <c r="H13" s="437">
        <v>370381506.38389343</v>
      </c>
      <c r="I13" s="437">
        <v>107213070.91532883</v>
      </c>
      <c r="J13" s="437">
        <v>477594577.29922211</v>
      </c>
      <c r="K13" s="639">
        <v>-30403080</v>
      </c>
      <c r="L13" s="641">
        <v>447191497.29922211</v>
      </c>
      <c r="M13" s="437"/>
      <c r="N13" s="631">
        <f t="shared" si="1"/>
        <v>-88144005.372723997</v>
      </c>
      <c r="O13" s="522">
        <f t="shared" si="2"/>
        <v>-0.16465189574161065</v>
      </c>
      <c r="P13" s="437"/>
      <c r="Q13" s="432" t="s">
        <v>664</v>
      </c>
      <c r="R13" s="437">
        <v>643201</v>
      </c>
      <c r="S13" s="480">
        <v>236832462.509619</v>
      </c>
      <c r="T13" s="480">
        <v>31790693.410434838</v>
      </c>
      <c r="U13" s="437">
        <v>268623155.92005384</v>
      </c>
      <c r="V13" s="437">
        <v>190917927</v>
      </c>
      <c r="W13" s="437">
        <v>459541082.92005378</v>
      </c>
      <c r="X13" s="437">
        <v>108281998.75189234</v>
      </c>
      <c r="Y13" s="437">
        <v>567823081.67194605</v>
      </c>
      <c r="Z13" s="639">
        <v>-32487579</v>
      </c>
      <c r="AA13" s="641">
        <v>535335502.67194611</v>
      </c>
    </row>
    <row r="14" spans="1:27">
      <c r="A14" s="431"/>
      <c r="B14" s="432" t="s">
        <v>665</v>
      </c>
      <c r="C14" s="437">
        <v>783448</v>
      </c>
      <c r="D14" s="480">
        <v>142456728.14399278</v>
      </c>
      <c r="E14" s="480">
        <v>-153752509.21532443</v>
      </c>
      <c r="F14" s="437">
        <v>-11295781.071331643</v>
      </c>
      <c r="G14" s="437">
        <v>144803345.42816803</v>
      </c>
      <c r="H14" s="437">
        <v>133507564.35683641</v>
      </c>
      <c r="I14" s="437">
        <v>124335639.90490273</v>
      </c>
      <c r="J14" s="437">
        <v>257843204.26173908</v>
      </c>
      <c r="K14" s="639">
        <v>-11696020</v>
      </c>
      <c r="L14" s="641">
        <v>246147184.26173908</v>
      </c>
      <c r="M14" s="437"/>
      <c r="N14" s="631">
        <f t="shared" si="1"/>
        <v>-101869731.46044075</v>
      </c>
      <c r="O14" s="522">
        <f t="shared" si="2"/>
        <v>-0.29271488499071363</v>
      </c>
      <c r="P14" s="437"/>
      <c r="Q14" s="432" t="s">
        <v>665</v>
      </c>
      <c r="R14" s="437">
        <v>784245</v>
      </c>
      <c r="S14" s="480">
        <v>143442258.92475986</v>
      </c>
      <c r="T14" s="480">
        <v>-50561201.070818037</v>
      </c>
      <c r="U14" s="437">
        <v>92881057.853941828</v>
      </c>
      <c r="V14" s="437">
        <v>146288521</v>
      </c>
      <c r="W14" s="437">
        <v>239169578.85394183</v>
      </c>
      <c r="X14" s="437">
        <v>124720188.86823797</v>
      </c>
      <c r="Y14" s="437">
        <v>363889767.72217983</v>
      </c>
      <c r="Z14" s="639">
        <v>-15872852</v>
      </c>
      <c r="AA14" s="641">
        <v>348016915.72217983</v>
      </c>
    </row>
    <row r="15" spans="1:27">
      <c r="A15" s="431"/>
      <c r="B15" s="432" t="s">
        <v>666</v>
      </c>
      <c r="C15" s="437">
        <v>992438</v>
      </c>
      <c r="D15" s="480">
        <v>397660755.88903773</v>
      </c>
      <c r="E15" s="480">
        <v>-18082037.085602976</v>
      </c>
      <c r="F15" s="437">
        <v>379578718.80343467</v>
      </c>
      <c r="G15" s="437">
        <v>126426035.41903679</v>
      </c>
      <c r="H15" s="437">
        <v>506004754.22247136</v>
      </c>
      <c r="I15" s="437">
        <v>138345878.34102231</v>
      </c>
      <c r="J15" s="437">
        <v>644350632.56349361</v>
      </c>
      <c r="K15" s="639">
        <v>-34342257</v>
      </c>
      <c r="L15" s="641">
        <v>610008375.56349373</v>
      </c>
      <c r="M15" s="437"/>
      <c r="N15" s="631">
        <f t="shared" si="1"/>
        <v>-96106307.809036732</v>
      </c>
      <c r="O15" s="522">
        <f t="shared" si="2"/>
        <v>-0.13610580557539995</v>
      </c>
      <c r="P15" s="437"/>
      <c r="Q15" s="432" t="s">
        <v>666</v>
      </c>
      <c r="R15" s="437">
        <v>991072</v>
      </c>
      <c r="S15" s="480">
        <v>401036061.05306166</v>
      </c>
      <c r="T15" s="480">
        <v>58667838.88534835</v>
      </c>
      <c r="U15" s="437">
        <v>459703899.93840998</v>
      </c>
      <c r="V15" s="437">
        <v>139764678</v>
      </c>
      <c r="W15" s="437">
        <v>599468577.93841016</v>
      </c>
      <c r="X15" s="437">
        <v>140458259.43412057</v>
      </c>
      <c r="Y15" s="437">
        <v>739926837.37253046</v>
      </c>
      <c r="Z15" s="639">
        <v>-33812154</v>
      </c>
      <c r="AA15" s="641">
        <v>706114683.37253046</v>
      </c>
    </row>
    <row r="16" spans="1:27">
      <c r="A16" s="635"/>
      <c r="B16" s="636" t="s">
        <v>678</v>
      </c>
      <c r="C16" s="437">
        <v>2259534</v>
      </c>
      <c r="D16" s="480">
        <v>834248416.70610511</v>
      </c>
      <c r="E16" s="480">
        <v>-58012052.374920294</v>
      </c>
      <c r="F16" s="437">
        <v>776236364.33118486</v>
      </c>
      <c r="G16" s="437">
        <v>30830067.39669428</v>
      </c>
      <c r="H16" s="437">
        <v>807066431.72787905</v>
      </c>
      <c r="I16" s="437">
        <v>306782649.10465634</v>
      </c>
      <c r="J16" s="437">
        <v>1113849080.8325353</v>
      </c>
      <c r="K16" s="639">
        <v>152311206</v>
      </c>
      <c r="L16" s="641">
        <v>1266160286.8325353</v>
      </c>
      <c r="M16" s="437"/>
      <c r="N16" s="631">
        <f t="shared" si="1"/>
        <v>90306830.595943451</v>
      </c>
      <c r="O16" s="522">
        <f t="shared" si="2"/>
        <v>7.6801092956751013E-2</v>
      </c>
      <c r="P16" s="637"/>
      <c r="Q16" s="636" t="s">
        <v>678</v>
      </c>
      <c r="R16" s="437">
        <v>2229749</v>
      </c>
      <c r="S16" s="480">
        <v>792186750.48064196</v>
      </c>
      <c r="T16" s="480">
        <v>-112294963.72580393</v>
      </c>
      <c r="U16" s="437">
        <v>679891786.75483799</v>
      </c>
      <c r="V16" s="437">
        <v>44798105</v>
      </c>
      <c r="W16" s="437">
        <v>724689891.75483799</v>
      </c>
      <c r="X16" s="437">
        <v>304167258.48175365</v>
      </c>
      <c r="Y16" s="437">
        <v>1028857150.2365916</v>
      </c>
      <c r="Z16" s="639">
        <v>146996306</v>
      </c>
      <c r="AA16" s="641">
        <v>1175853456.2365918</v>
      </c>
    </row>
    <row r="17" spans="1:27">
      <c r="A17" s="241"/>
      <c r="B17" s="24"/>
      <c r="C17" s="36"/>
      <c r="D17" s="36"/>
      <c r="E17" s="36"/>
      <c r="F17" s="36"/>
      <c r="G17" s="36"/>
      <c r="H17" s="36"/>
      <c r="I17" s="36"/>
      <c r="J17" s="36"/>
      <c r="K17" s="36"/>
      <c r="L17" s="645"/>
      <c r="M17" s="36"/>
      <c r="N17" s="632"/>
      <c r="O17" s="685"/>
      <c r="P17" s="25"/>
      <c r="Q17" s="24"/>
      <c r="R17" s="36"/>
      <c r="S17" s="36"/>
      <c r="T17" s="36"/>
      <c r="U17" s="36"/>
      <c r="V17" s="36"/>
      <c r="W17" s="36"/>
      <c r="X17" s="36"/>
      <c r="Y17" s="36"/>
      <c r="Z17" s="36"/>
      <c r="AA17" s="645"/>
    </row>
    <row r="18" spans="1:27">
      <c r="D18" s="684" t="s">
        <v>667</v>
      </c>
      <c r="E18" s="684" t="s">
        <v>667</v>
      </c>
      <c r="F18" s="684" t="s">
        <v>667</v>
      </c>
      <c r="G18" s="684" t="s">
        <v>667</v>
      </c>
      <c r="H18" s="684" t="s">
        <v>667</v>
      </c>
      <c r="I18" s="684" t="s">
        <v>667</v>
      </c>
      <c r="J18" s="684" t="s">
        <v>667</v>
      </c>
      <c r="K18" s="684" t="s">
        <v>667</v>
      </c>
      <c r="L18" s="684" t="s">
        <v>667</v>
      </c>
      <c r="N18" s="684" t="s">
        <v>667</v>
      </c>
      <c r="Q18" s="8"/>
      <c r="R18" s="648"/>
      <c r="S18" s="684" t="s">
        <v>667</v>
      </c>
      <c r="T18" s="684" t="s">
        <v>667</v>
      </c>
      <c r="U18" s="684" t="s">
        <v>667</v>
      </c>
      <c r="V18" s="684" t="s">
        <v>667</v>
      </c>
      <c r="W18" s="684" t="s">
        <v>667</v>
      </c>
      <c r="X18" s="684" t="s">
        <v>667</v>
      </c>
      <c r="Y18" s="684" t="s">
        <v>667</v>
      </c>
      <c r="Z18" s="684" t="s">
        <v>667</v>
      </c>
      <c r="AA18" s="684" t="s">
        <v>667</v>
      </c>
    </row>
    <row r="19" spans="1:27">
      <c r="B19" s="475" t="s">
        <v>661</v>
      </c>
      <c r="C19" s="439">
        <v>5533611</v>
      </c>
      <c r="D19" s="640">
        <v>353.89386132445509</v>
      </c>
      <c r="E19" s="640">
        <v>-55.772901132387872</v>
      </c>
      <c r="F19" s="439">
        <v>298.12096019206717</v>
      </c>
      <c r="G19" s="439">
        <v>146.10444297699314</v>
      </c>
      <c r="H19" s="439">
        <v>444.22540316906026</v>
      </c>
      <c r="I19" s="439">
        <v>153.2453220871509</v>
      </c>
      <c r="J19" s="439">
        <v>597.47072525621115</v>
      </c>
      <c r="K19" s="638">
        <v>5.9537885839825027</v>
      </c>
      <c r="L19" s="641">
        <v>603.42451384019364</v>
      </c>
      <c r="N19" s="202">
        <v>-49.001248894176911</v>
      </c>
      <c r="O19" s="658">
        <f t="shared" ref="O19:O26" si="4">N19/AA19</f>
        <v>-7.5106244561540011E-2</v>
      </c>
      <c r="Q19" s="475" t="s">
        <v>661</v>
      </c>
      <c r="R19" s="425">
        <v>5517897</v>
      </c>
      <c r="S19" s="640">
        <v>347.51074065041661</v>
      </c>
      <c r="T19" s="640">
        <v>0.10691179213884344</v>
      </c>
      <c r="U19" s="439">
        <v>347.61765244255548</v>
      </c>
      <c r="V19" s="439">
        <v>148.00505366206625</v>
      </c>
      <c r="W19" s="439">
        <v>495.62270610462167</v>
      </c>
      <c r="X19" s="439">
        <v>153.7874635567988</v>
      </c>
      <c r="Y19" s="439">
        <v>649.41016966142047</v>
      </c>
      <c r="Z19" s="638">
        <v>3.015593072950014</v>
      </c>
      <c r="AA19" s="641">
        <v>652.42576273437055</v>
      </c>
    </row>
    <row r="20" spans="1:27">
      <c r="A20" s="431"/>
      <c r="B20" s="432" t="s">
        <v>677</v>
      </c>
      <c r="C20" s="437">
        <v>58483</v>
      </c>
      <c r="D20" s="480">
        <v>458.72356812141777</v>
      </c>
      <c r="E20" s="480">
        <v>-8.1200588017223208</v>
      </c>
      <c r="F20" s="437">
        <v>450.60350931969521</v>
      </c>
      <c r="G20" s="437">
        <v>380.8243559573973</v>
      </c>
      <c r="H20" s="437">
        <v>831.42786527709234</v>
      </c>
      <c r="I20" s="437">
        <v>226.33264818222969</v>
      </c>
      <c r="J20" s="437">
        <v>1057.7605134593223</v>
      </c>
      <c r="K20" s="639">
        <v>-155.32373510250841</v>
      </c>
      <c r="L20" s="641">
        <v>902.43677835681399</v>
      </c>
      <c r="M20" s="680"/>
      <c r="N20" s="200">
        <v>-68.265955633493604</v>
      </c>
      <c r="O20" s="683">
        <f t="shared" si="4"/>
        <v>-7.0326324674980498E-2</v>
      </c>
      <c r="P20" s="681"/>
      <c r="Q20" s="432" t="s">
        <v>677</v>
      </c>
      <c r="R20" s="437">
        <v>59431</v>
      </c>
      <c r="S20" s="480">
        <v>448.96413421107792</v>
      </c>
      <c r="T20" s="480">
        <v>125.04211557182489</v>
      </c>
      <c r="U20" s="437">
        <v>574.00624978290261</v>
      </c>
      <c r="V20" s="437">
        <v>331.65841059379784</v>
      </c>
      <c r="W20" s="437">
        <v>905.66466037670045</v>
      </c>
      <c r="X20" s="437">
        <v>224.63590975972642</v>
      </c>
      <c r="Y20" s="437">
        <v>1130.3005701364268</v>
      </c>
      <c r="Z20" s="639">
        <v>-159.59783614611902</v>
      </c>
      <c r="AA20" s="641">
        <v>970.70273399030759</v>
      </c>
    </row>
    <row r="21" spans="1:27">
      <c r="A21" s="431"/>
      <c r="B21" s="432" t="s">
        <v>662</v>
      </c>
      <c r="C21" s="437">
        <v>289472</v>
      </c>
      <c r="D21" s="480">
        <v>372.19498521984656</v>
      </c>
      <c r="E21" s="480">
        <v>25.340030417104373</v>
      </c>
      <c r="F21" s="437">
        <v>397.5350156369509</v>
      </c>
      <c r="G21" s="437">
        <v>403.06882715217432</v>
      </c>
      <c r="H21" s="437">
        <v>800.60384278912477</v>
      </c>
      <c r="I21" s="437">
        <v>212.46639377756429</v>
      </c>
      <c r="J21" s="437">
        <v>1013.0702365666892</v>
      </c>
      <c r="K21" s="639">
        <v>-39.613409932566881</v>
      </c>
      <c r="L21" s="641">
        <v>973.45682663412254</v>
      </c>
      <c r="M21" s="680"/>
      <c r="N21" s="200">
        <v>-64.371830176089361</v>
      </c>
      <c r="O21" s="683">
        <f t="shared" si="4"/>
        <v>-6.2025489230503161E-2</v>
      </c>
      <c r="P21" s="681"/>
      <c r="Q21" s="432" t="s">
        <v>662</v>
      </c>
      <c r="R21" s="437">
        <v>294357</v>
      </c>
      <c r="S21" s="480">
        <v>375.98660268600992</v>
      </c>
      <c r="T21" s="480">
        <v>139.20590269412367</v>
      </c>
      <c r="U21" s="437">
        <v>515.1925053801333</v>
      </c>
      <c r="V21" s="437">
        <v>356.80008289254204</v>
      </c>
      <c r="W21" s="437">
        <v>871.99258827267545</v>
      </c>
      <c r="X21" s="437">
        <v>211.32679578370303</v>
      </c>
      <c r="Y21" s="437">
        <v>1083.319384056379</v>
      </c>
      <c r="Z21" s="639">
        <v>-45.490727246167069</v>
      </c>
      <c r="AA21" s="641">
        <v>1037.8286568102119</v>
      </c>
    </row>
    <row r="22" spans="1:27">
      <c r="A22" s="431"/>
      <c r="B22" s="432" t="s">
        <v>663</v>
      </c>
      <c r="C22" s="437">
        <v>510574</v>
      </c>
      <c r="D22" s="480">
        <v>415.26893992292912</v>
      </c>
      <c r="E22" s="480">
        <v>-59.020972639721464</v>
      </c>
      <c r="F22" s="437">
        <v>356.24796728320791</v>
      </c>
      <c r="G22" s="437">
        <v>350.47334899966773</v>
      </c>
      <c r="H22" s="437">
        <v>706.72131628287548</v>
      </c>
      <c r="I22" s="437">
        <v>189.16567927640364</v>
      </c>
      <c r="J22" s="437">
        <v>895.88699555927951</v>
      </c>
      <c r="K22" s="639">
        <v>-43.819559946256568</v>
      </c>
      <c r="L22" s="641">
        <v>852.06743561302267</v>
      </c>
      <c r="M22" s="680"/>
      <c r="N22" s="200">
        <v>-81.877173842184789</v>
      </c>
      <c r="O22" s="683">
        <f t="shared" si="4"/>
        <v>-8.7668126153590334E-2</v>
      </c>
      <c r="P22" s="681"/>
      <c r="Q22" s="432" t="s">
        <v>663</v>
      </c>
      <c r="R22" s="437">
        <v>515842</v>
      </c>
      <c r="S22" s="480">
        <v>411.24035702030022</v>
      </c>
      <c r="T22" s="480">
        <v>47.653411121941808</v>
      </c>
      <c r="U22" s="437">
        <v>458.8937681422421</v>
      </c>
      <c r="V22" s="437">
        <v>334.39651870146287</v>
      </c>
      <c r="W22" s="437">
        <v>793.29028684370508</v>
      </c>
      <c r="X22" s="437">
        <v>189.62480000574348</v>
      </c>
      <c r="Y22" s="437">
        <v>982.91508684944847</v>
      </c>
      <c r="Z22" s="639">
        <v>-48.970477394240874</v>
      </c>
      <c r="AA22" s="641">
        <v>933.94460945520746</v>
      </c>
    </row>
    <row r="23" spans="1:27">
      <c r="A23" s="431"/>
      <c r="B23" s="432" t="s">
        <v>664</v>
      </c>
      <c r="C23" s="437">
        <v>639662</v>
      </c>
      <c r="D23" s="480">
        <v>371.0584374093342</v>
      </c>
      <c r="E23" s="480">
        <v>-86.771936325265628</v>
      </c>
      <c r="F23" s="437">
        <v>284.2865010840685</v>
      </c>
      <c r="G23" s="437">
        <v>294.74040122354603</v>
      </c>
      <c r="H23" s="437">
        <v>579.02690230761471</v>
      </c>
      <c r="I23" s="437">
        <v>167.60894177757757</v>
      </c>
      <c r="J23" s="437">
        <v>746.63584408519205</v>
      </c>
      <c r="K23" s="639">
        <v>-47.529914235955864</v>
      </c>
      <c r="L23" s="641">
        <v>699.10592984923619</v>
      </c>
      <c r="M23" s="680"/>
      <c r="N23" s="200">
        <v>-133.19299796951111</v>
      </c>
      <c r="O23" s="683">
        <f t="shared" si="4"/>
        <v>-0.1600302409599127</v>
      </c>
      <c r="P23" s="681"/>
      <c r="Q23" s="432" t="s">
        <v>664</v>
      </c>
      <c r="R23" s="437">
        <v>643201</v>
      </c>
      <c r="S23" s="480">
        <v>368.20910183538115</v>
      </c>
      <c r="T23" s="480">
        <v>49.425752463747472</v>
      </c>
      <c r="U23" s="437">
        <v>417.63485429912862</v>
      </c>
      <c r="V23" s="437">
        <v>296.82467378004696</v>
      </c>
      <c r="W23" s="437">
        <v>714.45952807917558</v>
      </c>
      <c r="X23" s="437">
        <v>168.34861692051527</v>
      </c>
      <c r="Y23" s="437">
        <v>882.80814499969074</v>
      </c>
      <c r="Z23" s="639">
        <v>-50.509217180943438</v>
      </c>
      <c r="AA23" s="641">
        <v>832.2989278187473</v>
      </c>
    </row>
    <row r="24" spans="1:27">
      <c r="A24" s="431"/>
      <c r="B24" s="432" t="s">
        <v>666</v>
      </c>
      <c r="C24" s="437">
        <v>992438</v>
      </c>
      <c r="D24" s="480">
        <v>400.69077956410149</v>
      </c>
      <c r="E24" s="480">
        <v>-18.219815329121797</v>
      </c>
      <c r="F24" s="437">
        <v>382.47096423497959</v>
      </c>
      <c r="G24" s="437">
        <v>127.38935371180547</v>
      </c>
      <c r="H24" s="437">
        <v>509.86031794678496</v>
      </c>
      <c r="I24" s="437">
        <v>139.40002130210885</v>
      </c>
      <c r="J24" s="437">
        <v>649.26033924889373</v>
      </c>
      <c r="K24" s="639">
        <v>-34.603931933279462</v>
      </c>
      <c r="L24" s="641">
        <v>614.65640731561439</v>
      </c>
      <c r="M24" s="680"/>
      <c r="N24" s="200">
        <v>-97.819258804032302</v>
      </c>
      <c r="O24" s="683">
        <f t="shared" si="4"/>
        <v>-0.13729487680159652</v>
      </c>
      <c r="P24" s="681"/>
      <c r="Q24" s="432" t="s">
        <v>666</v>
      </c>
      <c r="R24" s="437">
        <v>991072</v>
      </c>
      <c r="S24" s="480">
        <v>404.64876522902642</v>
      </c>
      <c r="T24" s="480">
        <v>59.196343843180266</v>
      </c>
      <c r="U24" s="437">
        <v>463.84510907220664</v>
      </c>
      <c r="V24" s="437">
        <v>141.02373793225922</v>
      </c>
      <c r="W24" s="437">
        <v>604.86884700446603</v>
      </c>
      <c r="X24" s="437">
        <v>141.72356744426295</v>
      </c>
      <c r="Y24" s="437">
        <v>746.59241444872873</v>
      </c>
      <c r="Z24" s="639">
        <v>-34.116748329082043</v>
      </c>
      <c r="AA24" s="641">
        <v>712.47566611964669</v>
      </c>
    </row>
    <row r="25" spans="1:27">
      <c r="A25" s="431"/>
      <c r="B25" s="432" t="s">
        <v>665</v>
      </c>
      <c r="C25" s="437">
        <v>783448</v>
      </c>
      <c r="D25" s="480">
        <v>181.83303568838363</v>
      </c>
      <c r="E25" s="480">
        <v>-196.25107118190925</v>
      </c>
      <c r="F25" s="437">
        <v>-14.418035493525597</v>
      </c>
      <c r="G25" s="437">
        <v>184.82827887513662</v>
      </c>
      <c r="H25" s="437">
        <v>170.41024338161105</v>
      </c>
      <c r="I25" s="437">
        <v>158.70311737971471</v>
      </c>
      <c r="J25" s="437">
        <v>329.11336076132568</v>
      </c>
      <c r="K25" s="639">
        <v>-14.92890402426198</v>
      </c>
      <c r="L25" s="641">
        <v>314.18445673706367</v>
      </c>
      <c r="M25" s="680"/>
      <c r="N25" s="200">
        <v>-129.57599531832699</v>
      </c>
      <c r="O25" s="683">
        <f t="shared" si="4"/>
        <v>-0.29199536533317116</v>
      </c>
      <c r="P25" s="681"/>
      <c r="Q25" s="432" t="s">
        <v>665</v>
      </c>
      <c r="R25" s="437">
        <v>784245</v>
      </c>
      <c r="S25" s="480">
        <v>182.90490717155973</v>
      </c>
      <c r="T25" s="480">
        <v>-64.471180652497665</v>
      </c>
      <c r="U25" s="437">
        <v>118.43372651906206</v>
      </c>
      <c r="V25" s="437">
        <v>186.53420933509298</v>
      </c>
      <c r="W25" s="437">
        <v>304.96793585415503</v>
      </c>
      <c r="X25" s="437">
        <v>159.03217600142554</v>
      </c>
      <c r="Y25" s="437">
        <v>464.00011185558066</v>
      </c>
      <c r="Z25" s="639">
        <v>-20.23965980018999</v>
      </c>
      <c r="AA25" s="641">
        <v>443.76045205539066</v>
      </c>
    </row>
    <row r="26" spans="1:27">
      <c r="A26" s="635"/>
      <c r="B26" s="636" t="s">
        <v>678</v>
      </c>
      <c r="C26" s="437">
        <v>2259534</v>
      </c>
      <c r="D26" s="480">
        <v>369.21259724620438</v>
      </c>
      <c r="E26" s="480">
        <v>-25.67434363675001</v>
      </c>
      <c r="F26" s="437">
        <v>343.53825360945439</v>
      </c>
      <c r="G26" s="437">
        <v>13.644436152186371</v>
      </c>
      <c r="H26" s="437">
        <v>357.18268976164069</v>
      </c>
      <c r="I26" s="437">
        <v>135.77253057694921</v>
      </c>
      <c r="J26" s="437">
        <v>492.95522033858987</v>
      </c>
      <c r="K26" s="639">
        <v>67.408238158841598</v>
      </c>
      <c r="L26" s="641">
        <v>560.36345849743145</v>
      </c>
      <c r="M26" s="680"/>
      <c r="N26" s="200">
        <v>33.015556901067157</v>
      </c>
      <c r="O26" s="683">
        <f t="shared" si="4"/>
        <v>6.2606785389917971E-2</v>
      </c>
      <c r="P26" s="682"/>
      <c r="Q26" s="636" t="s">
        <v>678</v>
      </c>
      <c r="R26" s="437">
        <v>2229749</v>
      </c>
      <c r="S26" s="480">
        <v>355.28068427461653</v>
      </c>
      <c r="T26" s="480">
        <v>-50.362154541073423</v>
      </c>
      <c r="U26" s="437">
        <v>304.9185297335431</v>
      </c>
      <c r="V26" s="437">
        <v>20.091097697543535</v>
      </c>
      <c r="W26" s="437">
        <v>325.00962743108664</v>
      </c>
      <c r="X26" s="437">
        <v>136.41322789325329</v>
      </c>
      <c r="Y26" s="437">
        <v>461.42285532433988</v>
      </c>
      <c r="Z26" s="639">
        <v>65.925046272024346</v>
      </c>
      <c r="AA26" s="641">
        <v>527.3479015963643</v>
      </c>
    </row>
  </sheetData>
  <autoFilter ref="A9:AA9" xr:uid="{4197435D-3E0F-42D2-BCD8-40D81E4C616C}">
    <sortState xmlns:xlrd2="http://schemas.microsoft.com/office/spreadsheetml/2017/richdata2" ref="A10:AA16">
      <sortCondition ref="C9"/>
    </sortState>
  </autoFilter>
  <conditionalFormatting sqref="N9:O17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N19:O26">
    <cfRule type="cellIs" dxfId="9" priority="1" operator="lessThan">
      <formula>0</formula>
    </cfRule>
    <cfRule type="cellIs" dxfId="8" priority="2" operator="greaterThan">
      <formula>0</formula>
    </cfRule>
  </conditionalFormatting>
  <conditionalFormatting sqref="O9:P15 O10:O17 P20:P25">
    <cfRule type="cellIs" dxfId="7" priority="8" operator="lessThan">
      <formula>0</formula>
    </cfRule>
  </conditionalFormatting>
  <hyperlinks>
    <hyperlink ref="A4" r:id="rId1" display="VM:n valtionosuuslaskelma 19.9.2022" xr:uid="{B42516AE-CF9D-4F0C-BC1B-EADE4DF251B4}"/>
    <hyperlink ref="A5" r:id="rId2" display="Opetus- ja kulttuuritoimen valtionosuudet vuodelle 2023, OPH 20.12.2023" xr:uid="{E8EE4F69-8A39-4A53-9C66-5C3E9E9CE913}"/>
    <hyperlink ref="Q7" r:id="rId3" xr:uid="{D895A7B2-0705-4E64-BA08-43A4DC1A9D1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N56"/>
  <sheetViews>
    <sheetView workbookViewId="0">
      <pane ySplit="4" topLeftCell="A5" activePane="bottomLeft" state="frozen"/>
      <selection pane="bottomLeft" activeCell="D46" sqref="D46"/>
    </sheetView>
  </sheetViews>
  <sheetFormatPr defaultColWidth="9.140625" defaultRowHeight="15.75"/>
  <cols>
    <col min="1" max="1" width="28.7109375" style="572" customWidth="1"/>
    <col min="2" max="2" width="13.7109375" style="572" bestFit="1" customWidth="1"/>
    <col min="3" max="3" width="13.7109375" style="687" bestFit="1" customWidth="1"/>
    <col min="4" max="4" width="12.28515625" style="687" bestFit="1" customWidth="1"/>
    <col min="5" max="5" width="11.7109375" style="572" customWidth="1"/>
    <col min="6" max="7" width="10.28515625" bestFit="1" customWidth="1"/>
    <col min="8" max="8" width="11.42578125" style="572" bestFit="1" customWidth="1"/>
    <col min="9" max="9" width="11.140625" style="572" bestFit="1" customWidth="1"/>
    <col min="10" max="10" width="15.5703125" style="572" customWidth="1"/>
    <col min="11" max="12" width="10.5703125" style="572" bestFit="1" customWidth="1"/>
    <col min="13" max="13" width="7" style="572" bestFit="1" customWidth="1"/>
    <col min="14" max="16384" width="9.140625" style="572"/>
  </cols>
  <sheetData>
    <row r="1" spans="1:14" ht="35.25">
      <c r="A1" s="686" t="s">
        <v>798</v>
      </c>
      <c r="F1" s="572"/>
      <c r="G1" s="572"/>
    </row>
    <row r="2" spans="1:14" ht="20.25" customHeight="1">
      <c r="A2" s="712"/>
    </row>
    <row r="3" spans="1:14" s="688" customFormat="1" ht="47.25">
      <c r="A3" s="707"/>
      <c r="B3" s="594" t="s">
        <v>668</v>
      </c>
      <c r="C3" s="594" t="s">
        <v>669</v>
      </c>
      <c r="D3" s="696" t="s">
        <v>670</v>
      </c>
      <c r="E3" s="594" t="s">
        <v>673</v>
      </c>
      <c r="F3" s="696" t="s">
        <v>752</v>
      </c>
      <c r="G3" s="594" t="s">
        <v>753</v>
      </c>
      <c r="H3" s="594" t="s">
        <v>671</v>
      </c>
      <c r="I3" s="594" t="s">
        <v>674</v>
      </c>
      <c r="J3" s="594" t="s">
        <v>672</v>
      </c>
      <c r="K3" s="697" t="s">
        <v>675</v>
      </c>
      <c r="L3" s="594" t="s">
        <v>676</v>
      </c>
      <c r="M3" s="560" t="s">
        <v>769</v>
      </c>
      <c r="N3" s="60"/>
    </row>
    <row r="4" spans="1:14" s="590" customFormat="1" ht="32.25" customHeight="1">
      <c r="A4" s="738" t="s">
        <v>661</v>
      </c>
      <c r="B4" s="425">
        <v>3610270382.3503027</v>
      </c>
      <c r="C4" s="425">
        <v>3339116527.4557476</v>
      </c>
      <c r="D4" s="599">
        <f t="shared" ref="D4:D22" si="0">C4-B4</f>
        <v>-271153854.89455509</v>
      </c>
      <c r="E4" s="698">
        <f t="shared" ref="E4:E22" si="1">D4/B4</f>
        <v>-7.5106245842460326E-2</v>
      </c>
      <c r="F4" s="425">
        <v>654.28375744424056</v>
      </c>
      <c r="G4" s="425">
        <v>603.42451384019364</v>
      </c>
      <c r="H4" s="599">
        <f t="shared" ref="H4:H22" si="2">G4-F4</f>
        <v>-50.859243604046924</v>
      </c>
      <c r="I4" s="699">
        <f t="shared" ref="I4:I22" si="3">C4/C$4</f>
        <v>1</v>
      </c>
      <c r="J4" s="698">
        <f t="shared" ref="J4" si="4">L4/L$4</f>
        <v>1</v>
      </c>
      <c r="K4" s="700">
        <v>5517897</v>
      </c>
      <c r="L4" s="700">
        <v>5533611</v>
      </c>
      <c r="M4" s="475">
        <v>0</v>
      </c>
    </row>
    <row r="5" spans="1:14" ht="16.5">
      <c r="A5" s="695" t="s">
        <v>638</v>
      </c>
      <c r="B5" s="437">
        <v>1099936651.0539861</v>
      </c>
      <c r="C5" s="437">
        <v>1195753915.7378678</v>
      </c>
      <c r="D5" s="602">
        <f t="shared" si="0"/>
        <v>95817264.68388176</v>
      </c>
      <c r="E5" s="699">
        <f t="shared" si="1"/>
        <v>8.7111621012053123E-2</v>
      </c>
      <c r="F5" s="439">
        <v>641.45935220186959</v>
      </c>
      <c r="G5" s="425">
        <v>689.97758019487674</v>
      </c>
      <c r="H5" s="599">
        <f t="shared" si="2"/>
        <v>48.518227993007145</v>
      </c>
      <c r="I5" s="699">
        <f t="shared" si="3"/>
        <v>0.35810487771415905</v>
      </c>
      <c r="J5" s="702">
        <f t="shared" ref="J5:J22" si="5">L5/L$4</f>
        <v>0.31318301918945873</v>
      </c>
      <c r="K5" s="703">
        <v>1714741</v>
      </c>
      <c r="L5" s="703">
        <v>1733033</v>
      </c>
      <c r="M5" s="484">
        <v>1</v>
      </c>
    </row>
    <row r="6" spans="1:14" ht="16.5">
      <c r="A6" s="695" t="s">
        <v>639</v>
      </c>
      <c r="B6" s="437">
        <v>291013953.28209084</v>
      </c>
      <c r="C6" s="437">
        <v>267914024.2398639</v>
      </c>
      <c r="D6" s="602">
        <f t="shared" si="0"/>
        <v>-23099929.04222694</v>
      </c>
      <c r="E6" s="699">
        <f t="shared" si="1"/>
        <v>-7.9377393357614387E-2</v>
      </c>
      <c r="F6" s="439">
        <v>601.91891916697352</v>
      </c>
      <c r="G6" s="425">
        <v>551.75500855672624</v>
      </c>
      <c r="H6" s="599">
        <f t="shared" si="2"/>
        <v>-50.163910610247285</v>
      </c>
      <c r="I6" s="699">
        <f t="shared" si="3"/>
        <v>8.0235002892816681E-2</v>
      </c>
      <c r="J6" s="702">
        <f t="shared" si="5"/>
        <v>8.774866899751356E-2</v>
      </c>
      <c r="K6" s="703">
        <v>483477</v>
      </c>
      <c r="L6" s="703">
        <v>485567</v>
      </c>
      <c r="M6" s="484">
        <v>2</v>
      </c>
    </row>
    <row r="7" spans="1:14" ht="16.5">
      <c r="A7" s="695" t="s">
        <v>464</v>
      </c>
      <c r="B7" s="437">
        <v>95943532.628827229</v>
      </c>
      <c r="C7" s="437">
        <v>62475907.085540727</v>
      </c>
      <c r="D7" s="602">
        <f t="shared" si="0"/>
        <v>-33467625.543286502</v>
      </c>
      <c r="E7" s="699">
        <f t="shared" si="1"/>
        <v>-0.34882627964889845</v>
      </c>
      <c r="F7" s="439">
        <v>447.74633602058617</v>
      </c>
      <c r="G7" s="425">
        <v>293.92681027842417</v>
      </c>
      <c r="H7" s="599">
        <f t="shared" si="2"/>
        <v>-153.819525742162</v>
      </c>
      <c r="I7" s="699">
        <f t="shared" si="3"/>
        <v>1.8710310518316797E-2</v>
      </c>
      <c r="J7" s="702">
        <f t="shared" si="5"/>
        <v>3.8411807407495759E-2</v>
      </c>
      <c r="K7" s="703">
        <v>214281</v>
      </c>
      <c r="L7" s="703">
        <v>212556</v>
      </c>
      <c r="M7" s="484">
        <v>4</v>
      </c>
    </row>
    <row r="8" spans="1:14" ht="16.5">
      <c r="A8" s="695" t="s">
        <v>640</v>
      </c>
      <c r="B8" s="437">
        <v>82368629.90151161</v>
      </c>
      <c r="C8" s="437">
        <v>65187906.272651456</v>
      </c>
      <c r="D8" s="602">
        <f t="shared" si="0"/>
        <v>-17180723.628860153</v>
      </c>
      <c r="E8" s="699">
        <f t="shared" si="1"/>
        <v>-0.20858333627016973</v>
      </c>
      <c r="F8" s="439">
        <v>483.91503528820721</v>
      </c>
      <c r="G8" s="425">
        <v>384.50548418723616</v>
      </c>
      <c r="H8" s="599">
        <f t="shared" si="2"/>
        <v>-99.409551100971044</v>
      </c>
      <c r="I8" s="699">
        <f t="shared" si="3"/>
        <v>1.9522501157610582E-2</v>
      </c>
      <c r="J8" s="702">
        <f t="shared" si="5"/>
        <v>3.063767944656753E-2</v>
      </c>
      <c r="K8" s="703">
        <v>170213</v>
      </c>
      <c r="L8" s="703">
        <v>169537</v>
      </c>
      <c r="M8" s="484">
        <v>5</v>
      </c>
    </row>
    <row r="9" spans="1:14" ht="16.5">
      <c r="A9" s="695" t="s">
        <v>641</v>
      </c>
      <c r="B9" s="437">
        <v>258143152.89440095</v>
      </c>
      <c r="C9" s="437">
        <v>255419393.11886427</v>
      </c>
      <c r="D9" s="602">
        <f t="shared" si="0"/>
        <v>-2723759.7755366862</v>
      </c>
      <c r="E9" s="699">
        <f t="shared" si="1"/>
        <v>-1.0551353948368715E-2</v>
      </c>
      <c r="F9" s="439">
        <v>489.39131659405882</v>
      </c>
      <c r="G9" s="425">
        <v>479.50684966680046</v>
      </c>
      <c r="H9" s="599">
        <f t="shared" si="2"/>
        <v>-9.8844669272583587</v>
      </c>
      <c r="I9" s="699">
        <f t="shared" si="3"/>
        <v>7.6493105592059712E-2</v>
      </c>
      <c r="J9" s="702">
        <f t="shared" si="5"/>
        <v>9.626101292627906E-2</v>
      </c>
      <c r="K9" s="703">
        <v>527478</v>
      </c>
      <c r="L9" s="703">
        <v>532671</v>
      </c>
      <c r="M9" s="484">
        <v>6</v>
      </c>
    </row>
    <row r="10" spans="1:14" ht="16.5">
      <c r="A10" s="695" t="s">
        <v>642</v>
      </c>
      <c r="B10" s="437">
        <v>159161472.67379168</v>
      </c>
      <c r="C10" s="437">
        <v>132589798.64034526</v>
      </c>
      <c r="D10" s="602">
        <f t="shared" si="0"/>
        <v>-26571674.033446416</v>
      </c>
      <c r="E10" s="699">
        <f t="shared" si="1"/>
        <v>-0.16694790257379818</v>
      </c>
      <c r="F10" s="439">
        <v>775.92808581049349</v>
      </c>
      <c r="G10" s="425">
        <v>648.27211257307192</v>
      </c>
      <c r="H10" s="599">
        <f t="shared" si="2"/>
        <v>-127.65597323742156</v>
      </c>
      <c r="I10" s="699">
        <f t="shared" si="3"/>
        <v>3.9708047787530364E-2</v>
      </c>
      <c r="J10" s="702">
        <f t="shared" si="5"/>
        <v>3.6961036834717874E-2</v>
      </c>
      <c r="K10" s="703">
        <v>205124</v>
      </c>
      <c r="L10" s="703">
        <v>204528</v>
      </c>
      <c r="M10" s="484">
        <v>7</v>
      </c>
    </row>
    <row r="11" spans="1:14" ht="16.5">
      <c r="A11" s="695" t="s">
        <v>643</v>
      </c>
      <c r="B11" s="437">
        <v>52135328.979000501</v>
      </c>
      <c r="C11" s="437">
        <v>3281264.7761763721</v>
      </c>
      <c r="D11" s="602">
        <f t="shared" si="0"/>
        <v>-48854064.202824131</v>
      </c>
      <c r="E11" s="699">
        <f t="shared" si="1"/>
        <v>-0.93706254778793041</v>
      </c>
      <c r="F11" s="439">
        <v>323.03739972489484</v>
      </c>
      <c r="G11" s="425">
        <v>20.573740821731867</v>
      </c>
      <c r="H11" s="599">
        <f t="shared" si="2"/>
        <v>-302.46365890316298</v>
      </c>
      <c r="I11" s="699">
        <f t="shared" si="3"/>
        <v>9.8267453357686325E-4</v>
      </c>
      <c r="J11" s="702">
        <f t="shared" si="5"/>
        <v>2.8821686237070151E-2</v>
      </c>
      <c r="K11" s="703">
        <v>161391</v>
      </c>
      <c r="L11" s="703">
        <v>159488</v>
      </c>
      <c r="M11" s="484">
        <v>8</v>
      </c>
    </row>
    <row r="12" spans="1:14" ht="16.5">
      <c r="A12" s="695" t="s">
        <v>644</v>
      </c>
      <c r="B12" s="437">
        <v>66824282.58546938</v>
      </c>
      <c r="C12" s="437">
        <v>55342219.027525514</v>
      </c>
      <c r="D12" s="602">
        <f t="shared" si="0"/>
        <v>-11482063.557943866</v>
      </c>
      <c r="E12" s="699">
        <f t="shared" si="1"/>
        <v>-0.17182471870548124</v>
      </c>
      <c r="F12" s="439">
        <v>529.9014534123354</v>
      </c>
      <c r="G12" s="425">
        <v>441.49098168791744</v>
      </c>
      <c r="H12" s="599">
        <f t="shared" si="2"/>
        <v>-88.41047172441796</v>
      </c>
      <c r="I12" s="699">
        <f t="shared" si="3"/>
        <v>1.6573910665433927E-2</v>
      </c>
      <c r="J12" s="702">
        <f t="shared" si="5"/>
        <v>2.2653019881592688E-2</v>
      </c>
      <c r="K12" s="703">
        <v>126107</v>
      </c>
      <c r="L12" s="703">
        <v>125353</v>
      </c>
      <c r="M12" s="484">
        <v>9</v>
      </c>
    </row>
    <row r="13" spans="1:14" ht="16.5">
      <c r="A13" s="695" t="s">
        <v>645</v>
      </c>
      <c r="B13" s="437">
        <v>43468955.136092387</v>
      </c>
      <c r="C13" s="437">
        <v>27771982.033778079</v>
      </c>
      <c r="D13" s="602">
        <f t="shared" si="0"/>
        <v>-15696973.102314308</v>
      </c>
      <c r="E13" s="699">
        <f t="shared" si="1"/>
        <v>-0.36110766990304466</v>
      </c>
      <c r="F13" s="439">
        <v>330.09048004444134</v>
      </c>
      <c r="G13" s="425">
        <v>212.89205934625323</v>
      </c>
      <c r="H13" s="599">
        <f t="shared" si="2"/>
        <v>-117.1984206981881</v>
      </c>
      <c r="I13" s="699">
        <f t="shared" si="3"/>
        <v>8.3171646767712677E-3</v>
      </c>
      <c r="J13" s="702">
        <f t="shared" si="5"/>
        <v>2.3574298952347753E-2</v>
      </c>
      <c r="K13" s="703">
        <v>131688</v>
      </c>
      <c r="L13" s="703">
        <v>130451</v>
      </c>
      <c r="M13" s="484">
        <v>10</v>
      </c>
    </row>
    <row r="14" spans="1:14" ht="16.5">
      <c r="A14" s="695" t="s">
        <v>646</v>
      </c>
      <c r="B14" s="437">
        <v>133151958.41892809</v>
      </c>
      <c r="C14" s="437">
        <v>117718761.9749327</v>
      </c>
      <c r="D14" s="602">
        <f t="shared" si="0"/>
        <v>-15433196.443995386</v>
      </c>
      <c r="E14" s="699">
        <f t="shared" si="1"/>
        <v>-0.11590664251019754</v>
      </c>
      <c r="F14" s="439">
        <v>536.11833654339853</v>
      </c>
      <c r="G14" s="425">
        <v>475.2684292598085</v>
      </c>
      <c r="H14" s="599">
        <f t="shared" si="2"/>
        <v>-60.849907283590028</v>
      </c>
      <c r="I14" s="699">
        <f t="shared" si="3"/>
        <v>3.5254463570526827E-2</v>
      </c>
      <c r="J14" s="702">
        <f t="shared" si="5"/>
        <v>4.4760826158542766E-2</v>
      </c>
      <c r="K14" s="703">
        <v>248363</v>
      </c>
      <c r="L14" s="703">
        <v>247689</v>
      </c>
      <c r="M14" s="484">
        <v>11</v>
      </c>
    </row>
    <row r="15" spans="1:14" ht="16.5">
      <c r="A15" s="695" t="s">
        <v>647</v>
      </c>
      <c r="B15" s="437">
        <v>148659665.88812873</v>
      </c>
      <c r="C15" s="437">
        <v>110554849.90221845</v>
      </c>
      <c r="D15" s="602">
        <f t="shared" si="0"/>
        <v>-38104815.985910282</v>
      </c>
      <c r="E15" s="699">
        <f t="shared" si="1"/>
        <v>-0.25632249176844918</v>
      </c>
      <c r="F15" s="439">
        <v>910.45293627628894</v>
      </c>
      <c r="G15" s="425">
        <v>680.17011137085296</v>
      </c>
      <c r="H15" s="599">
        <f t="shared" si="2"/>
        <v>-230.28282490543597</v>
      </c>
      <c r="I15" s="699">
        <f t="shared" si="3"/>
        <v>3.310901221720948E-2</v>
      </c>
      <c r="J15" s="702">
        <f t="shared" si="5"/>
        <v>2.9373224825525322E-2</v>
      </c>
      <c r="K15" s="703">
        <v>163281</v>
      </c>
      <c r="L15" s="703">
        <v>162540</v>
      </c>
      <c r="M15" s="484">
        <v>12</v>
      </c>
    </row>
    <row r="16" spans="1:14" ht="16.5">
      <c r="A16" s="695" t="s">
        <v>648</v>
      </c>
      <c r="B16" s="437">
        <v>179616624.41333827</v>
      </c>
      <c r="C16" s="437">
        <v>128522609.55999428</v>
      </c>
      <c r="D16" s="602">
        <f t="shared" si="0"/>
        <v>-51094014.853343993</v>
      </c>
      <c r="E16" s="699">
        <f t="shared" si="1"/>
        <v>-0.28446150249302743</v>
      </c>
      <c r="F16" s="439">
        <v>658.70121868007277</v>
      </c>
      <c r="G16" s="425">
        <v>471.7516694134581</v>
      </c>
      <c r="H16" s="599">
        <f t="shared" si="2"/>
        <v>-186.94954926661467</v>
      </c>
      <c r="I16" s="699">
        <f t="shared" si="3"/>
        <v>3.8490004317975259E-2</v>
      </c>
      <c r="J16" s="702">
        <f t="shared" si="5"/>
        <v>4.923313185549183E-2</v>
      </c>
      <c r="K16" s="703">
        <v>272683</v>
      </c>
      <c r="L16" s="703">
        <v>272437</v>
      </c>
      <c r="M16" s="484">
        <v>13</v>
      </c>
    </row>
    <row r="17" spans="1:13" ht="16.5">
      <c r="A17" s="695" t="s">
        <v>649</v>
      </c>
      <c r="B17" s="437">
        <v>167602077.96278125</v>
      </c>
      <c r="C17" s="437">
        <v>142066814.51089123</v>
      </c>
      <c r="D17" s="602">
        <f t="shared" si="0"/>
        <v>-25535263.451890022</v>
      </c>
      <c r="E17" s="699">
        <f t="shared" si="1"/>
        <v>-0.15235648484955264</v>
      </c>
      <c r="F17" s="439">
        <v>874.01089873270644</v>
      </c>
      <c r="G17" s="425">
        <v>744.68645890368305</v>
      </c>
      <c r="H17" s="599">
        <f t="shared" si="2"/>
        <v>-129.32443982902339</v>
      </c>
      <c r="I17" s="699">
        <f t="shared" si="3"/>
        <v>4.2546228423821907E-2</v>
      </c>
      <c r="J17" s="702">
        <f t="shared" si="5"/>
        <v>3.4475498910205286E-2</v>
      </c>
      <c r="K17" s="703">
        <v>191762</v>
      </c>
      <c r="L17" s="703">
        <v>190774</v>
      </c>
      <c r="M17" s="484">
        <v>14</v>
      </c>
    </row>
    <row r="18" spans="1:13" ht="16.5">
      <c r="A18" s="695" t="s">
        <v>650</v>
      </c>
      <c r="B18" s="437">
        <v>170592433.0753471</v>
      </c>
      <c r="C18" s="437">
        <v>157211754.43331525</v>
      </c>
      <c r="D18" s="602">
        <f t="shared" si="0"/>
        <v>-13380678.642031848</v>
      </c>
      <c r="E18" s="699">
        <f t="shared" si="1"/>
        <v>-7.8436530863721737E-2</v>
      </c>
      <c r="F18" s="439">
        <v>969.0494434554854</v>
      </c>
      <c r="G18" s="425">
        <v>891.61229353694785</v>
      </c>
      <c r="H18" s="599">
        <f t="shared" si="2"/>
        <v>-77.437149918537557</v>
      </c>
      <c r="I18" s="699">
        <f t="shared" si="3"/>
        <v>4.7081841301628166E-2</v>
      </c>
      <c r="J18" s="702">
        <f t="shared" si="5"/>
        <v>3.1864003450911171E-2</v>
      </c>
      <c r="K18" s="703">
        <v>176041</v>
      </c>
      <c r="L18" s="703">
        <v>176323</v>
      </c>
      <c r="M18" s="484">
        <v>15</v>
      </c>
    </row>
    <row r="19" spans="1:13" ht="16.5">
      <c r="A19" s="695" t="s">
        <v>651</v>
      </c>
      <c r="B19" s="437">
        <v>59486609.921060644</v>
      </c>
      <c r="C19" s="437">
        <v>52192155.849605173</v>
      </c>
      <c r="D19" s="602">
        <f t="shared" si="0"/>
        <v>-7294454.0714554712</v>
      </c>
      <c r="E19" s="699">
        <f t="shared" si="1"/>
        <v>-0.12262346234110985</v>
      </c>
      <c r="F19" s="439">
        <v>875.89795952382599</v>
      </c>
      <c r="G19" s="425">
        <v>769.73904357503386</v>
      </c>
      <c r="H19" s="599">
        <f t="shared" si="2"/>
        <v>-106.15891594879213</v>
      </c>
      <c r="I19" s="699">
        <f t="shared" si="3"/>
        <v>1.5630528440818799E-2</v>
      </c>
      <c r="J19" s="702">
        <f t="shared" si="5"/>
        <v>1.2253300783159496E-2</v>
      </c>
      <c r="K19" s="703">
        <v>67915</v>
      </c>
      <c r="L19" s="703">
        <v>67805</v>
      </c>
      <c r="M19" s="484">
        <v>16</v>
      </c>
    </row>
    <row r="20" spans="1:13" ht="16.5">
      <c r="A20" s="695" t="s">
        <v>652</v>
      </c>
      <c r="B20" s="437">
        <v>407398797.40053636</v>
      </c>
      <c r="C20" s="437">
        <v>378749498.51470912</v>
      </c>
      <c r="D20" s="602">
        <f t="shared" si="0"/>
        <v>-28649298.885827243</v>
      </c>
      <c r="E20" s="699">
        <f t="shared" si="1"/>
        <v>-7.0322492527292682E-2</v>
      </c>
      <c r="F20" s="439">
        <v>980.2595202646188</v>
      </c>
      <c r="G20" s="425">
        <v>909.26866737577905</v>
      </c>
      <c r="H20" s="599">
        <f t="shared" si="2"/>
        <v>-70.990852888839754</v>
      </c>
      <c r="I20" s="699">
        <f t="shared" si="3"/>
        <v>0.11342805661331583</v>
      </c>
      <c r="J20" s="702">
        <f t="shared" si="5"/>
        <v>7.5275078063853779E-2</v>
      </c>
      <c r="K20" s="703">
        <v>415603</v>
      </c>
      <c r="L20" s="703">
        <v>416543</v>
      </c>
      <c r="M20" s="484">
        <v>17</v>
      </c>
    </row>
    <row r="21" spans="1:13" ht="16.5">
      <c r="A21" s="695" t="s">
        <v>653</v>
      </c>
      <c r="B21" s="437">
        <v>76130676.095311046</v>
      </c>
      <c r="C21" s="437">
        <v>82014913.779322565</v>
      </c>
      <c r="D21" s="602">
        <f t="shared" si="0"/>
        <v>5884237.684011519</v>
      </c>
      <c r="E21" s="699">
        <f t="shared" si="1"/>
        <v>7.7291283695481772E-2</v>
      </c>
      <c r="F21" s="439">
        <v>1068.4257398822685</v>
      </c>
      <c r="G21" s="425">
        <v>1162.9856890759145</v>
      </c>
      <c r="H21" s="599">
        <f t="shared" si="2"/>
        <v>94.559949193645934</v>
      </c>
      <c r="I21" s="699">
        <f t="shared" si="3"/>
        <v>2.4561860331904661E-2</v>
      </c>
      <c r="J21" s="702">
        <f t="shared" si="5"/>
        <v>1.2744119527014095E-2</v>
      </c>
      <c r="K21" s="703">
        <v>71255</v>
      </c>
      <c r="L21" s="703">
        <v>70521</v>
      </c>
      <c r="M21" s="484">
        <v>18</v>
      </c>
    </row>
    <row r="22" spans="1:13" ht="16.5">
      <c r="A22" s="695" t="s">
        <v>654</v>
      </c>
      <c r="B22" s="437">
        <v>118635575.03970064</v>
      </c>
      <c r="C22" s="437">
        <v>104348757.99814625</v>
      </c>
      <c r="D22" s="602">
        <f t="shared" si="0"/>
        <v>-14286817.041554391</v>
      </c>
      <c r="E22" s="699">
        <f t="shared" si="1"/>
        <v>-0.12042607823811195</v>
      </c>
      <c r="F22" s="439">
        <v>672.17908279998551</v>
      </c>
      <c r="G22" s="425">
        <v>593.58205863731189</v>
      </c>
      <c r="H22" s="599">
        <f t="shared" si="2"/>
        <v>-78.59702416267362</v>
      </c>
      <c r="I22" s="699">
        <f t="shared" si="3"/>
        <v>3.1250409244524081E-2</v>
      </c>
      <c r="J22" s="702">
        <f t="shared" si="5"/>
        <v>3.1768586552253134E-2</v>
      </c>
      <c r="K22" s="703">
        <v>176494</v>
      </c>
      <c r="L22" s="703">
        <v>175795</v>
      </c>
      <c r="M22" s="484">
        <v>19</v>
      </c>
    </row>
    <row r="23" spans="1:13" ht="16.5">
      <c r="A23" s="24"/>
      <c r="B23" s="701"/>
      <c r="C23" s="701"/>
      <c r="D23" s="599"/>
      <c r="E23" s="699"/>
      <c r="F23" s="701"/>
      <c r="G23" s="701"/>
      <c r="H23" s="599"/>
      <c r="I23" s="699"/>
      <c r="J23" s="702"/>
      <c r="K23" s="701"/>
      <c r="L23" s="701"/>
      <c r="M23" s="701"/>
    </row>
    <row r="24" spans="1:13" ht="16.5">
      <c r="A24" s="404"/>
      <c r="B24" s="701"/>
      <c r="C24" s="701"/>
      <c r="D24" s="599"/>
      <c r="E24" s="699"/>
      <c r="F24" s="701"/>
      <c r="G24" s="701"/>
      <c r="H24" s="599"/>
      <c r="I24" s="699"/>
      <c r="J24" s="702"/>
      <c r="K24" s="703"/>
      <c r="L24" s="703"/>
      <c r="M24" s="701"/>
    </row>
    <row r="25" spans="1:13" ht="16.5">
      <c r="A25" s="432" t="s">
        <v>512</v>
      </c>
      <c r="B25" s="435">
        <v>196988964.26410121</v>
      </c>
      <c r="C25" s="435">
        <v>294844708.7015357</v>
      </c>
      <c r="D25" s="602">
        <f t="shared" ref="D25:D29" si="6">C25-B25</f>
        <v>97855744.437434494</v>
      </c>
      <c r="E25" s="699">
        <f t="shared" ref="E25:E29" si="7">D25/B25</f>
        <v>0.49675749503530686</v>
      </c>
      <c r="F25" s="439">
        <v>299.16754513066337</v>
      </c>
      <c r="G25" s="425">
        <v>444.02451207108089</v>
      </c>
      <c r="H25" s="599">
        <f t="shared" ref="H25:H29" si="8">G25-F25</f>
        <v>144.85696694041752</v>
      </c>
      <c r="I25" s="699">
        <f t="shared" ref="I25:I29" si="9">C25/C$4</f>
        <v>8.8300215424405609E-2</v>
      </c>
      <c r="J25" s="702">
        <f t="shared" ref="J25:J29" si="10">L25/L$4</f>
        <v>0.11999903860246049</v>
      </c>
      <c r="K25" s="433">
        <v>658457</v>
      </c>
      <c r="L25" s="433">
        <v>664028</v>
      </c>
      <c r="M25" s="701">
        <v>31</v>
      </c>
    </row>
    <row r="26" spans="1:13" ht="16.5">
      <c r="A26" s="432" t="s">
        <v>655</v>
      </c>
      <c r="B26" s="437">
        <v>89207386.611250222</v>
      </c>
      <c r="C26" s="437">
        <v>83762472.19492346</v>
      </c>
      <c r="D26" s="602">
        <f t="shared" si="6"/>
        <v>-5444914.4163267612</v>
      </c>
      <c r="E26" s="699">
        <f t="shared" si="7"/>
        <v>-6.1036587026752853E-2</v>
      </c>
      <c r="F26" s="439">
        <v>900.42076661906094</v>
      </c>
      <c r="G26" s="425">
        <v>846.32494235666104</v>
      </c>
      <c r="H26" s="599">
        <f t="shared" si="8"/>
        <v>-54.095824262399901</v>
      </c>
      <c r="I26" s="699">
        <f t="shared" si="9"/>
        <v>2.5085219849678798E-2</v>
      </c>
      <c r="J26" s="702">
        <f t="shared" si="10"/>
        <v>1.7885608511331932E-2</v>
      </c>
      <c r="K26" s="704">
        <v>99073</v>
      </c>
      <c r="L26" s="704">
        <v>98972</v>
      </c>
      <c r="M26" s="701">
        <v>32</v>
      </c>
    </row>
    <row r="27" spans="1:13" ht="16.5">
      <c r="A27" s="432" t="s">
        <v>656</v>
      </c>
      <c r="B27" s="437">
        <v>118599473.00097802</v>
      </c>
      <c r="C27" s="437">
        <v>100499206.18787351</v>
      </c>
      <c r="D27" s="602">
        <f t="shared" si="6"/>
        <v>-18100266.81310451</v>
      </c>
      <c r="E27" s="699">
        <f t="shared" si="7"/>
        <v>-0.15261675583461698</v>
      </c>
      <c r="F27" s="439">
        <v>587.55076937280421</v>
      </c>
      <c r="G27" s="425">
        <v>494.60218014426511</v>
      </c>
      <c r="H27" s="599">
        <f t="shared" si="8"/>
        <v>-92.948589228539106</v>
      </c>
      <c r="I27" s="699">
        <f t="shared" si="9"/>
        <v>3.0097543874711453E-2</v>
      </c>
      <c r="J27" s="702">
        <f t="shared" si="10"/>
        <v>3.6719603166901323E-2</v>
      </c>
      <c r="K27" s="704">
        <v>201854</v>
      </c>
      <c r="L27" s="704">
        <v>203192</v>
      </c>
      <c r="M27" s="701">
        <v>33</v>
      </c>
    </row>
    <row r="28" spans="1:13" ht="16.5">
      <c r="A28" s="432" t="s">
        <v>657</v>
      </c>
      <c r="B28" s="437">
        <v>498624921.15992421</v>
      </c>
      <c r="C28" s="437">
        <v>525741522.82033551</v>
      </c>
      <c r="D28" s="602">
        <f t="shared" si="6"/>
        <v>27116601.660411298</v>
      </c>
      <c r="E28" s="699">
        <f t="shared" si="7"/>
        <v>5.43827644982754E-2</v>
      </c>
      <c r="F28" s="439">
        <v>1041.1466681420536</v>
      </c>
      <c r="G28" s="425">
        <v>1081.0030776861238</v>
      </c>
      <c r="H28" s="599">
        <f t="shared" si="8"/>
        <v>39.856409544070175</v>
      </c>
      <c r="I28" s="699">
        <f t="shared" si="9"/>
        <v>0.15744928890544777</v>
      </c>
      <c r="J28" s="702">
        <f t="shared" si="10"/>
        <v>8.7889445065798807E-2</v>
      </c>
      <c r="K28" s="704">
        <v>478919</v>
      </c>
      <c r="L28" s="704">
        <v>486346</v>
      </c>
      <c r="M28" s="701">
        <v>34</v>
      </c>
    </row>
    <row r="29" spans="1:13" ht="16.5">
      <c r="A29" s="432" t="s">
        <v>658</v>
      </c>
      <c r="B29" s="437">
        <v>196515906.01773244</v>
      </c>
      <c r="C29" s="437">
        <v>190906005.83319956</v>
      </c>
      <c r="D29" s="602">
        <f t="shared" si="6"/>
        <v>-5609900.1845328808</v>
      </c>
      <c r="E29" s="699">
        <f t="shared" si="7"/>
        <v>-2.8546799585915841E-2</v>
      </c>
      <c r="F29" s="439">
        <v>710.8860070530551</v>
      </c>
      <c r="G29" s="425">
        <v>680.60395313000072</v>
      </c>
      <c r="H29" s="599">
        <f t="shared" si="8"/>
        <v>-30.282053923054377</v>
      </c>
      <c r="I29" s="699">
        <f t="shared" si="9"/>
        <v>5.7172609659915379E-2</v>
      </c>
      <c r="J29" s="702">
        <f t="shared" si="10"/>
        <v>5.0689323842966191E-2</v>
      </c>
      <c r="K29" s="704">
        <v>276438</v>
      </c>
      <c r="L29" s="704">
        <v>280495</v>
      </c>
      <c r="M29" s="701">
        <v>35</v>
      </c>
    </row>
    <row r="30" spans="1:13">
      <c r="A30" s="701"/>
      <c r="B30" s="701"/>
      <c r="C30" s="600"/>
      <c r="D30" s="602"/>
      <c r="E30" s="699"/>
      <c r="F30" s="701"/>
      <c r="G30" s="701"/>
      <c r="H30" s="599"/>
      <c r="I30" s="699"/>
      <c r="J30" s="702"/>
      <c r="K30" s="701"/>
      <c r="L30" s="701"/>
      <c r="M30" s="701"/>
    </row>
    <row r="31" spans="1:13">
      <c r="A31" s="695" t="s">
        <v>801</v>
      </c>
      <c r="B31" s="701"/>
      <c r="C31" s="600"/>
      <c r="D31" s="602"/>
      <c r="E31" s="699"/>
      <c r="F31" s="701"/>
      <c r="G31" s="701"/>
      <c r="H31" s="599"/>
      <c r="I31" s="699"/>
      <c r="J31" s="702"/>
      <c r="K31" s="701"/>
      <c r="L31" s="701"/>
      <c r="M31" s="701"/>
    </row>
    <row r="32" spans="1:13" ht="16.5">
      <c r="A32" s="484" t="s">
        <v>770</v>
      </c>
      <c r="B32" s="437">
        <v>57689834.183777973</v>
      </c>
      <c r="C32" s="437">
        <v>52777210.10864155</v>
      </c>
      <c r="D32" s="602">
        <f t="shared" ref="D32:D38" si="11">C32-B32</f>
        <v>-4912624.0751364231</v>
      </c>
      <c r="E32" s="699">
        <f t="shared" ref="E32:E38" si="12">D32/B32</f>
        <v>-8.5155801618126734E-2</v>
      </c>
      <c r="F32" s="439">
        <v>970.70273399030759</v>
      </c>
      <c r="G32" s="439">
        <v>902.43677835681399</v>
      </c>
      <c r="H32" s="599">
        <f t="shared" ref="H32:H38" si="13">G32-F32</f>
        <v>-68.265955633493604</v>
      </c>
      <c r="I32" s="699">
        <f t="shared" ref="I32:I38" si="14">C32/C$4</f>
        <v>1.5805740732521049E-2</v>
      </c>
      <c r="J32" s="702">
        <f t="shared" ref="J32:J38" si="15">L32/L$4</f>
        <v>1.0568686523140134E-2</v>
      </c>
      <c r="K32" s="437">
        <v>59431</v>
      </c>
      <c r="L32" s="437">
        <v>58483</v>
      </c>
      <c r="M32" s="701"/>
    </row>
    <row r="33" spans="1:13" ht="16.5">
      <c r="A33" s="484" t="s">
        <v>771</v>
      </c>
      <c r="B33" s="437">
        <v>305492129.93268353</v>
      </c>
      <c r="C33" s="437">
        <v>281788494.51943272</v>
      </c>
      <c r="D33" s="602">
        <f t="shared" si="11"/>
        <v>-23703635.413250804</v>
      </c>
      <c r="E33" s="699">
        <f t="shared" si="12"/>
        <v>-7.7591640146258425E-2</v>
      </c>
      <c r="F33" s="439">
        <v>1037.8286568102119</v>
      </c>
      <c r="G33" s="439">
        <v>973.45682663412254</v>
      </c>
      <c r="H33" s="599">
        <f t="shared" si="13"/>
        <v>-64.371830176089361</v>
      </c>
      <c r="I33" s="699">
        <f t="shared" si="14"/>
        <v>8.4390134996020202E-2</v>
      </c>
      <c r="J33" s="702">
        <f t="shared" si="15"/>
        <v>5.2311591833976046E-2</v>
      </c>
      <c r="K33" s="437">
        <v>294357</v>
      </c>
      <c r="L33" s="437">
        <v>289472</v>
      </c>
      <c r="M33" s="701"/>
    </row>
    <row r="34" spans="1:13" ht="16.5">
      <c r="A34" s="705" t="s">
        <v>772</v>
      </c>
      <c r="B34" s="437">
        <v>481767855.23059314</v>
      </c>
      <c r="C34" s="437">
        <v>435043478.87068343</v>
      </c>
      <c r="D34" s="602">
        <f t="shared" si="11"/>
        <v>-46724376.359909713</v>
      </c>
      <c r="E34" s="699">
        <f t="shared" si="12"/>
        <v>-9.6985250993023561E-2</v>
      </c>
      <c r="F34" s="439">
        <v>933.94460945520746</v>
      </c>
      <c r="G34" s="439">
        <v>852.06743561302267</v>
      </c>
      <c r="H34" s="599">
        <f t="shared" si="13"/>
        <v>-81.877173842184789</v>
      </c>
      <c r="I34" s="699">
        <f t="shared" si="14"/>
        <v>0.13028700115541234</v>
      </c>
      <c r="J34" s="702">
        <f t="shared" si="15"/>
        <v>9.2267779574675565E-2</v>
      </c>
      <c r="K34" s="437">
        <v>515842</v>
      </c>
      <c r="L34" s="437">
        <v>510574</v>
      </c>
      <c r="M34" s="701"/>
    </row>
    <row r="35" spans="1:13" ht="16.5">
      <c r="A35" s="705" t="s">
        <v>773</v>
      </c>
      <c r="B35" s="437">
        <v>535335502.67194611</v>
      </c>
      <c r="C35" s="437">
        <v>447191497.29922211</v>
      </c>
      <c r="D35" s="602">
        <f t="shared" si="11"/>
        <v>-88144005.372723997</v>
      </c>
      <c r="E35" s="699">
        <f t="shared" si="12"/>
        <v>-0.16465189574161065</v>
      </c>
      <c r="F35" s="439">
        <v>832.2989278187473</v>
      </c>
      <c r="G35" s="439">
        <v>699.10592984923619</v>
      </c>
      <c r="H35" s="599">
        <f t="shared" si="13"/>
        <v>-133.19299796951111</v>
      </c>
      <c r="I35" s="699">
        <f t="shared" si="14"/>
        <v>0.13392509474353725</v>
      </c>
      <c r="J35" s="702">
        <f t="shared" si="15"/>
        <v>0.11559576558597993</v>
      </c>
      <c r="K35" s="437">
        <v>643201</v>
      </c>
      <c r="L35" s="437">
        <v>639662</v>
      </c>
      <c r="M35" s="701"/>
    </row>
    <row r="36" spans="1:13" ht="16.5">
      <c r="A36" s="705" t="s">
        <v>774</v>
      </c>
      <c r="B36" s="437">
        <v>348016915.72217983</v>
      </c>
      <c r="C36" s="437">
        <v>246147184.26173908</v>
      </c>
      <c r="D36" s="602">
        <f t="shared" si="11"/>
        <v>-101869731.46044075</v>
      </c>
      <c r="E36" s="699">
        <f t="shared" si="12"/>
        <v>-0.29271488499071363</v>
      </c>
      <c r="F36" s="439">
        <v>712.47566611964669</v>
      </c>
      <c r="G36" s="439">
        <v>614.65640731561439</v>
      </c>
      <c r="H36" s="599">
        <f t="shared" si="13"/>
        <v>-97.819258804032302</v>
      </c>
      <c r="I36" s="699">
        <f t="shared" si="14"/>
        <v>7.3716260644935278E-2</v>
      </c>
      <c r="J36" s="702">
        <f t="shared" si="15"/>
        <v>0.14157988337091276</v>
      </c>
      <c r="K36" s="437">
        <v>784245</v>
      </c>
      <c r="L36" s="437">
        <v>783448</v>
      </c>
      <c r="M36" s="701"/>
    </row>
    <row r="37" spans="1:13" ht="16.5">
      <c r="A37" s="705" t="s">
        <v>775</v>
      </c>
      <c r="B37" s="437">
        <v>706114683.37253046</v>
      </c>
      <c r="C37" s="437">
        <v>610008375.56349373</v>
      </c>
      <c r="D37" s="602">
        <f t="shared" si="11"/>
        <v>-96106307.809036732</v>
      </c>
      <c r="E37" s="699">
        <f t="shared" si="12"/>
        <v>-0.13610580557539995</v>
      </c>
      <c r="F37" s="439">
        <v>443.76045205539066</v>
      </c>
      <c r="G37" s="439">
        <v>314.18445673706367</v>
      </c>
      <c r="H37" s="599">
        <f t="shared" si="13"/>
        <v>-129.57599531832699</v>
      </c>
      <c r="I37" s="699">
        <f t="shared" si="14"/>
        <v>0.1826855608505199</v>
      </c>
      <c r="J37" s="702">
        <f t="shared" si="15"/>
        <v>0.17934726528482034</v>
      </c>
      <c r="K37" s="437">
        <v>991072</v>
      </c>
      <c r="L37" s="437">
        <v>992438</v>
      </c>
      <c r="M37" s="701"/>
    </row>
    <row r="38" spans="1:13" ht="16.5">
      <c r="A38" s="706" t="s">
        <v>800</v>
      </c>
      <c r="B38" s="437">
        <v>1175853456.2365918</v>
      </c>
      <c r="C38" s="437">
        <v>1266160286.8325353</v>
      </c>
      <c r="D38" s="602">
        <f t="shared" si="11"/>
        <v>90306830.595943451</v>
      </c>
      <c r="E38" s="699">
        <f t="shared" si="12"/>
        <v>7.6801092956751013E-2</v>
      </c>
      <c r="F38" s="439">
        <v>527.3479015963643</v>
      </c>
      <c r="G38" s="439">
        <v>560.36345849743145</v>
      </c>
      <c r="H38" s="599">
        <f t="shared" si="13"/>
        <v>33.015556901067157</v>
      </c>
      <c r="I38" s="699">
        <f t="shared" si="14"/>
        <v>0.37919020687705407</v>
      </c>
      <c r="J38" s="702">
        <f t="shared" si="15"/>
        <v>0.40832902782649522</v>
      </c>
      <c r="K38" s="437">
        <v>2229749</v>
      </c>
      <c r="L38" s="437">
        <v>2259534</v>
      </c>
      <c r="M38" s="701"/>
    </row>
    <row r="39" spans="1:13">
      <c r="F39" s="572"/>
      <c r="G39" s="572"/>
    </row>
    <row r="40" spans="1:13">
      <c r="F40" s="572"/>
      <c r="G40" s="572"/>
    </row>
    <row r="41" spans="1:13">
      <c r="F41" s="572"/>
      <c r="G41" s="572"/>
    </row>
    <row r="42" spans="1:13">
      <c r="F42" s="572"/>
      <c r="G42" s="572"/>
    </row>
    <row r="43" spans="1:13">
      <c r="F43" s="572"/>
      <c r="G43" s="572"/>
    </row>
    <row r="44" spans="1:13">
      <c r="F44" s="572"/>
      <c r="G44" s="572"/>
    </row>
    <row r="45" spans="1:13">
      <c r="F45" s="572"/>
      <c r="G45" s="572"/>
    </row>
    <row r="46" spans="1:13">
      <c r="F46" s="572"/>
      <c r="G46" s="572"/>
    </row>
    <row r="47" spans="1:13">
      <c r="F47" s="572"/>
      <c r="G47" s="572"/>
    </row>
    <row r="48" spans="1:13">
      <c r="F48" s="572"/>
      <c r="G48" s="572"/>
    </row>
    <row r="49" spans="6:7">
      <c r="F49" s="572"/>
      <c r="G49" s="572"/>
    </row>
    <row r="50" spans="6:7">
      <c r="F50" s="572"/>
      <c r="G50" s="572"/>
    </row>
    <row r="51" spans="6:7">
      <c r="F51" s="572"/>
      <c r="G51" s="572"/>
    </row>
    <row r="52" spans="6:7">
      <c r="F52" s="572"/>
      <c r="G52" s="572"/>
    </row>
    <row r="53" spans="6:7">
      <c r="F53" s="572"/>
      <c r="G53" s="572"/>
    </row>
    <row r="54" spans="6:7">
      <c r="F54" s="572"/>
      <c r="G54" s="572"/>
    </row>
    <row r="55" spans="6:7">
      <c r="F55" s="572"/>
      <c r="G55" s="572"/>
    </row>
    <row r="56" spans="6:7">
      <c r="F56" s="572"/>
      <c r="G56" s="572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38">
    <cfRule type="cellIs" dxfId="6" priority="11" operator="lessThan">
      <formula>0</formula>
    </cfRule>
    <cfRule type="cellIs" dxfId="5" priority="12" operator="greaterThan">
      <formula>0</formula>
    </cfRule>
  </conditionalFormatting>
  <conditionalFormatting sqref="E4:E3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  <cfRule type="cellIs" dxfId="4" priority="15" operator="lessThan">
      <formula>0</formula>
    </cfRule>
  </conditionalFormatting>
  <conditionalFormatting sqref="H4:H38">
    <cfRule type="cellIs" dxfId="3" priority="9" operator="lessThan">
      <formula>0</formula>
    </cfRule>
    <cfRule type="cellIs" dxfId="2" priority="10" operator="greaterThan">
      <formula>0</formula>
    </cfRule>
  </conditionalFormatting>
  <conditionalFormatting sqref="L25">
    <cfRule type="cellIs" dxfId="1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340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341</v>
      </c>
      <c r="B2" s="51"/>
      <c r="C2" s="52"/>
      <c r="D2" s="52"/>
      <c r="E2" s="52"/>
      <c r="F2" s="149" t="s">
        <v>342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343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344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345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346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347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348</v>
      </c>
      <c r="L8" s="97"/>
      <c r="M8" s="97"/>
      <c r="N8" s="97"/>
      <c r="O8" s="97"/>
      <c r="P8" s="98" t="s">
        <v>349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4</v>
      </c>
      <c r="B9" s="100" t="s">
        <v>5</v>
      </c>
      <c r="C9" s="129" t="s">
        <v>350</v>
      </c>
      <c r="D9" s="101" t="s">
        <v>351</v>
      </c>
      <c r="E9" s="101" t="s">
        <v>352</v>
      </c>
      <c r="F9" s="101" t="s">
        <v>353</v>
      </c>
      <c r="G9" s="102" t="s">
        <v>354</v>
      </c>
      <c r="H9" s="102" t="s">
        <v>355</v>
      </c>
      <c r="I9" s="102" t="s">
        <v>356</v>
      </c>
      <c r="J9" s="103" t="s">
        <v>357</v>
      </c>
      <c r="K9" s="104" t="s">
        <v>358</v>
      </c>
      <c r="L9" s="104" t="s">
        <v>359</v>
      </c>
      <c r="M9" s="104" t="s">
        <v>360</v>
      </c>
      <c r="N9" s="104" t="s">
        <v>361</v>
      </c>
      <c r="O9" s="104" t="s">
        <v>362</v>
      </c>
      <c r="P9" s="105" t="s">
        <v>363</v>
      </c>
      <c r="Q9" s="106" t="s">
        <v>320</v>
      </c>
      <c r="R9" s="106" t="s">
        <v>321</v>
      </c>
      <c r="S9" s="101" t="s">
        <v>364</v>
      </c>
      <c r="T9" s="101" t="s">
        <v>365</v>
      </c>
      <c r="U9" s="101" t="s">
        <v>366</v>
      </c>
      <c r="V9" s="101" t="s">
        <v>367</v>
      </c>
      <c r="W9" s="100" t="s">
        <v>368</v>
      </c>
    </row>
    <row r="10" spans="1:24" s="113" customFormat="1" ht="17.25" thickBot="1">
      <c r="A10" s="107"/>
      <c r="B10" s="107" t="s">
        <v>14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15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16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17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18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19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20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21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22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23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24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25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26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27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28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29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30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31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32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33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34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35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36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37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38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39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40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41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42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43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44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45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46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47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48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49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50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51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52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53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54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55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56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57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58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59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60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61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62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63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64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65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66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67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68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69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70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71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72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73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74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75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76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77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78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79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80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81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82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83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84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85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86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87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88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89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90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91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92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93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94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95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96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97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98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99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100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101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102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103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104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105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106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107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108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109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110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111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112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113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114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115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116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117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118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119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120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121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122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123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124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125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126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127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128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129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130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131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132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133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134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135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136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137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138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139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140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141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142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143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144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145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146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147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148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149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150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151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152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153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154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155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156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157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158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159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160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161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162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163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164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165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166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167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168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169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170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171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172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173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174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175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176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177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178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179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180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181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182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183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184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185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186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187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188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189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190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191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192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193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194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195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196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197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198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199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200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201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202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203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204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205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206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207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208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209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210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211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212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213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214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215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216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217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218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219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220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221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222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223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224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225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226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227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228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229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230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231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232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233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234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235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236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237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238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239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240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241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242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243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244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245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246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247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248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249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250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251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252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253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254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255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256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257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258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259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260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261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262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263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264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265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266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267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268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269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270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271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272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273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274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275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276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277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278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279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280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281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282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283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284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285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286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287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288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289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290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291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292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293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294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295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296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297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298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299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300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301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302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303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304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305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306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307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369</v>
      </c>
    </row>
    <row r="2" spans="1:18" s="207" customFormat="1" ht="12.75">
      <c r="A2" s="192" t="s">
        <v>370</v>
      </c>
      <c r="C2" s="208"/>
      <c r="D2" s="208"/>
      <c r="E2" s="208"/>
      <c r="F2" s="208"/>
    </row>
    <row r="3" spans="1:18" s="174" customFormat="1" ht="12">
      <c r="A3" s="192" t="s">
        <v>371</v>
      </c>
      <c r="C3" s="211"/>
      <c r="D3" s="211"/>
      <c r="E3" s="211"/>
      <c r="F3" s="211"/>
    </row>
    <row r="4" spans="1:18" s="192" customFormat="1" ht="12.6" customHeight="1">
      <c r="A4" s="192" t="s">
        <v>372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373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335</v>
      </c>
      <c r="C7" s="196" t="s">
        <v>374</v>
      </c>
      <c r="D7" s="196" t="s">
        <v>375</v>
      </c>
      <c r="E7" s="197" t="s">
        <v>376</v>
      </c>
      <c r="F7" s="196" t="s">
        <v>377</v>
      </c>
      <c r="G7" s="196" t="s">
        <v>378</v>
      </c>
      <c r="H7" s="192" t="s">
        <v>379</v>
      </c>
    </row>
    <row r="8" spans="1:18" s="193" customFormat="1" ht="16.5">
      <c r="B8" s="203" t="s">
        <v>380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381</v>
      </c>
      <c r="I8" s="265"/>
      <c r="J8" s="232"/>
      <c r="K8" s="232"/>
      <c r="L8" s="232"/>
    </row>
    <row r="9" spans="1:18" s="193" customFormat="1" ht="16.5">
      <c r="A9" s="194"/>
      <c r="B9" s="203" t="s">
        <v>382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383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384</v>
      </c>
      <c r="E12" s="180" t="s">
        <v>385</v>
      </c>
      <c r="F12" s="257" t="s">
        <v>386</v>
      </c>
      <c r="G12" s="170"/>
      <c r="H12" s="170"/>
      <c r="I12" s="266"/>
      <c r="J12" s="179" t="s">
        <v>387</v>
      </c>
      <c r="K12" s="183" t="s">
        <v>388</v>
      </c>
      <c r="L12" s="257" t="s">
        <v>386</v>
      </c>
      <c r="N12" s="179" t="s">
        <v>387</v>
      </c>
      <c r="O12" s="183" t="s">
        <v>388</v>
      </c>
      <c r="P12" s="257" t="s">
        <v>386</v>
      </c>
      <c r="Q12" s="175"/>
      <c r="R12" s="252"/>
    </row>
    <row r="13" spans="1:18" ht="71.25">
      <c r="A13" s="171" t="s">
        <v>332</v>
      </c>
      <c r="B13" s="171" t="s">
        <v>333</v>
      </c>
      <c r="C13" s="219" t="s">
        <v>10</v>
      </c>
      <c r="D13" s="177" t="s">
        <v>389</v>
      </c>
      <c r="E13" s="181" t="s">
        <v>334</v>
      </c>
      <c r="F13" s="259" t="s">
        <v>390</v>
      </c>
      <c r="G13" s="171" t="s">
        <v>391</v>
      </c>
      <c r="H13" s="171" t="s">
        <v>339</v>
      </c>
      <c r="I13" s="171" t="s">
        <v>392</v>
      </c>
      <c r="J13" s="189" t="s">
        <v>320</v>
      </c>
      <c r="K13" s="190" t="s">
        <v>320</v>
      </c>
      <c r="L13" s="260" t="s">
        <v>320</v>
      </c>
      <c r="M13" s="191" t="s">
        <v>393</v>
      </c>
      <c r="N13" s="189" t="s">
        <v>394</v>
      </c>
      <c r="O13" s="190" t="s">
        <v>394</v>
      </c>
      <c r="P13" s="260" t="s">
        <v>394</v>
      </c>
      <c r="Q13" s="221" t="s">
        <v>395</v>
      </c>
      <c r="R13" s="192" t="s">
        <v>396</v>
      </c>
    </row>
    <row r="14" spans="1:18" s="231" customFormat="1" ht="29.45" customHeight="1">
      <c r="A14" s="222"/>
      <c r="B14" s="222" t="s">
        <v>335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15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16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17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18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19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20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21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22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23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24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25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26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27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28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29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30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31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32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33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34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35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36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37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38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39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40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41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42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43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44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45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46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47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48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49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50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51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52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53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54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55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56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57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58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59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60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61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62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63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64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65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66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67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68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69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70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71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72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73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74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75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76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77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78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79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80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81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82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83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84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85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86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87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88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89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90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91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92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93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94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95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96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97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98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99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100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101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102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103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104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105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106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107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108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109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110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111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336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113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114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337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116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117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118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119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120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121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122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123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124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125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126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127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128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129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130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131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132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133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134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135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136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137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138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139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140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141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142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143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144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145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146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147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148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149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150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151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152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153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154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155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156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157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158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159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160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161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162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163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164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165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166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167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168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169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170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171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172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173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174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175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176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177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178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179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180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181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182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183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184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185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186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187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188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189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190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191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192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193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194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195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196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197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338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199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200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201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202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203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204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205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206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207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208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209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210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211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212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213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214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215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216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217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218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219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220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221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222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223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224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225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226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227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228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229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230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231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232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233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234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235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236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237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238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239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240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241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242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243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244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245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246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247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248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249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250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251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252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253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254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255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256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257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258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259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260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261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262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263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264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265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266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267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268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269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270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271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272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273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274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275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276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277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278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279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280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281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282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283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284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285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286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287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288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289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290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291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292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293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294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295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296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297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298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299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300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301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302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303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304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305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306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307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397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398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399</v>
      </c>
      <c r="B4" s="292" t="s">
        <v>400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401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402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388</v>
      </c>
      <c r="E8" s="296" t="s">
        <v>403</v>
      </c>
      <c r="F8" s="278"/>
      <c r="G8" s="294" t="s">
        <v>388</v>
      </c>
      <c r="H8" s="296" t="s">
        <v>403</v>
      </c>
      <c r="I8" s="278"/>
      <c r="J8" s="294" t="s">
        <v>388</v>
      </c>
      <c r="K8" s="296" t="s">
        <v>403</v>
      </c>
      <c r="L8" s="278"/>
      <c r="M8" s="294" t="s">
        <v>388</v>
      </c>
      <c r="N8" s="296" t="s">
        <v>403</v>
      </c>
      <c r="O8" s="278"/>
      <c r="P8" s="294" t="s">
        <v>388</v>
      </c>
      <c r="Q8" s="296" t="s">
        <v>403</v>
      </c>
      <c r="R8" s="278"/>
      <c r="S8" s="294" t="s">
        <v>388</v>
      </c>
      <c r="T8" s="296" t="s">
        <v>403</v>
      </c>
      <c r="U8" s="294" t="s">
        <v>388</v>
      </c>
      <c r="V8" s="296" t="s">
        <v>403</v>
      </c>
      <c r="W8" s="294" t="s">
        <v>388</v>
      </c>
      <c r="X8" s="296" t="s">
        <v>403</v>
      </c>
      <c r="Y8" s="310" t="s">
        <v>388</v>
      </c>
      <c r="Z8" s="311" t="s">
        <v>403</v>
      </c>
      <c r="AA8" s="280"/>
      <c r="AB8" s="310" t="s">
        <v>388</v>
      </c>
      <c r="AC8" s="311" t="s">
        <v>403</v>
      </c>
      <c r="AD8" s="280"/>
      <c r="AE8" s="280"/>
      <c r="AF8" s="246"/>
    </row>
    <row r="9" spans="1:32" s="283" customFormat="1" ht="76.5">
      <c r="A9" s="281" t="s">
        <v>332</v>
      </c>
      <c r="B9" s="281" t="s">
        <v>333</v>
      </c>
      <c r="C9" s="281" t="s">
        <v>404</v>
      </c>
      <c r="D9" s="295" t="s">
        <v>405</v>
      </c>
      <c r="E9" s="297" t="s">
        <v>406</v>
      </c>
      <c r="F9" s="282" t="s">
        <v>407</v>
      </c>
      <c r="G9" s="295" t="s">
        <v>408</v>
      </c>
      <c r="H9" s="297" t="s">
        <v>408</v>
      </c>
      <c r="I9" s="282" t="s">
        <v>409</v>
      </c>
      <c r="J9" s="295" t="s">
        <v>410</v>
      </c>
      <c r="K9" s="297" t="s">
        <v>410</v>
      </c>
      <c r="L9" s="282" t="s">
        <v>411</v>
      </c>
      <c r="M9" s="295" t="s">
        <v>412</v>
      </c>
      <c r="N9" s="297" t="s">
        <v>412</v>
      </c>
      <c r="O9" s="282" t="s">
        <v>413</v>
      </c>
      <c r="P9" s="295" t="s">
        <v>414</v>
      </c>
      <c r="Q9" s="297" t="s">
        <v>414</v>
      </c>
      <c r="R9" s="282" t="s">
        <v>415</v>
      </c>
      <c r="S9" s="295" t="s">
        <v>416</v>
      </c>
      <c r="T9" s="297" t="s">
        <v>416</v>
      </c>
      <c r="U9" s="295" t="s">
        <v>417</v>
      </c>
      <c r="V9" s="297" t="s">
        <v>417</v>
      </c>
      <c r="W9" s="295" t="s">
        <v>418</v>
      </c>
      <c r="X9" s="297" t="s">
        <v>418</v>
      </c>
      <c r="Y9" s="309" t="s">
        <v>419</v>
      </c>
      <c r="Z9" s="308" t="s">
        <v>419</v>
      </c>
      <c r="AA9" s="282" t="s">
        <v>420</v>
      </c>
      <c r="AB9" s="309" t="s">
        <v>421</v>
      </c>
      <c r="AC9" s="308" t="s">
        <v>421</v>
      </c>
      <c r="AD9" s="282" t="s">
        <v>422</v>
      </c>
      <c r="AE9" s="282" t="s">
        <v>423</v>
      </c>
      <c r="AF9" s="332" t="s">
        <v>8</v>
      </c>
    </row>
    <row r="10" spans="1:32" s="315" customFormat="1" ht="28.15" customHeight="1">
      <c r="A10" s="312">
        <v>0</v>
      </c>
      <c r="B10" s="312" t="s">
        <v>335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15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16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17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18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19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20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21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22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23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24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25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26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27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28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29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30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31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32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33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34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35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36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37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38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39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40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41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42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43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44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45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46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47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48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49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50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51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52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53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54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55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56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57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58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59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60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61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62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63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64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65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66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67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68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69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70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71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72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73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74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75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76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77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78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79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80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81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82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83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84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85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86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87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88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89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90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91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92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93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94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95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96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97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98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99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100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101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102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103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104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105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106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107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108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109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110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111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336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113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114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337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116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117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118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119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120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121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122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123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124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125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126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127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128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129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130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131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132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133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134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135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136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137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138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139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140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141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142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143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144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145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146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147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148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149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150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151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152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153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154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155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156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157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158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159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160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161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162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163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164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165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166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167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168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169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170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171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172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173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174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175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176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177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178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179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180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181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182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183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184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185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186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187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188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189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190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191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192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193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194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195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196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197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338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199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200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201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202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203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204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205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206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207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208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209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210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211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212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213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214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215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216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217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218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219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220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221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222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223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224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225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226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227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228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229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230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231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232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233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234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235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236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237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238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239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240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241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242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243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244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245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246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247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248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249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250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251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252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253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254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255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256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257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258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259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260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261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262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263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264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265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266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267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268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269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270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271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272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273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274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275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276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277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278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279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280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281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282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283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284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285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286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287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288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289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290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291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292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293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294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295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296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297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298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299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300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301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302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303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304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305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306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307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340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424</v>
      </c>
      <c r="B2" s="299"/>
      <c r="C2" s="300"/>
      <c r="D2" s="301" t="s">
        <v>342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425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344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345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346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426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348</v>
      </c>
      <c r="L8" s="97"/>
      <c r="M8" s="97"/>
      <c r="N8" s="97"/>
      <c r="O8" s="97"/>
      <c r="P8" s="98" t="s">
        <v>349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4</v>
      </c>
      <c r="B9" s="100" t="s">
        <v>5</v>
      </c>
      <c r="C9" s="129" t="s">
        <v>350</v>
      </c>
      <c r="D9" s="101" t="s">
        <v>351</v>
      </c>
      <c r="E9" s="101" t="s">
        <v>352</v>
      </c>
      <c r="F9" s="101" t="s">
        <v>353</v>
      </c>
      <c r="G9" s="102" t="s">
        <v>354</v>
      </c>
      <c r="H9" s="102" t="s">
        <v>355</v>
      </c>
      <c r="I9" s="102" t="s">
        <v>427</v>
      </c>
      <c r="J9" s="103" t="s">
        <v>357</v>
      </c>
      <c r="K9" s="104" t="s">
        <v>358</v>
      </c>
      <c r="L9" s="104" t="s">
        <v>359</v>
      </c>
      <c r="M9" s="104" t="s">
        <v>360</v>
      </c>
      <c r="N9" s="104" t="s">
        <v>428</v>
      </c>
      <c r="O9" s="104" t="s">
        <v>362</v>
      </c>
      <c r="P9" s="105" t="s">
        <v>363</v>
      </c>
      <c r="Q9" s="106" t="s">
        <v>320</v>
      </c>
      <c r="R9" s="106" t="s">
        <v>429</v>
      </c>
      <c r="S9" s="289" t="s">
        <v>430</v>
      </c>
      <c r="T9" s="291" t="s">
        <v>364</v>
      </c>
      <c r="U9" s="101" t="s">
        <v>365</v>
      </c>
      <c r="V9" s="291" t="s">
        <v>366</v>
      </c>
      <c r="W9" s="101" t="s">
        <v>367</v>
      </c>
      <c r="X9" s="100" t="s">
        <v>368</v>
      </c>
      <c r="Y9" s="100" t="s">
        <v>431</v>
      </c>
      <c r="Z9" s="334" t="s">
        <v>8</v>
      </c>
    </row>
    <row r="10" spans="1:26" s="324" customFormat="1" ht="34.15" customHeight="1" thickBot="1">
      <c r="A10" s="316"/>
      <c r="B10" s="316" t="s">
        <v>14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15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16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17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18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19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20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21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22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23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24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25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26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27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28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29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30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31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32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33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34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35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36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37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38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39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40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41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42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43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44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45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46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47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48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49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50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51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52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53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54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55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56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57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58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59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60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61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62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63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64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65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66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67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68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69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70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71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72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73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74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75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76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77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78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79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80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81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82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83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84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85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86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87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88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89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90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91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92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93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94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95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96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97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98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99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100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101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102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103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104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105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106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107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108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109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110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111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112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113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114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115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116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117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118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119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120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121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122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123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124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125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126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127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128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129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130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131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132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133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134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135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136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137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138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139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140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141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142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143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144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145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146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147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148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149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150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151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152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153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154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155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156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157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158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159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160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161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162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163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164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165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166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167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168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169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170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171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172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173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174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175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176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177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178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179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180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181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182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183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184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185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186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187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188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189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190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191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192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193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194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195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196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197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198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199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200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201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202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203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204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205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206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207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208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209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210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211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212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213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214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215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216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217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218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219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220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221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222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223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224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225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226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227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228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229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230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231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232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233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234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235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236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237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238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239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240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241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242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243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244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245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246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247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248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249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250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251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252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253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254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255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256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257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258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259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260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261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262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263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264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265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266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267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268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269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270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271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272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273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274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275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276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277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278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279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280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281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282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283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284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285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286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287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288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289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290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291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292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293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294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295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296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297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298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299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300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301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302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303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304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305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306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307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42578125" style="14" customWidth="1"/>
    <col min="2" max="2" width="18.42578125" style="8" customWidth="1"/>
    <col min="3" max="3" width="11.7109375" style="7" customWidth="1"/>
    <col min="4" max="4" width="17.85546875" style="7" customWidth="1"/>
    <col min="5" max="5" width="11.85546875" style="7" bestFit="1" customWidth="1"/>
    <col min="6" max="6" width="17" style="14" customWidth="1"/>
    <col min="7" max="7" width="16.140625" style="40" customWidth="1"/>
    <col min="8" max="8" width="16.7109375" style="40" customWidth="1"/>
    <col min="9" max="9" width="15" customWidth="1"/>
    <col min="10" max="10" width="16.42578125" bestFit="1" customWidth="1"/>
    <col min="11" max="11" width="16.42578125" style="246" customWidth="1"/>
    <col min="12" max="12" width="14.28515625" bestFit="1" customWidth="1"/>
    <col min="13" max="13" width="18" customWidth="1"/>
    <col min="14" max="14" width="14.85546875" customWidth="1"/>
    <col min="15" max="15" width="14.28515625" customWidth="1"/>
    <col min="16" max="16" width="14.7109375" bestFit="1" customWidth="1"/>
    <col min="17" max="17" width="8.7109375" style="1" customWidth="1"/>
    <col min="18" max="18" width="9.7109375" style="413" customWidth="1"/>
    <col min="19" max="19" width="4.5703125" style="413" customWidth="1"/>
    <col min="20" max="20" width="16.28515625" style="1" bestFit="1" customWidth="1"/>
    <col min="21" max="21" width="12.140625" style="1" customWidth="1"/>
    <col min="22" max="22" width="13.7109375" style="1" customWidth="1"/>
    <col min="23" max="23" width="4.5703125" style="1" customWidth="1"/>
    <col min="24" max="24" width="6.85546875" style="1" customWidth="1"/>
    <col min="25" max="25" width="18" style="1" bestFit="1" customWidth="1"/>
    <col min="26" max="26" width="11.140625" style="1" customWidth="1"/>
    <col min="27" max="27" width="15" style="1" customWidth="1"/>
    <col min="28" max="28" width="14.7109375" style="1" customWidth="1"/>
    <col min="29" max="29" width="17.57031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customFormat="1" ht="33.75">
      <c r="A1" s="732" t="s">
        <v>751</v>
      </c>
      <c r="B1" s="6"/>
      <c r="C1" s="7"/>
      <c r="D1" s="7"/>
      <c r="E1" s="7"/>
      <c r="F1" s="14"/>
      <c r="G1" s="38"/>
      <c r="H1" s="38"/>
      <c r="K1" s="245"/>
      <c r="R1" s="718"/>
      <c r="S1" s="718"/>
      <c r="X1" s="395" t="s">
        <v>495</v>
      </c>
    </row>
    <row r="2" spans="1:36" customFormat="1" ht="17.45" customHeight="1">
      <c r="A2" s="624" t="s">
        <v>815</v>
      </c>
      <c r="B2" s="6"/>
      <c r="C2" s="7"/>
      <c r="D2" s="7"/>
      <c r="E2" s="7"/>
      <c r="F2" s="14"/>
      <c r="G2" s="38"/>
      <c r="H2" s="38"/>
      <c r="K2" s="245"/>
      <c r="R2" s="718"/>
      <c r="S2" s="718"/>
      <c r="X2" s="292" t="s">
        <v>759</v>
      </c>
    </row>
    <row r="3" spans="1:36" s="464" customFormat="1" ht="15.75">
      <c r="A3" s="422" t="s">
        <v>498</v>
      </c>
      <c r="B3" s="299"/>
      <c r="C3" s="300"/>
      <c r="D3" s="300"/>
      <c r="E3" s="300"/>
      <c r="F3" s="719"/>
      <c r="G3" s="720"/>
      <c r="H3" s="720"/>
      <c r="K3" s="721"/>
      <c r="R3" s="722"/>
      <c r="S3" s="722"/>
      <c r="X3" s="292"/>
    </row>
    <row r="4" spans="1:36" s="464" customFormat="1" ht="15.75">
      <c r="A4" s="723" t="s">
        <v>496</v>
      </c>
      <c r="B4" s="299"/>
      <c r="C4" s="724"/>
      <c r="D4" s="724"/>
      <c r="E4" s="724"/>
      <c r="H4" s="722"/>
      <c r="I4" s="722"/>
    </row>
    <row r="5" spans="1:36" s="464" customFormat="1" ht="15.75">
      <c r="A5" s="726" t="s">
        <v>497</v>
      </c>
      <c r="B5" s="299"/>
      <c r="C5" s="727"/>
      <c r="D5" s="727"/>
      <c r="E5" s="727"/>
      <c r="F5" s="728"/>
      <c r="K5" s="688"/>
      <c r="R5" s="722"/>
      <c r="S5" s="722"/>
    </row>
    <row r="6" spans="1:36" s="464" customFormat="1" ht="15.75">
      <c r="A6" s="623" t="s">
        <v>499</v>
      </c>
      <c r="B6" s="299"/>
      <c r="C6" s="727"/>
      <c r="D6" s="727"/>
      <c r="E6" s="727"/>
      <c r="F6" s="728"/>
      <c r="G6" s="729"/>
      <c r="H6" s="729"/>
      <c r="K6" s="729"/>
      <c r="R6" s="722"/>
      <c r="S6" s="722"/>
    </row>
    <row r="7" spans="1:36" s="464" customFormat="1" ht="15.75">
      <c r="A7" s="623" t="s">
        <v>500</v>
      </c>
      <c r="B7" s="299"/>
      <c r="C7" s="727"/>
      <c r="D7" s="727"/>
      <c r="E7" s="727"/>
      <c r="F7" s="728"/>
      <c r="G7" s="729"/>
      <c r="H7" s="729"/>
      <c r="K7" s="729"/>
      <c r="R7" s="722"/>
      <c r="S7" s="722"/>
    </row>
    <row r="9" spans="1:36" customFormat="1" ht="102">
      <c r="A9" s="768" t="s">
        <v>635</v>
      </c>
      <c r="B9" s="396" t="s">
        <v>465</v>
      </c>
      <c r="C9" s="397" t="s">
        <v>466</v>
      </c>
      <c r="D9" s="713" t="s">
        <v>739</v>
      </c>
      <c r="E9" s="713" t="s">
        <v>468</v>
      </c>
      <c r="F9" s="397" t="s">
        <v>469</v>
      </c>
      <c r="G9" s="397" t="s">
        <v>470</v>
      </c>
      <c r="H9" s="397" t="s">
        <v>471</v>
      </c>
      <c r="I9" s="57" t="s">
        <v>472</v>
      </c>
      <c r="J9" s="57" t="s">
        <v>473</v>
      </c>
      <c r="K9" s="419" t="s">
        <v>474</v>
      </c>
      <c r="L9" s="58" t="s">
        <v>475</v>
      </c>
      <c r="M9" s="714" t="s">
        <v>614</v>
      </c>
      <c r="N9" s="715" t="s">
        <v>476</v>
      </c>
      <c r="O9" s="58" t="s">
        <v>477</v>
      </c>
      <c r="P9" s="58" t="s">
        <v>478</v>
      </c>
      <c r="Q9" s="714" t="s">
        <v>802</v>
      </c>
      <c r="R9" s="714" t="s">
        <v>615</v>
      </c>
      <c r="S9" s="414"/>
      <c r="T9" s="133" t="s">
        <v>479</v>
      </c>
      <c r="U9" s="716" t="s">
        <v>480</v>
      </c>
      <c r="V9" s="133" t="s">
        <v>481</v>
      </c>
      <c r="W9" s="60"/>
      <c r="X9" s="398" t="s">
        <v>482</v>
      </c>
      <c r="Y9" s="398" t="s">
        <v>483</v>
      </c>
      <c r="Z9" s="400" t="s">
        <v>484</v>
      </c>
      <c r="AA9" s="418" t="s">
        <v>485</v>
      </c>
      <c r="AB9" s="418" t="s">
        <v>486</v>
      </c>
      <c r="AC9" s="717" t="s">
        <v>487</v>
      </c>
      <c r="AD9" s="400" t="s">
        <v>488</v>
      </c>
      <c r="AE9" s="400" t="s">
        <v>489</v>
      </c>
      <c r="AF9" s="401" t="s">
        <v>490</v>
      </c>
      <c r="AG9" s="401" t="s">
        <v>491</v>
      </c>
      <c r="AH9" s="420" t="s">
        <v>492</v>
      </c>
      <c r="AI9" s="402" t="s">
        <v>493</v>
      </c>
      <c r="AJ9" s="402" t="s">
        <v>494</v>
      </c>
    </row>
    <row r="10" spans="1:36" s="399" customFormat="1" ht="30.75" customHeight="1" thickBot="1">
      <c r="A10" s="456"/>
      <c r="B10" s="475" t="s">
        <v>501</v>
      </c>
      <c r="C10" s="458">
        <f t="shared" ref="C10:I10" si="0">SUM(C11:C303)</f>
        <v>5533611</v>
      </c>
      <c r="D10" s="496">
        <f t="shared" si="0"/>
        <v>1958310963.8574786</v>
      </c>
      <c r="E10" s="496">
        <f t="shared" si="0"/>
        <v>-308625539.20809424</v>
      </c>
      <c r="F10" s="458">
        <f t="shared" si="0"/>
        <v>1649685424.649385</v>
      </c>
      <c r="G10" s="458">
        <f t="shared" si="0"/>
        <v>808485152.80636096</v>
      </c>
      <c r="H10" s="458">
        <f t="shared" si="0"/>
        <v>2458170577.4557462</v>
      </c>
      <c r="I10" s="458">
        <f t="shared" si="0"/>
        <v>848000000.00000095</v>
      </c>
      <c r="J10" s="429">
        <f t="shared" ref="J10" si="1">H10+I10</f>
        <v>3306170577.4557471</v>
      </c>
      <c r="K10" s="461">
        <f>SUM(K11:K303)</f>
        <v>32945950</v>
      </c>
      <c r="L10" s="497">
        <f t="shared" ref="L10" si="2">J10+K10</f>
        <v>3339116527.4557471</v>
      </c>
      <c r="M10" s="429">
        <f>SUM(M11:M303)</f>
        <v>-204314257.9970001</v>
      </c>
      <c r="N10" s="429">
        <f t="shared" ref="N10" si="3">SUM(L10:M10)</f>
        <v>3134802269.4587469</v>
      </c>
      <c r="O10" s="497">
        <f t="shared" ref="O10" si="4">L10/C10</f>
        <v>603.42451384019353</v>
      </c>
      <c r="P10" s="429">
        <f t="shared" ref="P10" si="5">N10/C10</f>
        <v>566.50210314001959</v>
      </c>
      <c r="Q10" s="458">
        <v>0</v>
      </c>
      <c r="R10" s="429">
        <v>0</v>
      </c>
      <c r="S10" s="527"/>
      <c r="T10" s="620">
        <f t="shared" ref="T10" si="6">L10-AI10</f>
        <v>-271153854.89455652</v>
      </c>
      <c r="U10" s="621">
        <f t="shared" ref="U10" si="7">T10/AI10</f>
        <v>-7.5106245842460714E-2</v>
      </c>
      <c r="V10" s="528">
        <f t="shared" ref="V10" si="8">O10-AJ10</f>
        <v>-50.859243604047265</v>
      </c>
      <c r="W10" s="529"/>
      <c r="X10" s="456"/>
      <c r="Y10" s="457" t="s">
        <v>14</v>
      </c>
      <c r="Z10" s="429">
        <f>SUM(Z11:Z303)</f>
        <v>5517897</v>
      </c>
      <c r="AA10" s="502">
        <f t="shared" ref="AA10" si="9">AC10-AB10</f>
        <v>1922989257.0812926</v>
      </c>
      <c r="AB10" s="502">
        <v>591608.2690092423</v>
      </c>
      <c r="AC10" s="429">
        <v>1923580865.350302</v>
      </c>
      <c r="AD10" s="429">
        <v>819002398</v>
      </c>
      <c r="AE10" s="618">
        <f>SUM(AC10:AD10)</f>
        <v>2742583263.3503017</v>
      </c>
      <c r="AF10" s="429">
        <f>SUM(AF11:AF304)</f>
        <v>851000000.00000167</v>
      </c>
      <c r="AG10" s="429">
        <f t="shared" ref="AG10" si="10">SUM(AE10:AF10)</f>
        <v>3593583263.3503036</v>
      </c>
      <c r="AH10" s="461">
        <v>16687119</v>
      </c>
      <c r="AI10" s="497">
        <f t="shared" ref="AI10" si="11">SUM(AG10:AH10)</f>
        <v>3610270382.3503036</v>
      </c>
      <c r="AJ10" s="429">
        <f t="shared" ref="AJ10" si="12">AI10/Z10</f>
        <v>654.28375744424079</v>
      </c>
    </row>
    <row r="11" spans="1:36">
      <c r="A11" s="445">
        <v>5</v>
      </c>
      <c r="B11" s="432" t="s">
        <v>15</v>
      </c>
      <c r="C11" s="452">
        <v>9183</v>
      </c>
      <c r="D11" s="492">
        <f t="shared" ref="D11:D74" si="13">F11-E11</f>
        <v>4305690.2935721893</v>
      </c>
      <c r="E11" s="493">
        <v>600143.04185976414</v>
      </c>
      <c r="F11" s="452">
        <v>4905833.3354319539</v>
      </c>
      <c r="G11" s="452">
        <v>5328311.2382792467</v>
      </c>
      <c r="H11" s="448">
        <f t="shared" ref="H11:H74" si="14">SUM(F11:G11)</f>
        <v>10234144.573711202</v>
      </c>
      <c r="I11" s="452">
        <v>1998836.7833538039</v>
      </c>
      <c r="J11" s="450">
        <f t="shared" ref="J11:J74" si="15">H11+I11</f>
        <v>12232981.357065005</v>
      </c>
      <c r="K11" s="454">
        <v>1317165</v>
      </c>
      <c r="L11" s="494">
        <f t="shared" ref="L11:L74" si="16">J11+K11</f>
        <v>13550146.357065005</v>
      </c>
      <c r="M11" s="450">
        <v>2028438.6079999993</v>
      </c>
      <c r="N11" s="450">
        <f t="shared" ref="N11:N74" si="17">SUM(L11:M11)</f>
        <v>15578584.965065004</v>
      </c>
      <c r="O11" s="494">
        <f t="shared" ref="O11:O74" si="18">L11/C11</f>
        <v>1475.5685894658614</v>
      </c>
      <c r="P11" s="450">
        <f t="shared" ref="P11:P74" si="19">N11/C11</f>
        <v>1696.4592143161281</v>
      </c>
      <c r="Q11" s="495">
        <v>14</v>
      </c>
      <c r="R11" s="495">
        <v>14</v>
      </c>
      <c r="S11" s="367"/>
      <c r="T11" s="524">
        <f t="shared" ref="T11:T74" si="20">L11-AI11</f>
        <v>-1399474.1401349809</v>
      </c>
      <c r="U11" s="525">
        <f t="shared" ref="U11:U21" si="21">T11/AI11</f>
        <v>-9.3612686716502122E-2</v>
      </c>
      <c r="V11" s="526">
        <f t="shared" ref="V11:V74" si="22">O11-AJ11</f>
        <v>-130.01840411162607</v>
      </c>
      <c r="W11" s="415"/>
      <c r="X11" s="445">
        <v>5</v>
      </c>
      <c r="Y11" s="446" t="s">
        <v>15</v>
      </c>
      <c r="Z11" s="447">
        <v>9311</v>
      </c>
      <c r="AA11" s="493">
        <f t="shared" ref="AA11:AA74" si="23">AC11-AB11</f>
        <v>4441198.4460091246</v>
      </c>
      <c r="AB11" s="493">
        <v>1514201.0174458048</v>
      </c>
      <c r="AC11" s="448">
        <v>5955399.4634549292</v>
      </c>
      <c r="AD11" s="452">
        <v>5450163</v>
      </c>
      <c r="AE11" s="448">
        <f>SUM(AC11:AD11)</f>
        <v>11405562.463454928</v>
      </c>
      <c r="AF11" s="447">
        <v>1995400.0337450588</v>
      </c>
      <c r="AG11" s="450">
        <f>SUM(AE11:AF11)</f>
        <v>13400962.497199986</v>
      </c>
      <c r="AH11" s="454">
        <v>1548658</v>
      </c>
      <c r="AI11" s="494">
        <f t="shared" ref="AI11:AI74" si="24">SUM(AG11:AH11)</f>
        <v>14949620.497199986</v>
      </c>
      <c r="AJ11" s="455">
        <f t="shared" ref="AJ11:AJ74" si="25">AI11/Z11</f>
        <v>1605.5869935774874</v>
      </c>
    </row>
    <row r="12" spans="1:36">
      <c r="A12" s="431">
        <v>9</v>
      </c>
      <c r="B12" s="432" t="s">
        <v>16</v>
      </c>
      <c r="C12" s="437">
        <v>2447</v>
      </c>
      <c r="D12" s="479">
        <f t="shared" si="13"/>
        <v>1475445.4908334273</v>
      </c>
      <c r="E12" s="480">
        <v>416935.07363251323</v>
      </c>
      <c r="F12" s="437">
        <v>1892380.5644659405</v>
      </c>
      <c r="G12" s="437">
        <v>1701923.5138172619</v>
      </c>
      <c r="H12" s="200">
        <f t="shared" si="14"/>
        <v>3594304.0782832024</v>
      </c>
      <c r="I12" s="437">
        <v>524718.77367367654</v>
      </c>
      <c r="J12" s="435">
        <f t="shared" si="15"/>
        <v>4119022.8519568788</v>
      </c>
      <c r="K12" s="438">
        <v>-473784</v>
      </c>
      <c r="L12" s="478">
        <f t="shared" si="16"/>
        <v>3645238.8519568788</v>
      </c>
      <c r="M12" s="435">
        <v>83543.599999999977</v>
      </c>
      <c r="N12" s="435">
        <f t="shared" si="17"/>
        <v>3728782.4519568789</v>
      </c>
      <c r="O12" s="478">
        <f t="shared" si="18"/>
        <v>1489.6766865373431</v>
      </c>
      <c r="P12" s="435">
        <f t="shared" si="19"/>
        <v>1523.817920701626</v>
      </c>
      <c r="Q12" s="481">
        <v>17</v>
      </c>
      <c r="R12" s="481">
        <v>17</v>
      </c>
      <c r="S12" s="367"/>
      <c r="T12" s="521">
        <f t="shared" si="20"/>
        <v>-45359.822936023585</v>
      </c>
      <c r="U12" s="522">
        <f t="shared" si="21"/>
        <v>-1.2290640877483078E-2</v>
      </c>
      <c r="V12" s="523">
        <f t="shared" si="22"/>
        <v>8.1035533005297111</v>
      </c>
      <c r="W12" s="415"/>
      <c r="X12" s="431">
        <v>9</v>
      </c>
      <c r="Y12" s="432" t="s">
        <v>16</v>
      </c>
      <c r="Z12" s="433">
        <v>2491</v>
      </c>
      <c r="AA12" s="480">
        <f t="shared" si="23"/>
        <v>1512438.7742192852</v>
      </c>
      <c r="AB12" s="480">
        <v>444162.01069931342</v>
      </c>
      <c r="AC12" s="200">
        <v>1956600.7849185986</v>
      </c>
      <c r="AD12" s="437">
        <v>1700195</v>
      </c>
      <c r="AE12" s="448">
        <f t="shared" ref="AE12:AE75" si="26">SUM(AC12:AD12)</f>
        <v>3656795.7849185988</v>
      </c>
      <c r="AF12" s="433">
        <v>527121.88997430366</v>
      </c>
      <c r="AG12" s="450">
        <f t="shared" ref="AG12:AG13" si="27">SUM(AE12:AF12)</f>
        <v>4183917.6748929024</v>
      </c>
      <c r="AH12" s="438">
        <v>-493319</v>
      </c>
      <c r="AI12" s="478">
        <f t="shared" si="24"/>
        <v>3690598.6748929024</v>
      </c>
      <c r="AJ12" s="439">
        <f t="shared" si="25"/>
        <v>1481.5731332368134</v>
      </c>
    </row>
    <row r="13" spans="1:36">
      <c r="A13" s="431">
        <v>10</v>
      </c>
      <c r="B13" s="432" t="s">
        <v>502</v>
      </c>
      <c r="C13" s="437">
        <v>11102</v>
      </c>
      <c r="D13" s="479">
        <f t="shared" si="13"/>
        <v>4074288.5815929552</v>
      </c>
      <c r="E13" s="480">
        <v>-1969910.206791189</v>
      </c>
      <c r="F13" s="437">
        <v>2104378.3748017661</v>
      </c>
      <c r="G13" s="437">
        <v>6432598.827244279</v>
      </c>
      <c r="H13" s="200">
        <f t="shared" si="14"/>
        <v>8536977.2020460442</v>
      </c>
      <c r="I13" s="437">
        <v>2446371.1142968205</v>
      </c>
      <c r="J13" s="435">
        <f t="shared" si="15"/>
        <v>10983348.316342864</v>
      </c>
      <c r="K13" s="438">
        <v>-307675</v>
      </c>
      <c r="L13" s="478">
        <f t="shared" si="16"/>
        <v>10675673.316342864</v>
      </c>
      <c r="M13" s="435">
        <v>-46321.942500000005</v>
      </c>
      <c r="N13" s="435">
        <f t="shared" si="17"/>
        <v>10629351.373842863</v>
      </c>
      <c r="O13" s="478">
        <f t="shared" si="18"/>
        <v>961.59910974084528</v>
      </c>
      <c r="P13" s="435">
        <f t="shared" si="19"/>
        <v>957.42671355096945</v>
      </c>
      <c r="Q13" s="481">
        <v>14</v>
      </c>
      <c r="R13" s="481">
        <v>14</v>
      </c>
      <c r="S13" s="367"/>
      <c r="T13" s="521">
        <f t="shared" si="20"/>
        <v>-1697279.8990609013</v>
      </c>
      <c r="U13" s="522">
        <f t="shared" si="21"/>
        <v>-0.13717661980228493</v>
      </c>
      <c r="V13" s="523">
        <f t="shared" si="22"/>
        <v>-143.42484447937136</v>
      </c>
      <c r="W13" s="415"/>
      <c r="X13" s="431">
        <v>10</v>
      </c>
      <c r="Y13" s="432" t="s">
        <v>17</v>
      </c>
      <c r="Z13" s="433">
        <v>11197</v>
      </c>
      <c r="AA13" s="480">
        <f t="shared" si="23"/>
        <v>4324791.5556119001</v>
      </c>
      <c r="AB13" s="480">
        <v>-154751.83105251251</v>
      </c>
      <c r="AC13" s="200">
        <v>4170039.7245593872</v>
      </c>
      <c r="AD13" s="437">
        <v>6401533</v>
      </c>
      <c r="AE13" s="448">
        <f t="shared" si="26"/>
        <v>10571572.724559387</v>
      </c>
      <c r="AF13" s="433">
        <v>2441205.4908443792</v>
      </c>
      <c r="AG13" s="450">
        <f t="shared" si="27"/>
        <v>13012778.215403765</v>
      </c>
      <c r="AH13" s="438">
        <v>-639825</v>
      </c>
      <c r="AI13" s="478">
        <f t="shared" si="24"/>
        <v>12372953.215403765</v>
      </c>
      <c r="AJ13" s="439">
        <f t="shared" si="25"/>
        <v>1105.0239542202166</v>
      </c>
    </row>
    <row r="14" spans="1:36">
      <c r="A14" s="431">
        <v>16</v>
      </c>
      <c r="B14" s="432" t="s">
        <v>18</v>
      </c>
      <c r="C14" s="437">
        <v>8014</v>
      </c>
      <c r="D14" s="479">
        <f t="shared" si="13"/>
        <v>795086.21641397011</v>
      </c>
      <c r="E14" s="480">
        <v>3744592.7893369859</v>
      </c>
      <c r="F14" s="437">
        <v>4539679.005750956</v>
      </c>
      <c r="G14" s="437">
        <v>2368648.8969992241</v>
      </c>
      <c r="H14" s="200">
        <f t="shared" si="14"/>
        <v>6908327.9027501801</v>
      </c>
      <c r="I14" s="437">
        <v>1380381.6988638802</v>
      </c>
      <c r="J14" s="435">
        <f t="shared" si="15"/>
        <v>8288709.6016140599</v>
      </c>
      <c r="K14" s="438">
        <v>-448670</v>
      </c>
      <c r="L14" s="478">
        <f t="shared" si="16"/>
        <v>7840039.6016140599</v>
      </c>
      <c r="M14" s="435">
        <v>548329.46750000003</v>
      </c>
      <c r="N14" s="435">
        <f t="shared" si="17"/>
        <v>8388369.0691140601</v>
      </c>
      <c r="O14" s="478">
        <f t="shared" si="18"/>
        <v>978.29293756102572</v>
      </c>
      <c r="P14" s="435">
        <f t="shared" si="19"/>
        <v>1046.7143834681881</v>
      </c>
      <c r="Q14" s="481">
        <v>7</v>
      </c>
      <c r="R14" s="481">
        <v>7</v>
      </c>
      <c r="S14" s="367"/>
      <c r="T14" s="521">
        <f t="shared" si="20"/>
        <v>-2452875.5623557139</v>
      </c>
      <c r="U14" s="522">
        <f t="shared" si="21"/>
        <v>-0.23830717763437664</v>
      </c>
      <c r="V14" s="523">
        <f t="shared" si="22"/>
        <v>-303.03597616607169</v>
      </c>
      <c r="W14" s="415"/>
      <c r="X14" s="431">
        <v>16</v>
      </c>
      <c r="Y14" s="432" t="s">
        <v>18</v>
      </c>
      <c r="Z14" s="433">
        <v>8033</v>
      </c>
      <c r="AA14" s="480">
        <f t="shared" si="23"/>
        <v>941621.23760878295</v>
      </c>
      <c r="AB14" s="480">
        <v>6199276.0171599928</v>
      </c>
      <c r="AC14" s="200">
        <v>7140897.2547687758</v>
      </c>
      <c r="AD14" s="437">
        <v>2324528</v>
      </c>
      <c r="AE14" s="448">
        <f t="shared" si="26"/>
        <v>9465425.2547687758</v>
      </c>
      <c r="AF14" s="433">
        <v>1409657.9092009973</v>
      </c>
      <c r="AG14" s="435">
        <f t="shared" ref="AG14:AG77" si="28">SUM(AE14:AF14)</f>
        <v>10875083.163969774</v>
      </c>
      <c r="AH14" s="438">
        <v>-582168</v>
      </c>
      <c r="AI14" s="478">
        <f t="shared" si="24"/>
        <v>10292915.163969774</v>
      </c>
      <c r="AJ14" s="439">
        <f t="shared" si="25"/>
        <v>1281.3289137270974</v>
      </c>
    </row>
    <row r="15" spans="1:36">
      <c r="A15" s="431">
        <v>18</v>
      </c>
      <c r="B15" s="432" t="s">
        <v>19</v>
      </c>
      <c r="C15" s="437">
        <v>4763</v>
      </c>
      <c r="D15" s="479">
        <f t="shared" si="13"/>
        <v>2330607.3362869676</v>
      </c>
      <c r="E15" s="480">
        <v>-999401.7608543532</v>
      </c>
      <c r="F15" s="437">
        <v>1331205.5754326144</v>
      </c>
      <c r="G15" s="437">
        <v>1202177.5160080274</v>
      </c>
      <c r="H15" s="200">
        <f t="shared" si="14"/>
        <v>2533383.0914406418</v>
      </c>
      <c r="I15" s="437">
        <v>810544.9492311714</v>
      </c>
      <c r="J15" s="435">
        <f t="shared" si="15"/>
        <v>3343928.0406718133</v>
      </c>
      <c r="K15" s="438">
        <v>-127457</v>
      </c>
      <c r="L15" s="478">
        <f t="shared" si="16"/>
        <v>3216471.0406718133</v>
      </c>
      <c r="M15" s="435">
        <v>393162.14900000003</v>
      </c>
      <c r="N15" s="435">
        <f t="shared" si="17"/>
        <v>3609633.1896718135</v>
      </c>
      <c r="O15" s="478">
        <f t="shared" si="18"/>
        <v>675.30359871337669</v>
      </c>
      <c r="P15" s="435">
        <f t="shared" si="19"/>
        <v>757.84866463821402</v>
      </c>
      <c r="Q15" s="481">
        <v>1</v>
      </c>
      <c r="R15" s="482">
        <v>32</v>
      </c>
      <c r="S15" s="416"/>
      <c r="T15" s="521">
        <f t="shared" si="20"/>
        <v>-397850.61267542187</v>
      </c>
      <c r="U15" s="522">
        <f t="shared" si="21"/>
        <v>-0.11007615005902176</v>
      </c>
      <c r="V15" s="523">
        <f t="shared" si="22"/>
        <v>-70.378607465132745</v>
      </c>
      <c r="W15" s="415"/>
      <c r="X15" s="431">
        <v>18</v>
      </c>
      <c r="Y15" s="432" t="s">
        <v>19</v>
      </c>
      <c r="Z15" s="433">
        <v>4847</v>
      </c>
      <c r="AA15" s="480">
        <f t="shared" si="23"/>
        <v>2382109.9356041653</v>
      </c>
      <c r="AB15" s="480">
        <v>-783507.2979821451</v>
      </c>
      <c r="AC15" s="200">
        <v>1598602.63762202</v>
      </c>
      <c r="AD15" s="437">
        <v>1264212</v>
      </c>
      <c r="AE15" s="448">
        <f t="shared" si="26"/>
        <v>2862814.6376220202</v>
      </c>
      <c r="AF15" s="433">
        <v>844062.01572521508</v>
      </c>
      <c r="AG15" s="435">
        <f t="shared" si="28"/>
        <v>3706876.6533472352</v>
      </c>
      <c r="AH15" s="438">
        <v>-92555</v>
      </c>
      <c r="AI15" s="478">
        <f t="shared" si="24"/>
        <v>3614321.6533472352</v>
      </c>
      <c r="AJ15" s="439">
        <f t="shared" si="25"/>
        <v>745.68220617850943</v>
      </c>
    </row>
    <row r="16" spans="1:36">
      <c r="A16" s="431">
        <v>19</v>
      </c>
      <c r="B16" s="432" t="s">
        <v>20</v>
      </c>
      <c r="C16" s="437">
        <v>3965</v>
      </c>
      <c r="D16" s="479">
        <f t="shared" si="13"/>
        <v>1902525.3462708944</v>
      </c>
      <c r="E16" s="480">
        <v>-1088904.1719786732</v>
      </c>
      <c r="F16" s="437">
        <v>813621.1742922212</v>
      </c>
      <c r="G16" s="437">
        <v>1578060.6176425968</v>
      </c>
      <c r="H16" s="200">
        <f t="shared" si="14"/>
        <v>2391681.791934818</v>
      </c>
      <c r="I16" s="437">
        <v>635350.01221102325</v>
      </c>
      <c r="J16" s="435">
        <f t="shared" si="15"/>
        <v>3027031.8041458414</v>
      </c>
      <c r="K16" s="438">
        <v>-973121</v>
      </c>
      <c r="L16" s="478">
        <f t="shared" si="16"/>
        <v>2053910.8041458414</v>
      </c>
      <c r="M16" s="435">
        <v>40279.949999999983</v>
      </c>
      <c r="N16" s="435">
        <f t="shared" si="17"/>
        <v>2094190.7541458413</v>
      </c>
      <c r="O16" s="478">
        <f t="shared" si="18"/>
        <v>518.01029108344051</v>
      </c>
      <c r="P16" s="435">
        <f t="shared" si="19"/>
        <v>528.1691687631378</v>
      </c>
      <c r="Q16" s="481">
        <v>2</v>
      </c>
      <c r="R16" s="481">
        <v>2</v>
      </c>
      <c r="S16" s="367"/>
      <c r="T16" s="521">
        <f t="shared" si="20"/>
        <v>-1036845.3198782564</v>
      </c>
      <c r="U16" s="522">
        <f t="shared" si="21"/>
        <v>-0.33546655843176204</v>
      </c>
      <c r="V16" s="523">
        <f t="shared" si="22"/>
        <v>-263.47039767107219</v>
      </c>
      <c r="W16" s="415"/>
      <c r="X16" s="431">
        <v>19</v>
      </c>
      <c r="Y16" s="432" t="s">
        <v>20</v>
      </c>
      <c r="Z16" s="433">
        <v>3955</v>
      </c>
      <c r="AA16" s="480">
        <f t="shared" si="23"/>
        <v>1985861.9911967348</v>
      </c>
      <c r="AB16" s="480">
        <v>-455333.2662077843</v>
      </c>
      <c r="AC16" s="200">
        <v>1530528.7249889504</v>
      </c>
      <c r="AD16" s="437">
        <v>1672275</v>
      </c>
      <c r="AE16" s="448">
        <f t="shared" si="26"/>
        <v>3202803.7249889504</v>
      </c>
      <c r="AF16" s="433">
        <v>661630.39903514727</v>
      </c>
      <c r="AG16" s="435">
        <f t="shared" si="28"/>
        <v>3864434.1240240978</v>
      </c>
      <c r="AH16" s="438">
        <v>-773678</v>
      </c>
      <c r="AI16" s="478">
        <f t="shared" si="24"/>
        <v>3090756.1240240978</v>
      </c>
      <c r="AJ16" s="439">
        <f t="shared" si="25"/>
        <v>781.4806887545127</v>
      </c>
    </row>
    <row r="17" spans="1:36">
      <c r="A17" s="431">
        <v>20</v>
      </c>
      <c r="B17" s="432" t="s">
        <v>503</v>
      </c>
      <c r="C17" s="437">
        <v>16473</v>
      </c>
      <c r="D17" s="479">
        <f t="shared" si="13"/>
        <v>4379257.6859463146</v>
      </c>
      <c r="E17" s="480">
        <v>-6052395.4612032259</v>
      </c>
      <c r="F17" s="437">
        <v>-1673137.7752569113</v>
      </c>
      <c r="G17" s="437">
        <v>7090798.5108171748</v>
      </c>
      <c r="H17" s="200">
        <f t="shared" si="14"/>
        <v>5417660.7355602635</v>
      </c>
      <c r="I17" s="437">
        <v>2687797.7412677575</v>
      </c>
      <c r="J17" s="435">
        <f t="shared" si="15"/>
        <v>8105458.476828021</v>
      </c>
      <c r="K17" s="438">
        <v>-2441149</v>
      </c>
      <c r="L17" s="478">
        <f t="shared" si="16"/>
        <v>5664309.476828021</v>
      </c>
      <c r="M17" s="435">
        <v>-585670.47299999988</v>
      </c>
      <c r="N17" s="435">
        <f t="shared" si="17"/>
        <v>5078639.0038280208</v>
      </c>
      <c r="O17" s="478">
        <f t="shared" si="18"/>
        <v>343.8541538777406</v>
      </c>
      <c r="P17" s="435">
        <f t="shared" si="19"/>
        <v>308.30079547307844</v>
      </c>
      <c r="Q17" s="481">
        <v>6</v>
      </c>
      <c r="R17" s="481">
        <v>6</v>
      </c>
      <c r="S17" s="367"/>
      <c r="T17" s="521">
        <f t="shared" si="20"/>
        <v>-3483270.2821871145</v>
      </c>
      <c r="U17" s="522">
        <f t="shared" si="21"/>
        <v>-0.38078599738409247</v>
      </c>
      <c r="V17" s="523">
        <f t="shared" si="22"/>
        <v>-211.6556389816227</v>
      </c>
      <c r="W17" s="415"/>
      <c r="X17" s="431">
        <v>20</v>
      </c>
      <c r="Y17" s="432" t="s">
        <v>21</v>
      </c>
      <c r="Z17" s="433">
        <v>16467</v>
      </c>
      <c r="AA17" s="480">
        <f t="shared" si="23"/>
        <v>4598099.4968460873</v>
      </c>
      <c r="AB17" s="480">
        <v>-3266898.8035180289</v>
      </c>
      <c r="AC17" s="200">
        <v>1331200.6933280583</v>
      </c>
      <c r="AD17" s="437">
        <v>7582111</v>
      </c>
      <c r="AE17" s="448">
        <f t="shared" si="26"/>
        <v>8913311.6933280583</v>
      </c>
      <c r="AF17" s="433">
        <v>2774244.0656870781</v>
      </c>
      <c r="AG17" s="435">
        <f t="shared" si="28"/>
        <v>11687555.759015135</v>
      </c>
      <c r="AH17" s="438">
        <v>-2539976</v>
      </c>
      <c r="AI17" s="478">
        <f t="shared" si="24"/>
        <v>9147579.7590151355</v>
      </c>
      <c r="AJ17" s="439">
        <f t="shared" si="25"/>
        <v>555.5097928593633</v>
      </c>
    </row>
    <row r="18" spans="1:36">
      <c r="A18" s="431">
        <v>46</v>
      </c>
      <c r="B18" s="432" t="s">
        <v>22</v>
      </c>
      <c r="C18" s="437">
        <v>1341</v>
      </c>
      <c r="D18" s="479">
        <f t="shared" si="13"/>
        <v>825529.70492772479</v>
      </c>
      <c r="E18" s="480">
        <v>602522.22606470808</v>
      </c>
      <c r="F18" s="437">
        <v>1428051.9309924329</v>
      </c>
      <c r="G18" s="437">
        <v>557740.1019090804</v>
      </c>
      <c r="H18" s="200">
        <f t="shared" si="14"/>
        <v>1985792.0329015134</v>
      </c>
      <c r="I18" s="437">
        <v>298198.75810749142</v>
      </c>
      <c r="J18" s="435">
        <f t="shared" si="15"/>
        <v>2283990.7910090047</v>
      </c>
      <c r="K18" s="438">
        <v>-378389</v>
      </c>
      <c r="L18" s="478">
        <f t="shared" si="16"/>
        <v>1905601.7910090047</v>
      </c>
      <c r="M18" s="435">
        <v>292551.78500000003</v>
      </c>
      <c r="N18" s="435">
        <f t="shared" si="17"/>
        <v>2198153.5760090048</v>
      </c>
      <c r="O18" s="478">
        <f t="shared" si="18"/>
        <v>1421.0304183512339</v>
      </c>
      <c r="P18" s="435">
        <f t="shared" si="19"/>
        <v>1639.1898404243138</v>
      </c>
      <c r="Q18" s="481">
        <v>10</v>
      </c>
      <c r="R18" s="481">
        <v>10</v>
      </c>
      <c r="S18" s="367"/>
      <c r="T18" s="521">
        <f t="shared" si="20"/>
        <v>28630.859906657599</v>
      </c>
      <c r="U18" s="522">
        <f t="shared" si="21"/>
        <v>1.5253757760565137E-2</v>
      </c>
      <c r="V18" s="523">
        <f t="shared" si="22"/>
        <v>42.931349994150878</v>
      </c>
      <c r="W18" s="415"/>
      <c r="X18" s="431">
        <v>46</v>
      </c>
      <c r="Y18" s="432" t="s">
        <v>22</v>
      </c>
      <c r="Z18" s="433">
        <v>1362</v>
      </c>
      <c r="AA18" s="480">
        <f t="shared" si="23"/>
        <v>764487.99198161787</v>
      </c>
      <c r="AB18" s="480">
        <v>764515.19304622221</v>
      </c>
      <c r="AC18" s="200">
        <v>1529003.1850278401</v>
      </c>
      <c r="AD18" s="437">
        <v>395478</v>
      </c>
      <c r="AE18" s="448">
        <f t="shared" si="26"/>
        <v>1924481.1850278401</v>
      </c>
      <c r="AF18" s="433">
        <v>299258.74607450695</v>
      </c>
      <c r="AG18" s="435">
        <f t="shared" si="28"/>
        <v>2223739.9311023471</v>
      </c>
      <c r="AH18" s="438">
        <v>-346769</v>
      </c>
      <c r="AI18" s="478">
        <f t="shared" si="24"/>
        <v>1876970.9311023471</v>
      </c>
      <c r="AJ18" s="439">
        <f t="shared" si="25"/>
        <v>1378.0990683570831</v>
      </c>
    </row>
    <row r="19" spans="1:36">
      <c r="A19" s="431">
        <v>47</v>
      </c>
      <c r="B19" s="432" t="s">
        <v>504</v>
      </c>
      <c r="C19" s="437">
        <v>1811</v>
      </c>
      <c r="D19" s="479">
        <f t="shared" si="13"/>
        <v>2239201.8396675973</v>
      </c>
      <c r="E19" s="480">
        <v>346642.22967493947</v>
      </c>
      <c r="F19" s="437">
        <v>2585844.0693425369</v>
      </c>
      <c r="G19" s="437">
        <v>492549.8208036701</v>
      </c>
      <c r="H19" s="200">
        <f t="shared" si="14"/>
        <v>3078393.8901462071</v>
      </c>
      <c r="I19" s="437">
        <v>388828.50457805779</v>
      </c>
      <c r="J19" s="435">
        <f t="shared" si="15"/>
        <v>3467222.3947242647</v>
      </c>
      <c r="K19" s="438">
        <v>-18014</v>
      </c>
      <c r="L19" s="478">
        <f t="shared" si="16"/>
        <v>3449208.3947242647</v>
      </c>
      <c r="M19" s="435">
        <v>-50722.9</v>
      </c>
      <c r="N19" s="435">
        <f t="shared" si="17"/>
        <v>3398485.4947242648</v>
      </c>
      <c r="O19" s="478">
        <f t="shared" si="18"/>
        <v>1904.5877386660766</v>
      </c>
      <c r="P19" s="435">
        <f t="shared" si="19"/>
        <v>1876.5795111674572</v>
      </c>
      <c r="Q19" s="481">
        <v>19</v>
      </c>
      <c r="R19" s="481">
        <v>19</v>
      </c>
      <c r="S19" s="367"/>
      <c r="T19" s="521">
        <f t="shared" si="20"/>
        <v>-315743.7088933601</v>
      </c>
      <c r="U19" s="522">
        <f t="shared" si="21"/>
        <v>-8.3863937761644261E-2</v>
      </c>
      <c r="V19" s="523">
        <f t="shared" si="22"/>
        <v>-199.91315771046061</v>
      </c>
      <c r="W19" s="415"/>
      <c r="X19" s="431">
        <v>47</v>
      </c>
      <c r="Y19" s="432" t="s">
        <v>23</v>
      </c>
      <c r="Z19" s="433">
        <v>1789</v>
      </c>
      <c r="AA19" s="480">
        <f t="shared" si="23"/>
        <v>2127926.4776526862</v>
      </c>
      <c r="AB19" s="480">
        <v>628850.70859517145</v>
      </c>
      <c r="AC19" s="200">
        <v>2756777.1862478578</v>
      </c>
      <c r="AD19" s="437">
        <v>637622</v>
      </c>
      <c r="AE19" s="448">
        <f t="shared" si="26"/>
        <v>3394399.1862478578</v>
      </c>
      <c r="AF19" s="433">
        <v>388613.91736976692</v>
      </c>
      <c r="AG19" s="435">
        <f t="shared" si="28"/>
        <v>3783013.1036176248</v>
      </c>
      <c r="AH19" s="438">
        <v>-18061</v>
      </c>
      <c r="AI19" s="478">
        <f t="shared" si="24"/>
        <v>3764952.1036176248</v>
      </c>
      <c r="AJ19" s="439">
        <f t="shared" si="25"/>
        <v>2104.5008963765372</v>
      </c>
    </row>
    <row r="20" spans="1:36">
      <c r="A20" s="431">
        <v>49</v>
      </c>
      <c r="B20" s="432" t="s">
        <v>505</v>
      </c>
      <c r="C20" s="437">
        <v>305274</v>
      </c>
      <c r="D20" s="479">
        <f t="shared" si="13"/>
        <v>246876678.20078072</v>
      </c>
      <c r="E20" s="480">
        <v>144664543.82413647</v>
      </c>
      <c r="F20" s="437">
        <v>391541222.02491719</v>
      </c>
      <c r="G20" s="437">
        <v>-24543140.663064256</v>
      </c>
      <c r="H20" s="200">
        <f t="shared" si="14"/>
        <v>366998081.36185294</v>
      </c>
      <c r="I20" s="437">
        <v>30849901.272778347</v>
      </c>
      <c r="J20" s="435">
        <f t="shared" si="15"/>
        <v>397847982.63463128</v>
      </c>
      <c r="K20" s="438">
        <v>-5611271</v>
      </c>
      <c r="L20" s="478">
        <f t="shared" si="16"/>
        <v>392236711.63463128</v>
      </c>
      <c r="M20" s="435">
        <v>-14808746.087350003</v>
      </c>
      <c r="N20" s="435">
        <f t="shared" si="17"/>
        <v>377427965.54728127</v>
      </c>
      <c r="O20" s="478">
        <f t="shared" si="18"/>
        <v>1284.8677307423209</v>
      </c>
      <c r="P20" s="435">
        <f t="shared" si="19"/>
        <v>1236.35804407608</v>
      </c>
      <c r="Q20" s="481">
        <v>1</v>
      </c>
      <c r="R20" s="482">
        <v>34</v>
      </c>
      <c r="S20" s="416"/>
      <c r="T20" s="521">
        <f t="shared" si="20"/>
        <v>36201817.665845394</v>
      </c>
      <c r="U20" s="522">
        <f t="shared" si="21"/>
        <v>0.10168053266436088</v>
      </c>
      <c r="V20" s="523">
        <f t="shared" si="22"/>
        <v>86.629594261612283</v>
      </c>
      <c r="W20" s="415"/>
      <c r="X20" s="431">
        <v>49</v>
      </c>
      <c r="Y20" s="432" t="s">
        <v>24</v>
      </c>
      <c r="Z20" s="433">
        <v>297132</v>
      </c>
      <c r="AA20" s="480">
        <f t="shared" si="23"/>
        <v>232689545.18163919</v>
      </c>
      <c r="AB20" s="480">
        <v>116316489.77033712</v>
      </c>
      <c r="AC20" s="200">
        <v>349006034.9519763</v>
      </c>
      <c r="AD20" s="437">
        <v>-23588333</v>
      </c>
      <c r="AE20" s="448">
        <f t="shared" si="26"/>
        <v>325417701.9519763</v>
      </c>
      <c r="AF20" s="433">
        <v>30593192.01680956</v>
      </c>
      <c r="AG20" s="435">
        <f t="shared" si="28"/>
        <v>356010893.96878588</v>
      </c>
      <c r="AH20" s="438">
        <v>24000</v>
      </c>
      <c r="AI20" s="478">
        <f t="shared" si="24"/>
        <v>356034893.96878588</v>
      </c>
      <c r="AJ20" s="439">
        <f t="shared" si="25"/>
        <v>1198.2381364807086</v>
      </c>
    </row>
    <row r="21" spans="1:36">
      <c r="A21" s="431">
        <v>50</v>
      </c>
      <c r="B21" s="432" t="s">
        <v>25</v>
      </c>
      <c r="C21" s="437">
        <v>11276</v>
      </c>
      <c r="D21" s="479">
        <f t="shared" si="13"/>
        <v>2298130.7753830813</v>
      </c>
      <c r="E21" s="480">
        <v>-2013631.9860949265</v>
      </c>
      <c r="F21" s="437">
        <v>284498.7892881548</v>
      </c>
      <c r="G21" s="437">
        <v>3606541.4339591502</v>
      </c>
      <c r="H21" s="200">
        <f t="shared" si="14"/>
        <v>3891040.223247305</v>
      </c>
      <c r="I21" s="437">
        <v>2048835.1354750555</v>
      </c>
      <c r="J21" s="435">
        <f t="shared" si="15"/>
        <v>5939875.3587223608</v>
      </c>
      <c r="K21" s="438">
        <v>-890316</v>
      </c>
      <c r="L21" s="478">
        <f t="shared" si="16"/>
        <v>5049559.3587223608</v>
      </c>
      <c r="M21" s="435">
        <v>198416.04999999996</v>
      </c>
      <c r="N21" s="435">
        <f t="shared" si="17"/>
        <v>5247975.4087223606</v>
      </c>
      <c r="O21" s="478">
        <f t="shared" si="18"/>
        <v>447.8147710821533</v>
      </c>
      <c r="P21" s="435">
        <f t="shared" si="19"/>
        <v>465.4110862648422</v>
      </c>
      <c r="Q21" s="481">
        <v>4</v>
      </c>
      <c r="R21" s="481">
        <v>4</v>
      </c>
      <c r="S21" s="367"/>
      <c r="T21" s="521">
        <f t="shared" si="20"/>
        <v>-2069830.2768345159</v>
      </c>
      <c r="U21" s="522">
        <f t="shared" si="21"/>
        <v>-0.29073142260637269</v>
      </c>
      <c r="V21" s="523">
        <f t="shared" si="22"/>
        <v>-175.76319471944754</v>
      </c>
      <c r="W21" s="415"/>
      <c r="X21" s="431">
        <v>50</v>
      </c>
      <c r="Y21" s="432" t="s">
        <v>25</v>
      </c>
      <c r="Z21" s="433">
        <v>11417</v>
      </c>
      <c r="AA21" s="480">
        <f t="shared" si="23"/>
        <v>2496553.9007633636</v>
      </c>
      <c r="AB21" s="480">
        <v>152661.94450109103</v>
      </c>
      <c r="AC21" s="200">
        <v>2649215.8452644544</v>
      </c>
      <c r="AD21" s="437">
        <v>3558724</v>
      </c>
      <c r="AE21" s="448">
        <f t="shared" si="26"/>
        <v>6207939.8452644544</v>
      </c>
      <c r="AF21" s="433">
        <v>2090451.7902924221</v>
      </c>
      <c r="AG21" s="435">
        <f t="shared" si="28"/>
        <v>8298391.6355568767</v>
      </c>
      <c r="AH21" s="438">
        <v>-1179002</v>
      </c>
      <c r="AI21" s="478">
        <f t="shared" si="24"/>
        <v>7119389.6355568767</v>
      </c>
      <c r="AJ21" s="439">
        <f t="shared" si="25"/>
        <v>623.57796580160084</v>
      </c>
    </row>
    <row r="22" spans="1:36">
      <c r="A22" s="431">
        <v>51</v>
      </c>
      <c r="B22" s="432" t="s">
        <v>506</v>
      </c>
      <c r="C22" s="437">
        <v>9211</v>
      </c>
      <c r="D22" s="479">
        <f t="shared" si="13"/>
        <v>3480607.4980658963</v>
      </c>
      <c r="E22" s="480">
        <v>-9068810.781944599</v>
      </c>
      <c r="F22" s="437">
        <v>-5588203.2838787027</v>
      </c>
      <c r="G22" s="437">
        <v>-172948.8332569873</v>
      </c>
      <c r="H22" s="200">
        <f t="shared" si="14"/>
        <v>-5761152.1171356896</v>
      </c>
      <c r="I22" s="437">
        <v>1783372.0840898198</v>
      </c>
      <c r="J22" s="435">
        <f t="shared" si="15"/>
        <v>-3977780.0330458698</v>
      </c>
      <c r="K22" s="438">
        <v>-754153</v>
      </c>
      <c r="L22" s="478">
        <f t="shared" si="16"/>
        <v>-4731933.0330458693</v>
      </c>
      <c r="M22" s="435">
        <v>-140114.55199999997</v>
      </c>
      <c r="N22" s="435">
        <f t="shared" si="17"/>
        <v>-4872047.5850458695</v>
      </c>
      <c r="O22" s="478">
        <f t="shared" si="18"/>
        <v>-513.72630909194106</v>
      </c>
      <c r="P22" s="435">
        <f t="shared" si="19"/>
        <v>-528.93796385255337</v>
      </c>
      <c r="Q22" s="481">
        <v>4</v>
      </c>
      <c r="R22" s="481">
        <v>4</v>
      </c>
      <c r="S22" s="367"/>
      <c r="T22" s="521">
        <f t="shared" si="20"/>
        <v>-786030.44262493961</v>
      </c>
      <c r="U22" s="522">
        <f>-T22/AI22</f>
        <v>-0.19920168443415368</v>
      </c>
      <c r="V22" s="523">
        <f t="shared" si="22"/>
        <v>-90.981227624089172</v>
      </c>
      <c r="W22" s="415"/>
      <c r="X22" s="431">
        <v>51</v>
      </c>
      <c r="Y22" s="432" t="s">
        <v>26</v>
      </c>
      <c r="Z22" s="433">
        <v>9334</v>
      </c>
      <c r="AA22" s="480">
        <f t="shared" si="23"/>
        <v>3697766.5957735535</v>
      </c>
      <c r="AB22" s="480">
        <v>-8438161.2367145177</v>
      </c>
      <c r="AC22" s="200">
        <v>-4740394.6409409642</v>
      </c>
      <c r="AD22" s="437">
        <v>-161278</v>
      </c>
      <c r="AE22" s="448">
        <f t="shared" si="26"/>
        <v>-4901672.6409409642</v>
      </c>
      <c r="AF22" s="433">
        <v>1803744.0505200343</v>
      </c>
      <c r="AG22" s="435">
        <f t="shared" si="28"/>
        <v>-3097928.5904209297</v>
      </c>
      <c r="AH22" s="438">
        <v>-847974</v>
      </c>
      <c r="AI22" s="478">
        <f t="shared" si="24"/>
        <v>-3945902.5904209297</v>
      </c>
      <c r="AJ22" s="439">
        <f t="shared" si="25"/>
        <v>-422.74508146785189</v>
      </c>
    </row>
    <row r="23" spans="1:36">
      <c r="A23" s="431">
        <v>52</v>
      </c>
      <c r="B23" s="432" t="s">
        <v>27</v>
      </c>
      <c r="C23" s="437">
        <v>2346</v>
      </c>
      <c r="D23" s="479">
        <f t="shared" si="13"/>
        <v>1065952.9587854734</v>
      </c>
      <c r="E23" s="480">
        <v>452294.18178733194</v>
      </c>
      <c r="F23" s="437">
        <v>1518247.1405728054</v>
      </c>
      <c r="G23" s="437">
        <v>1220596.9903446012</v>
      </c>
      <c r="H23" s="200">
        <f t="shared" si="14"/>
        <v>2738844.1309174066</v>
      </c>
      <c r="I23" s="437">
        <v>546078.89423253492</v>
      </c>
      <c r="J23" s="435">
        <f t="shared" si="15"/>
        <v>3284923.0251499414</v>
      </c>
      <c r="K23" s="438">
        <v>249479</v>
      </c>
      <c r="L23" s="478">
        <f t="shared" si="16"/>
        <v>3534402.0251499414</v>
      </c>
      <c r="M23" s="435">
        <v>19394.050000000003</v>
      </c>
      <c r="N23" s="435">
        <f t="shared" si="17"/>
        <v>3553796.0751499413</v>
      </c>
      <c r="O23" s="478">
        <f t="shared" si="18"/>
        <v>1506.5652281116545</v>
      </c>
      <c r="P23" s="435">
        <f t="shared" si="19"/>
        <v>1514.8320865941778</v>
      </c>
      <c r="Q23" s="481">
        <v>14</v>
      </c>
      <c r="R23" s="481">
        <v>14</v>
      </c>
      <c r="S23" s="367"/>
      <c r="T23" s="521">
        <f t="shared" si="20"/>
        <v>-385190.63199626608</v>
      </c>
      <c r="U23" s="522">
        <f t="shared" ref="U23:U31" si="29">T23/AI23</f>
        <v>-9.8273128278773034E-2</v>
      </c>
      <c r="V23" s="523">
        <f t="shared" si="22"/>
        <v>-123.88096870457161</v>
      </c>
      <c r="W23" s="415"/>
      <c r="X23" s="431">
        <v>52</v>
      </c>
      <c r="Y23" s="432" t="s">
        <v>27</v>
      </c>
      <c r="Z23" s="433">
        <v>2404</v>
      </c>
      <c r="AA23" s="480">
        <f t="shared" si="23"/>
        <v>1098692.1452730829</v>
      </c>
      <c r="AB23" s="480">
        <v>880187.12514081213</v>
      </c>
      <c r="AC23" s="200">
        <v>1978879.2704138951</v>
      </c>
      <c r="AD23" s="437">
        <v>1161901</v>
      </c>
      <c r="AE23" s="448">
        <f t="shared" si="26"/>
        <v>3140780.2704138951</v>
      </c>
      <c r="AF23" s="433">
        <v>548990.38673231227</v>
      </c>
      <c r="AG23" s="435">
        <f t="shared" si="28"/>
        <v>3689770.6571462075</v>
      </c>
      <c r="AH23" s="438">
        <v>229822</v>
      </c>
      <c r="AI23" s="478">
        <f t="shared" si="24"/>
        <v>3919592.6571462075</v>
      </c>
      <c r="AJ23" s="439">
        <f t="shared" si="25"/>
        <v>1630.4461968162261</v>
      </c>
    </row>
    <row r="24" spans="1:36">
      <c r="A24" s="431">
        <v>61</v>
      </c>
      <c r="B24" s="432" t="s">
        <v>28</v>
      </c>
      <c r="C24" s="437">
        <v>16459</v>
      </c>
      <c r="D24" s="479">
        <f t="shared" si="13"/>
        <v>-980303.39550229872</v>
      </c>
      <c r="E24" s="480">
        <v>998339.21399116085</v>
      </c>
      <c r="F24" s="437">
        <v>18035.818488862133</v>
      </c>
      <c r="G24" s="437">
        <v>5522321.8735863203</v>
      </c>
      <c r="H24" s="200">
        <f t="shared" si="14"/>
        <v>5540357.6920751827</v>
      </c>
      <c r="I24" s="437">
        <v>3027628.6186531498</v>
      </c>
      <c r="J24" s="435">
        <f t="shared" si="15"/>
        <v>8567986.310728332</v>
      </c>
      <c r="K24" s="438">
        <v>1276797</v>
      </c>
      <c r="L24" s="478">
        <f t="shared" si="16"/>
        <v>9844783.310728332</v>
      </c>
      <c r="M24" s="435">
        <v>209246.88100000017</v>
      </c>
      <c r="N24" s="435">
        <f t="shared" si="17"/>
        <v>10054030.191728333</v>
      </c>
      <c r="O24" s="478">
        <f t="shared" si="18"/>
        <v>598.13982081100505</v>
      </c>
      <c r="P24" s="435">
        <f t="shared" si="19"/>
        <v>610.85304038692107</v>
      </c>
      <c r="Q24" s="481">
        <v>5</v>
      </c>
      <c r="R24" s="481">
        <v>5</v>
      </c>
      <c r="S24" s="367"/>
      <c r="T24" s="521">
        <f t="shared" si="20"/>
        <v>-2988349.2041621748</v>
      </c>
      <c r="U24" s="522">
        <f t="shared" si="29"/>
        <v>-0.23286202341437223</v>
      </c>
      <c r="V24" s="523">
        <f t="shared" si="22"/>
        <v>-176.19991942253785</v>
      </c>
      <c r="W24" s="415"/>
      <c r="X24" s="431">
        <v>61</v>
      </c>
      <c r="Y24" s="432" t="s">
        <v>28</v>
      </c>
      <c r="Z24" s="433">
        <v>16573</v>
      </c>
      <c r="AA24" s="480">
        <f t="shared" si="23"/>
        <v>-749511.7907794239</v>
      </c>
      <c r="AB24" s="480">
        <v>3329597.5642400011</v>
      </c>
      <c r="AC24" s="200">
        <v>2580085.7734605772</v>
      </c>
      <c r="AD24" s="437">
        <v>5988693</v>
      </c>
      <c r="AE24" s="448">
        <f t="shared" si="26"/>
        <v>8568778.7734605782</v>
      </c>
      <c r="AF24" s="433">
        <v>3033193.7414299296</v>
      </c>
      <c r="AG24" s="435">
        <f t="shared" si="28"/>
        <v>11601972.514890507</v>
      </c>
      <c r="AH24" s="438">
        <v>1231160</v>
      </c>
      <c r="AI24" s="478">
        <f t="shared" si="24"/>
        <v>12833132.514890507</v>
      </c>
      <c r="AJ24" s="439">
        <f t="shared" si="25"/>
        <v>774.3397402335429</v>
      </c>
    </row>
    <row r="25" spans="1:36">
      <c r="A25" s="431">
        <v>69</v>
      </c>
      <c r="B25" s="432" t="s">
        <v>29</v>
      </c>
      <c r="C25" s="437">
        <v>6687</v>
      </c>
      <c r="D25" s="479">
        <f t="shared" si="13"/>
        <v>3560303.8310273918</v>
      </c>
      <c r="E25" s="480">
        <v>-4055998.3183543258</v>
      </c>
      <c r="F25" s="437">
        <v>-495694.487326934</v>
      </c>
      <c r="G25" s="437">
        <v>3728067.2994639766</v>
      </c>
      <c r="H25" s="200">
        <f t="shared" si="14"/>
        <v>3232372.8121370426</v>
      </c>
      <c r="I25" s="437">
        <v>1360710.0577640531</v>
      </c>
      <c r="J25" s="435">
        <f t="shared" si="15"/>
        <v>4593082.8699010955</v>
      </c>
      <c r="K25" s="438">
        <v>499610</v>
      </c>
      <c r="L25" s="478">
        <f t="shared" si="16"/>
        <v>5092692.8699010955</v>
      </c>
      <c r="M25" s="435">
        <v>67774.745500000019</v>
      </c>
      <c r="N25" s="435">
        <f t="shared" si="17"/>
        <v>5160467.6154010957</v>
      </c>
      <c r="O25" s="478">
        <f t="shared" si="18"/>
        <v>761.58110810544269</v>
      </c>
      <c r="P25" s="435">
        <f t="shared" si="19"/>
        <v>771.71640726799694</v>
      </c>
      <c r="Q25" s="481">
        <v>17</v>
      </c>
      <c r="R25" s="481">
        <v>17</v>
      </c>
      <c r="S25" s="367"/>
      <c r="T25" s="521">
        <f t="shared" si="20"/>
        <v>-1450409.720917291</v>
      </c>
      <c r="U25" s="522">
        <f t="shared" si="29"/>
        <v>-0.22167002592204185</v>
      </c>
      <c r="V25" s="523">
        <f t="shared" si="22"/>
        <v>-200.3569381777661</v>
      </c>
      <c r="W25" s="415"/>
      <c r="X25" s="431">
        <v>69</v>
      </c>
      <c r="Y25" s="432" t="s">
        <v>29</v>
      </c>
      <c r="Z25" s="433">
        <v>6802</v>
      </c>
      <c r="AA25" s="480">
        <f t="shared" si="23"/>
        <v>3757882.1625927128</v>
      </c>
      <c r="AB25" s="480">
        <v>-2964939.5075709298</v>
      </c>
      <c r="AC25" s="200">
        <v>792942.65502178296</v>
      </c>
      <c r="AD25" s="437">
        <v>3717894</v>
      </c>
      <c r="AE25" s="448">
        <f t="shared" si="26"/>
        <v>4510836.655021783</v>
      </c>
      <c r="AF25" s="433">
        <v>1358836.9357966033</v>
      </c>
      <c r="AG25" s="435">
        <f t="shared" si="28"/>
        <v>5869673.5908183865</v>
      </c>
      <c r="AH25" s="438">
        <v>673429</v>
      </c>
      <c r="AI25" s="478">
        <f t="shared" si="24"/>
        <v>6543102.5908183865</v>
      </c>
      <c r="AJ25" s="439">
        <f t="shared" si="25"/>
        <v>961.93804628320879</v>
      </c>
    </row>
    <row r="26" spans="1:36">
      <c r="A26" s="431">
        <v>71</v>
      </c>
      <c r="B26" s="432" t="s">
        <v>30</v>
      </c>
      <c r="C26" s="437">
        <v>6591</v>
      </c>
      <c r="D26" s="479">
        <f t="shared" si="13"/>
        <v>4822178.1889839536</v>
      </c>
      <c r="E26" s="480">
        <v>-1456851.7574831357</v>
      </c>
      <c r="F26" s="437">
        <v>3365326.4315008181</v>
      </c>
      <c r="G26" s="437">
        <v>3898124.8037349805</v>
      </c>
      <c r="H26" s="200">
        <f t="shared" si="14"/>
        <v>7263451.2352357991</v>
      </c>
      <c r="I26" s="437">
        <v>1382873.4984998675</v>
      </c>
      <c r="J26" s="435">
        <f t="shared" si="15"/>
        <v>8646324.7337356657</v>
      </c>
      <c r="K26" s="438">
        <v>563748</v>
      </c>
      <c r="L26" s="478">
        <f t="shared" si="16"/>
        <v>9210072.7337356657</v>
      </c>
      <c r="M26" s="435">
        <v>-71757.984999999957</v>
      </c>
      <c r="N26" s="435">
        <f t="shared" si="17"/>
        <v>9138314.7487356663</v>
      </c>
      <c r="O26" s="478">
        <f t="shared" si="18"/>
        <v>1397.3710717244221</v>
      </c>
      <c r="P26" s="435">
        <f t="shared" si="19"/>
        <v>1386.4838034798463</v>
      </c>
      <c r="Q26" s="481">
        <v>17</v>
      </c>
      <c r="R26" s="481">
        <v>17</v>
      </c>
      <c r="S26" s="367"/>
      <c r="T26" s="521">
        <f t="shared" si="20"/>
        <v>-1181898.3009558134</v>
      </c>
      <c r="U26" s="522">
        <f t="shared" si="29"/>
        <v>-0.11373187021117424</v>
      </c>
      <c r="V26" s="523">
        <f t="shared" si="22"/>
        <v>-174.07472211974527</v>
      </c>
      <c r="W26" s="415"/>
      <c r="X26" s="431">
        <v>71</v>
      </c>
      <c r="Y26" s="432" t="s">
        <v>30</v>
      </c>
      <c r="Z26" s="433">
        <v>6613</v>
      </c>
      <c r="AA26" s="480">
        <f t="shared" si="23"/>
        <v>4904191.3643422229</v>
      </c>
      <c r="AB26" s="480">
        <v>-454579.84814726538</v>
      </c>
      <c r="AC26" s="200">
        <v>4449611.5161949573</v>
      </c>
      <c r="AD26" s="437">
        <v>3923936</v>
      </c>
      <c r="AE26" s="448">
        <f t="shared" si="26"/>
        <v>8373547.5161949573</v>
      </c>
      <c r="AF26" s="433">
        <v>1381039.5184965217</v>
      </c>
      <c r="AG26" s="435">
        <f t="shared" si="28"/>
        <v>9754587.0346914791</v>
      </c>
      <c r="AH26" s="438">
        <v>637384</v>
      </c>
      <c r="AI26" s="478">
        <f t="shared" si="24"/>
        <v>10391971.034691479</v>
      </c>
      <c r="AJ26" s="439">
        <f t="shared" si="25"/>
        <v>1571.4457938441674</v>
      </c>
    </row>
    <row r="27" spans="1:36">
      <c r="A27" s="431">
        <v>72</v>
      </c>
      <c r="B27" s="432" t="s">
        <v>507</v>
      </c>
      <c r="C27" s="437">
        <v>960</v>
      </c>
      <c r="D27" s="479">
        <f t="shared" si="13"/>
        <v>1294519.9807062638</v>
      </c>
      <c r="E27" s="480">
        <v>-296812.16940457991</v>
      </c>
      <c r="F27" s="437">
        <v>997707.81130168389</v>
      </c>
      <c r="G27" s="437">
        <v>296991.75196522468</v>
      </c>
      <c r="H27" s="200">
        <f t="shared" si="14"/>
        <v>1294699.5632669085</v>
      </c>
      <c r="I27" s="437">
        <v>170637.816848054</v>
      </c>
      <c r="J27" s="435">
        <f t="shared" si="15"/>
        <v>1465337.3801149626</v>
      </c>
      <c r="K27" s="438">
        <v>-253303</v>
      </c>
      <c r="L27" s="478">
        <f t="shared" si="16"/>
        <v>1212034.3801149626</v>
      </c>
      <c r="M27" s="435">
        <v>4475.5500000000011</v>
      </c>
      <c r="N27" s="435">
        <f t="shared" si="17"/>
        <v>1216509.9301149626</v>
      </c>
      <c r="O27" s="478">
        <f t="shared" si="18"/>
        <v>1262.5358126197527</v>
      </c>
      <c r="P27" s="435">
        <f t="shared" si="19"/>
        <v>1267.1978438697527</v>
      </c>
      <c r="Q27" s="481">
        <v>17</v>
      </c>
      <c r="R27" s="481">
        <v>17</v>
      </c>
      <c r="S27" s="367"/>
      <c r="T27" s="521">
        <f t="shared" si="20"/>
        <v>-289689.23844855605</v>
      </c>
      <c r="U27" s="522">
        <f t="shared" si="29"/>
        <v>-0.19290449645165716</v>
      </c>
      <c r="V27" s="523">
        <f t="shared" si="22"/>
        <v>-318.22589113131949</v>
      </c>
      <c r="W27" s="415"/>
      <c r="X27" s="431">
        <v>72</v>
      </c>
      <c r="Y27" s="432" t="s">
        <v>31</v>
      </c>
      <c r="Z27" s="433">
        <v>950</v>
      </c>
      <c r="AA27" s="480">
        <f t="shared" si="23"/>
        <v>1260901.5847557499</v>
      </c>
      <c r="AB27" s="480">
        <v>1610.2960934272669</v>
      </c>
      <c r="AC27" s="200">
        <v>1262511.8808491773</v>
      </c>
      <c r="AD27" s="437">
        <v>286639</v>
      </c>
      <c r="AE27" s="448">
        <f t="shared" si="26"/>
        <v>1549150.8808491773</v>
      </c>
      <c r="AF27" s="433">
        <v>170460.73771434132</v>
      </c>
      <c r="AG27" s="435">
        <f t="shared" si="28"/>
        <v>1719611.6185635186</v>
      </c>
      <c r="AH27" s="438">
        <v>-217888</v>
      </c>
      <c r="AI27" s="478">
        <f t="shared" si="24"/>
        <v>1501723.6185635186</v>
      </c>
      <c r="AJ27" s="439">
        <f t="shared" si="25"/>
        <v>1580.7617037510722</v>
      </c>
    </row>
    <row r="28" spans="1:36">
      <c r="A28" s="431">
        <v>74</v>
      </c>
      <c r="B28" s="432" t="s">
        <v>508</v>
      </c>
      <c r="C28" s="437">
        <v>1052</v>
      </c>
      <c r="D28" s="479">
        <f t="shared" si="13"/>
        <v>518465.49789947097</v>
      </c>
      <c r="E28" s="480">
        <v>202862.25385423342</v>
      </c>
      <c r="F28" s="437">
        <v>721327.75175370439</v>
      </c>
      <c r="G28" s="437">
        <v>517380.09010282316</v>
      </c>
      <c r="H28" s="200">
        <f t="shared" si="14"/>
        <v>1238707.8418565276</v>
      </c>
      <c r="I28" s="437">
        <v>287820.22960673127</v>
      </c>
      <c r="J28" s="435">
        <f t="shared" si="15"/>
        <v>1526528.0714632589</v>
      </c>
      <c r="K28" s="438">
        <v>-300800</v>
      </c>
      <c r="L28" s="478">
        <f t="shared" si="16"/>
        <v>1225728.0714632589</v>
      </c>
      <c r="M28" s="435">
        <v>49231.05</v>
      </c>
      <c r="N28" s="435">
        <f t="shared" si="17"/>
        <v>1274959.121463259</v>
      </c>
      <c r="O28" s="478">
        <f t="shared" si="18"/>
        <v>1165.140752341501</v>
      </c>
      <c r="P28" s="435">
        <f t="shared" si="19"/>
        <v>1211.9383283871284</v>
      </c>
      <c r="Q28" s="481">
        <v>16</v>
      </c>
      <c r="R28" s="481">
        <v>16</v>
      </c>
      <c r="S28" s="367"/>
      <c r="T28" s="521">
        <f t="shared" si="20"/>
        <v>93937.381472059293</v>
      </c>
      <c r="U28" s="522">
        <f t="shared" si="29"/>
        <v>8.2998899268900778E-2</v>
      </c>
      <c r="V28" s="523">
        <f t="shared" si="22"/>
        <v>120.08933037363431</v>
      </c>
      <c r="W28" s="415"/>
      <c r="X28" s="431">
        <v>74</v>
      </c>
      <c r="Y28" s="432" t="s">
        <v>32</v>
      </c>
      <c r="Z28" s="433">
        <v>1083</v>
      </c>
      <c r="AA28" s="480">
        <f t="shared" si="23"/>
        <v>534662.94408808695</v>
      </c>
      <c r="AB28" s="480">
        <v>153031.37315005303</v>
      </c>
      <c r="AC28" s="200">
        <v>687694.31723813992</v>
      </c>
      <c r="AD28" s="437">
        <v>462783</v>
      </c>
      <c r="AE28" s="448">
        <f t="shared" si="26"/>
        <v>1150477.3172381399</v>
      </c>
      <c r="AF28" s="433">
        <v>286522.37275305967</v>
      </c>
      <c r="AG28" s="435">
        <f t="shared" si="28"/>
        <v>1436999.6899911996</v>
      </c>
      <c r="AH28" s="438">
        <v>-305209</v>
      </c>
      <c r="AI28" s="478">
        <f t="shared" si="24"/>
        <v>1131790.6899911996</v>
      </c>
      <c r="AJ28" s="439">
        <f t="shared" si="25"/>
        <v>1045.0514219678666</v>
      </c>
    </row>
    <row r="29" spans="1:36">
      <c r="A29" s="431">
        <v>75</v>
      </c>
      <c r="B29" s="432" t="s">
        <v>509</v>
      </c>
      <c r="C29" s="437">
        <v>19549</v>
      </c>
      <c r="D29" s="479">
        <f t="shared" si="13"/>
        <v>1729906.4423021339</v>
      </c>
      <c r="E29" s="480">
        <v>-5945781.3378772875</v>
      </c>
      <c r="F29" s="437">
        <v>-4215874.8955751536</v>
      </c>
      <c r="G29" s="437">
        <v>-475828.35206105874</v>
      </c>
      <c r="H29" s="200">
        <f t="shared" si="14"/>
        <v>-4691703.247636212</v>
      </c>
      <c r="I29" s="437">
        <v>3174876.1896728883</v>
      </c>
      <c r="J29" s="435">
        <f t="shared" si="15"/>
        <v>-1516827.0579633238</v>
      </c>
      <c r="K29" s="438">
        <v>-1880091</v>
      </c>
      <c r="L29" s="478">
        <f t="shared" si="16"/>
        <v>-3396918.0579633238</v>
      </c>
      <c r="M29" s="435">
        <v>-20404.032450000057</v>
      </c>
      <c r="N29" s="435">
        <f t="shared" si="17"/>
        <v>-3417322.0904133236</v>
      </c>
      <c r="O29" s="478">
        <f t="shared" si="18"/>
        <v>-173.76428758316661</v>
      </c>
      <c r="P29" s="435">
        <f t="shared" si="19"/>
        <v>-174.80802549559178</v>
      </c>
      <c r="Q29" s="481">
        <v>8</v>
      </c>
      <c r="R29" s="481">
        <v>8</v>
      </c>
      <c r="S29" s="367"/>
      <c r="T29" s="521">
        <f t="shared" si="20"/>
        <v>-5929140.3954202449</v>
      </c>
      <c r="U29" s="522">
        <f t="shared" si="29"/>
        <v>-2.3414770131815539</v>
      </c>
      <c r="V29" s="523">
        <f t="shared" si="22"/>
        <v>-302.29044418944625</v>
      </c>
      <c r="W29" s="415"/>
      <c r="X29" s="431">
        <v>75</v>
      </c>
      <c r="Y29" s="432" t="s">
        <v>33</v>
      </c>
      <c r="Z29" s="433">
        <v>19702</v>
      </c>
      <c r="AA29" s="480">
        <f t="shared" si="23"/>
        <v>1218657.9711728659</v>
      </c>
      <c r="AB29" s="480">
        <v>-27787.989562006667</v>
      </c>
      <c r="AC29" s="200">
        <v>1190869.9816108593</v>
      </c>
      <c r="AD29" s="437">
        <v>-171272</v>
      </c>
      <c r="AE29" s="448">
        <f t="shared" si="26"/>
        <v>1019597.9816108593</v>
      </c>
      <c r="AF29" s="433">
        <v>3237145.3558460623</v>
      </c>
      <c r="AG29" s="435">
        <f t="shared" si="28"/>
        <v>4256743.3374569211</v>
      </c>
      <c r="AH29" s="438">
        <v>-1724521</v>
      </c>
      <c r="AI29" s="478">
        <f t="shared" si="24"/>
        <v>2532222.3374569211</v>
      </c>
      <c r="AJ29" s="439">
        <f t="shared" si="25"/>
        <v>128.52615660627961</v>
      </c>
    </row>
    <row r="30" spans="1:36">
      <c r="A30" s="431">
        <v>77</v>
      </c>
      <c r="B30" s="432" t="s">
        <v>34</v>
      </c>
      <c r="C30" s="437">
        <v>4601</v>
      </c>
      <c r="D30" s="479">
        <f t="shared" si="13"/>
        <v>892801.02508965973</v>
      </c>
      <c r="E30" s="480">
        <v>-892056.37321436871</v>
      </c>
      <c r="F30" s="437">
        <v>744.65187529101968</v>
      </c>
      <c r="G30" s="437">
        <v>2664698.4176582657</v>
      </c>
      <c r="H30" s="200">
        <f t="shared" si="14"/>
        <v>2665443.0695335567</v>
      </c>
      <c r="I30" s="437">
        <v>1047105.7362009127</v>
      </c>
      <c r="J30" s="435">
        <f t="shared" si="15"/>
        <v>3712548.8057344696</v>
      </c>
      <c r="K30" s="438">
        <v>114509</v>
      </c>
      <c r="L30" s="478">
        <f t="shared" si="16"/>
        <v>3827057.8057344696</v>
      </c>
      <c r="M30" s="435">
        <v>47008.193499999994</v>
      </c>
      <c r="N30" s="435">
        <f t="shared" si="17"/>
        <v>3874065.9992344696</v>
      </c>
      <c r="O30" s="478">
        <f t="shared" si="18"/>
        <v>831.78826466734836</v>
      </c>
      <c r="P30" s="435">
        <f t="shared" si="19"/>
        <v>842.00521609095188</v>
      </c>
      <c r="Q30" s="481">
        <v>13</v>
      </c>
      <c r="R30" s="481">
        <v>13</v>
      </c>
      <c r="S30" s="367"/>
      <c r="T30" s="521">
        <f t="shared" si="20"/>
        <v>-1230193.5677674627</v>
      </c>
      <c r="U30" s="522">
        <f t="shared" si="29"/>
        <v>-0.24325339535487747</v>
      </c>
      <c r="V30" s="523">
        <f t="shared" si="22"/>
        <v>-248.12874867920982</v>
      </c>
      <c r="W30" s="415"/>
      <c r="X30" s="431">
        <v>77</v>
      </c>
      <c r="Y30" s="432" t="s">
        <v>34</v>
      </c>
      <c r="Z30" s="433">
        <v>4683</v>
      </c>
      <c r="AA30" s="480">
        <f t="shared" si="23"/>
        <v>986540.08678948309</v>
      </c>
      <c r="AB30" s="480">
        <v>106734.97638430251</v>
      </c>
      <c r="AC30" s="200">
        <v>1093275.0631737856</v>
      </c>
      <c r="AD30" s="437">
        <v>2693102</v>
      </c>
      <c r="AE30" s="448">
        <f t="shared" si="26"/>
        <v>3786377.0631737858</v>
      </c>
      <c r="AF30" s="433">
        <v>1062975.310328146</v>
      </c>
      <c r="AG30" s="435">
        <f t="shared" si="28"/>
        <v>4849352.3735019322</v>
      </c>
      <c r="AH30" s="438">
        <v>207899</v>
      </c>
      <c r="AI30" s="478">
        <f t="shared" si="24"/>
        <v>5057251.3735019322</v>
      </c>
      <c r="AJ30" s="439">
        <f t="shared" si="25"/>
        <v>1079.9170133465582</v>
      </c>
    </row>
    <row r="31" spans="1:36">
      <c r="A31" s="431">
        <v>78</v>
      </c>
      <c r="B31" s="432" t="s">
        <v>510</v>
      </c>
      <c r="C31" s="437">
        <v>7832</v>
      </c>
      <c r="D31" s="479">
        <f t="shared" si="13"/>
        <v>1165666.0323911682</v>
      </c>
      <c r="E31" s="480">
        <v>-3455937.126194525</v>
      </c>
      <c r="F31" s="437">
        <v>-2290271.0938033569</v>
      </c>
      <c r="G31" s="437">
        <v>-107199.07430915257</v>
      </c>
      <c r="H31" s="200">
        <f t="shared" si="14"/>
        <v>-2397470.1681125094</v>
      </c>
      <c r="I31" s="437">
        <v>1242815.293543437</v>
      </c>
      <c r="J31" s="435">
        <f t="shared" si="15"/>
        <v>-1154654.8745690724</v>
      </c>
      <c r="K31" s="438">
        <v>-540207</v>
      </c>
      <c r="L31" s="478">
        <f t="shared" si="16"/>
        <v>-1694861.8745690724</v>
      </c>
      <c r="M31" s="435">
        <v>7981.397500000021</v>
      </c>
      <c r="N31" s="435">
        <f t="shared" si="17"/>
        <v>-1686880.4770690724</v>
      </c>
      <c r="O31" s="478">
        <f t="shared" si="18"/>
        <v>-216.40218010330341</v>
      </c>
      <c r="P31" s="435">
        <f t="shared" si="19"/>
        <v>-215.38310483517267</v>
      </c>
      <c r="Q31" s="481">
        <v>1</v>
      </c>
      <c r="R31" s="482">
        <v>34</v>
      </c>
      <c r="S31" s="416"/>
      <c r="T31" s="521">
        <f t="shared" si="20"/>
        <v>-1813698.235926725</v>
      </c>
      <c r="U31" s="522">
        <f t="shared" si="29"/>
        <v>-15.262148850789684</v>
      </c>
      <c r="V31" s="523">
        <f t="shared" si="22"/>
        <v>-231.29582108057531</v>
      </c>
      <c r="W31" s="415"/>
      <c r="X31" s="431">
        <v>78</v>
      </c>
      <c r="Y31" s="432" t="s">
        <v>35</v>
      </c>
      <c r="Z31" s="433">
        <v>7979</v>
      </c>
      <c r="AA31" s="480">
        <f t="shared" si="23"/>
        <v>1156190.8035636796</v>
      </c>
      <c r="AB31" s="480">
        <v>-1890660.7065290976</v>
      </c>
      <c r="AC31" s="200">
        <v>-734469.90296541806</v>
      </c>
      <c r="AD31" s="437">
        <v>-53171</v>
      </c>
      <c r="AE31" s="448">
        <f t="shared" si="26"/>
        <v>-787640.90296541806</v>
      </c>
      <c r="AF31" s="433">
        <v>1250756.2643230706</v>
      </c>
      <c r="AG31" s="435">
        <f t="shared" si="28"/>
        <v>463115.36135765258</v>
      </c>
      <c r="AH31" s="438">
        <v>-344279</v>
      </c>
      <c r="AI31" s="478">
        <f t="shared" si="24"/>
        <v>118836.36135765258</v>
      </c>
      <c r="AJ31" s="439">
        <f t="shared" si="25"/>
        <v>14.893640977271911</v>
      </c>
    </row>
    <row r="32" spans="1:36">
      <c r="A32" s="431">
        <v>79</v>
      </c>
      <c r="B32" s="432" t="s">
        <v>36</v>
      </c>
      <c r="C32" s="437">
        <v>6753</v>
      </c>
      <c r="D32" s="479">
        <f t="shared" si="13"/>
        <v>371227.48136465158</v>
      </c>
      <c r="E32" s="480">
        <v>-2314413.3594911685</v>
      </c>
      <c r="F32" s="437">
        <v>-1943185.8781265169</v>
      </c>
      <c r="G32" s="437">
        <v>-435753.11137453606</v>
      </c>
      <c r="H32" s="200">
        <f t="shared" si="14"/>
        <v>-2378938.989501053</v>
      </c>
      <c r="I32" s="437">
        <v>1064230.3536242272</v>
      </c>
      <c r="J32" s="435">
        <f t="shared" si="15"/>
        <v>-1314708.6358768258</v>
      </c>
      <c r="K32" s="438">
        <v>-318524</v>
      </c>
      <c r="L32" s="478">
        <f t="shared" si="16"/>
        <v>-1633232.6358768258</v>
      </c>
      <c r="M32" s="435">
        <v>-53855.785000000033</v>
      </c>
      <c r="N32" s="435">
        <f t="shared" si="17"/>
        <v>-1687088.4208768257</v>
      </c>
      <c r="O32" s="478">
        <f t="shared" si="18"/>
        <v>-241.85290032234946</v>
      </c>
      <c r="P32" s="435">
        <f t="shared" si="19"/>
        <v>-249.82799065257302</v>
      </c>
      <c r="Q32" s="481">
        <v>4</v>
      </c>
      <c r="R32" s="481">
        <v>4</v>
      </c>
      <c r="S32" s="367"/>
      <c r="T32" s="521">
        <f t="shared" si="20"/>
        <v>-500255.11853679619</v>
      </c>
      <c r="U32" s="522">
        <f>-T32/AI32</f>
        <v>-0.44154019905997788</v>
      </c>
      <c r="V32" s="523">
        <f t="shared" si="22"/>
        <v>-74.870215379087909</v>
      </c>
      <c r="W32" s="415"/>
      <c r="X32" s="431">
        <v>79</v>
      </c>
      <c r="Y32" s="432" t="s">
        <v>36</v>
      </c>
      <c r="Z32" s="433">
        <v>6785</v>
      </c>
      <c r="AA32" s="480">
        <f t="shared" si="23"/>
        <v>324899.93340876861</v>
      </c>
      <c r="AB32" s="480">
        <v>-1703487.1500767183</v>
      </c>
      <c r="AC32" s="200">
        <v>-1378587.2166679497</v>
      </c>
      <c r="AD32" s="437">
        <v>-482306</v>
      </c>
      <c r="AE32" s="448">
        <f t="shared" si="26"/>
        <v>-1860893.2166679497</v>
      </c>
      <c r="AF32" s="433">
        <v>1086400.6993279201</v>
      </c>
      <c r="AG32" s="435">
        <f t="shared" si="28"/>
        <v>-774492.51734002959</v>
      </c>
      <c r="AH32" s="438">
        <v>-358485</v>
      </c>
      <c r="AI32" s="478">
        <f t="shared" si="24"/>
        <v>-1132977.5173400296</v>
      </c>
      <c r="AJ32" s="439">
        <f t="shared" si="25"/>
        <v>-166.98268494326155</v>
      </c>
    </row>
    <row r="33" spans="1:36">
      <c r="A33" s="431">
        <v>81</v>
      </c>
      <c r="B33" s="432" t="s">
        <v>511</v>
      </c>
      <c r="C33" s="437">
        <v>2574</v>
      </c>
      <c r="D33" s="479">
        <f t="shared" si="13"/>
        <v>-298078.72762952291</v>
      </c>
      <c r="E33" s="480">
        <v>-208908.09008579471</v>
      </c>
      <c r="F33" s="437">
        <v>-506986.81771531765</v>
      </c>
      <c r="G33" s="437">
        <v>578984.87792434893</v>
      </c>
      <c r="H33" s="200">
        <f t="shared" si="14"/>
        <v>71998.060209031275</v>
      </c>
      <c r="I33" s="437">
        <v>620103.63561888481</v>
      </c>
      <c r="J33" s="435">
        <f t="shared" si="15"/>
        <v>692101.69582791603</v>
      </c>
      <c r="K33" s="438">
        <v>-753085</v>
      </c>
      <c r="L33" s="478">
        <f t="shared" si="16"/>
        <v>-60983.304172083968</v>
      </c>
      <c r="M33" s="435">
        <v>-159627.95000000004</v>
      </c>
      <c r="N33" s="435">
        <f t="shared" si="17"/>
        <v>-220611.25417208401</v>
      </c>
      <c r="O33" s="478">
        <f t="shared" si="18"/>
        <v>-23.692037362891984</v>
      </c>
      <c r="P33" s="435">
        <f t="shared" si="19"/>
        <v>-85.707557953412589</v>
      </c>
      <c r="Q33" s="481">
        <v>7</v>
      </c>
      <c r="R33" s="481">
        <v>7</v>
      </c>
      <c r="S33" s="367"/>
      <c r="T33" s="521">
        <f t="shared" si="20"/>
        <v>-757775.2619584559</v>
      </c>
      <c r="U33" s="522">
        <f t="shared" ref="U33:U64" si="30">T33/AI33</f>
        <v>-1.0875201033689035</v>
      </c>
      <c r="V33" s="523">
        <f t="shared" si="22"/>
        <v>-289.54169695326664</v>
      </c>
      <c r="W33" s="415"/>
      <c r="X33" s="431">
        <v>81</v>
      </c>
      <c r="Y33" s="432" t="s">
        <v>37</v>
      </c>
      <c r="Z33" s="433">
        <v>2621</v>
      </c>
      <c r="AA33" s="480">
        <f t="shared" si="23"/>
        <v>-210568.11159533483</v>
      </c>
      <c r="AB33" s="480">
        <v>702770.11882665777</v>
      </c>
      <c r="AC33" s="200">
        <v>492202.00723132293</v>
      </c>
      <c r="AD33" s="437">
        <v>266278</v>
      </c>
      <c r="AE33" s="448">
        <f t="shared" si="26"/>
        <v>758480.00723132293</v>
      </c>
      <c r="AF33" s="433">
        <v>628569.95055504888</v>
      </c>
      <c r="AG33" s="435">
        <f t="shared" si="28"/>
        <v>1387049.9577863719</v>
      </c>
      <c r="AH33" s="438">
        <v>-690258</v>
      </c>
      <c r="AI33" s="478">
        <f t="shared" si="24"/>
        <v>696791.95778637193</v>
      </c>
      <c r="AJ33" s="439">
        <f t="shared" si="25"/>
        <v>265.84965959037464</v>
      </c>
    </row>
    <row r="34" spans="1:36">
      <c r="A34" s="431">
        <v>82</v>
      </c>
      <c r="B34" s="432" t="s">
        <v>38</v>
      </c>
      <c r="C34" s="437">
        <v>9359</v>
      </c>
      <c r="D34" s="479">
        <f t="shared" si="13"/>
        <v>3012609.5728198416</v>
      </c>
      <c r="E34" s="480">
        <v>327589.12247790344</v>
      </c>
      <c r="F34" s="437">
        <v>3340198.6952977451</v>
      </c>
      <c r="G34" s="437">
        <v>1941876.0120621289</v>
      </c>
      <c r="H34" s="200">
        <f t="shared" si="14"/>
        <v>5282074.7073598737</v>
      </c>
      <c r="I34" s="437">
        <v>1389353.3398513854</v>
      </c>
      <c r="J34" s="435">
        <f t="shared" si="15"/>
        <v>6671428.0472112596</v>
      </c>
      <c r="K34" s="438">
        <v>-2103870</v>
      </c>
      <c r="L34" s="478">
        <f t="shared" si="16"/>
        <v>4567558.0472112596</v>
      </c>
      <c r="M34" s="435">
        <v>125210.97049999997</v>
      </c>
      <c r="N34" s="435">
        <f t="shared" si="17"/>
        <v>4692769.0177112594</v>
      </c>
      <c r="O34" s="478">
        <f t="shared" si="18"/>
        <v>488.03911178665027</v>
      </c>
      <c r="P34" s="435">
        <f t="shared" si="19"/>
        <v>501.41778156974669</v>
      </c>
      <c r="Q34" s="481">
        <v>5</v>
      </c>
      <c r="R34" s="481">
        <v>5</v>
      </c>
      <c r="S34" s="367"/>
      <c r="T34" s="521">
        <f t="shared" si="20"/>
        <v>-959822.82956283446</v>
      </c>
      <c r="U34" s="522">
        <f t="shared" si="30"/>
        <v>-0.17364875896213056</v>
      </c>
      <c r="V34" s="523">
        <f t="shared" si="22"/>
        <v>-99.667520512562248</v>
      </c>
      <c r="W34" s="415"/>
      <c r="X34" s="431">
        <v>82</v>
      </c>
      <c r="Y34" s="432" t="s">
        <v>38</v>
      </c>
      <c r="Z34" s="433">
        <v>9405</v>
      </c>
      <c r="AA34" s="480">
        <f t="shared" si="23"/>
        <v>3446443.4015075401</v>
      </c>
      <c r="AB34" s="480">
        <v>446467.92417396838</v>
      </c>
      <c r="AC34" s="200">
        <v>3892911.3256815085</v>
      </c>
      <c r="AD34" s="437">
        <v>2303150</v>
      </c>
      <c r="AE34" s="448">
        <f t="shared" si="26"/>
        <v>6196061.3256815085</v>
      </c>
      <c r="AF34" s="433">
        <v>1420815.5510925855</v>
      </c>
      <c r="AG34" s="435">
        <f t="shared" si="28"/>
        <v>7616876.8767740941</v>
      </c>
      <c r="AH34" s="438">
        <v>-2089496</v>
      </c>
      <c r="AI34" s="478">
        <f t="shared" si="24"/>
        <v>5527380.8767740941</v>
      </c>
      <c r="AJ34" s="439">
        <f t="shared" si="25"/>
        <v>587.70663229921252</v>
      </c>
    </row>
    <row r="35" spans="1:36">
      <c r="A35" s="431">
        <v>86</v>
      </c>
      <c r="B35" s="432" t="s">
        <v>39</v>
      </c>
      <c r="C35" s="437">
        <v>8031</v>
      </c>
      <c r="D35" s="479">
        <f t="shared" si="13"/>
        <v>2636919.4189737285</v>
      </c>
      <c r="E35" s="480">
        <v>-1242837.2520691538</v>
      </c>
      <c r="F35" s="437">
        <v>1394082.1669045747</v>
      </c>
      <c r="G35" s="437">
        <v>2709083.5633251849</v>
      </c>
      <c r="H35" s="200">
        <f t="shared" si="14"/>
        <v>4103165.7302297596</v>
      </c>
      <c r="I35" s="437">
        <v>1391697.930258194</v>
      </c>
      <c r="J35" s="435">
        <f t="shared" si="15"/>
        <v>5494863.6604879536</v>
      </c>
      <c r="K35" s="438">
        <v>-1266902</v>
      </c>
      <c r="L35" s="478">
        <f t="shared" si="16"/>
        <v>4227961.6604879536</v>
      </c>
      <c r="M35" s="435">
        <v>-749938.0765000002</v>
      </c>
      <c r="N35" s="435">
        <f t="shared" si="17"/>
        <v>3478023.5839879531</v>
      </c>
      <c r="O35" s="478">
        <f t="shared" si="18"/>
        <v>526.45519368546297</v>
      </c>
      <c r="P35" s="435">
        <f t="shared" si="19"/>
        <v>433.07478321354165</v>
      </c>
      <c r="Q35" s="481">
        <v>5</v>
      </c>
      <c r="R35" s="481">
        <v>5</v>
      </c>
      <c r="S35" s="367"/>
      <c r="T35" s="521">
        <f t="shared" si="20"/>
        <v>-2148402.3596620634</v>
      </c>
      <c r="U35" s="522">
        <f t="shared" si="30"/>
        <v>-0.33693220036887384</v>
      </c>
      <c r="V35" s="523">
        <f t="shared" si="22"/>
        <v>-256.59331670997074</v>
      </c>
      <c r="W35" s="415"/>
      <c r="X35" s="431">
        <v>86</v>
      </c>
      <c r="Y35" s="432" t="s">
        <v>39</v>
      </c>
      <c r="Z35" s="433">
        <v>8143</v>
      </c>
      <c r="AA35" s="480">
        <f t="shared" si="23"/>
        <v>3034301.2929535024</v>
      </c>
      <c r="AB35" s="480">
        <v>200834.91589276851</v>
      </c>
      <c r="AC35" s="200">
        <v>3235136.208846271</v>
      </c>
      <c r="AD35" s="437">
        <v>2869047</v>
      </c>
      <c r="AE35" s="448">
        <f t="shared" si="26"/>
        <v>6104183.208846271</v>
      </c>
      <c r="AF35" s="433">
        <v>1438485.8113037464</v>
      </c>
      <c r="AG35" s="435">
        <f t="shared" si="28"/>
        <v>7542669.020150017</v>
      </c>
      <c r="AH35" s="438">
        <v>-1166305</v>
      </c>
      <c r="AI35" s="478">
        <f t="shared" si="24"/>
        <v>6376364.020150017</v>
      </c>
      <c r="AJ35" s="439">
        <f t="shared" si="25"/>
        <v>783.04851039543371</v>
      </c>
    </row>
    <row r="36" spans="1:36">
      <c r="A36" s="431">
        <v>90</v>
      </c>
      <c r="B36" s="432" t="s">
        <v>40</v>
      </c>
      <c r="C36" s="437">
        <v>3061</v>
      </c>
      <c r="D36" s="479">
        <f t="shared" si="13"/>
        <v>972354.55732732033</v>
      </c>
      <c r="E36" s="480">
        <v>-1685821.2071662636</v>
      </c>
      <c r="F36" s="437">
        <v>-713466.64983894327</v>
      </c>
      <c r="G36" s="437">
        <v>538376.61967507505</v>
      </c>
      <c r="H36" s="200">
        <f t="shared" si="14"/>
        <v>-175090.03016386821</v>
      </c>
      <c r="I36" s="437">
        <v>704029.19670250802</v>
      </c>
      <c r="J36" s="435">
        <f t="shared" si="15"/>
        <v>528939.16653863981</v>
      </c>
      <c r="K36" s="438">
        <v>-428605</v>
      </c>
      <c r="L36" s="478">
        <f t="shared" si="16"/>
        <v>100334.16653863981</v>
      </c>
      <c r="M36" s="435">
        <v>-7459.25</v>
      </c>
      <c r="N36" s="435">
        <f t="shared" si="17"/>
        <v>92874.916538639809</v>
      </c>
      <c r="O36" s="478">
        <f t="shared" si="18"/>
        <v>32.778231472930351</v>
      </c>
      <c r="P36" s="435">
        <f t="shared" si="19"/>
        <v>30.341364436014313</v>
      </c>
      <c r="Q36" s="481">
        <v>12</v>
      </c>
      <c r="R36" s="481">
        <v>12</v>
      </c>
      <c r="S36" s="367"/>
      <c r="T36" s="521">
        <f t="shared" si="20"/>
        <v>-683800.85083952465</v>
      </c>
      <c r="U36" s="522">
        <f t="shared" si="30"/>
        <v>-0.87204478270321695</v>
      </c>
      <c r="V36" s="523">
        <f t="shared" si="22"/>
        <v>-217.26482253796394</v>
      </c>
      <c r="W36" s="415"/>
      <c r="X36" s="431">
        <v>90</v>
      </c>
      <c r="Y36" s="432" t="s">
        <v>40</v>
      </c>
      <c r="Z36" s="433">
        <v>3136</v>
      </c>
      <c r="AA36" s="480">
        <f t="shared" si="23"/>
        <v>957588.56968268019</v>
      </c>
      <c r="AB36" s="480">
        <v>-581141.88176752254</v>
      </c>
      <c r="AC36" s="200">
        <v>376446.68791515764</v>
      </c>
      <c r="AD36" s="437">
        <v>-11569</v>
      </c>
      <c r="AE36" s="448">
        <f t="shared" si="26"/>
        <v>364877.68791515764</v>
      </c>
      <c r="AF36" s="433">
        <v>713124.3294630067</v>
      </c>
      <c r="AG36" s="435">
        <f t="shared" si="28"/>
        <v>1078002.0173781645</v>
      </c>
      <c r="AH36" s="438">
        <v>-293867</v>
      </c>
      <c r="AI36" s="478">
        <f t="shared" si="24"/>
        <v>784135.01737816446</v>
      </c>
      <c r="AJ36" s="439">
        <f t="shared" si="25"/>
        <v>250.04305401089428</v>
      </c>
    </row>
    <row r="37" spans="1:36">
      <c r="A37" s="431">
        <v>91</v>
      </c>
      <c r="B37" s="432" t="s">
        <v>512</v>
      </c>
      <c r="C37" s="437">
        <v>664028</v>
      </c>
      <c r="D37" s="479">
        <f t="shared" si="13"/>
        <v>236879787.76760089</v>
      </c>
      <c r="E37" s="480">
        <v>-10161298.447310377</v>
      </c>
      <c r="F37" s="437">
        <v>226718489.32029051</v>
      </c>
      <c r="G37" s="437">
        <v>-58174880.507060565</v>
      </c>
      <c r="H37" s="200">
        <f t="shared" si="14"/>
        <v>168543608.81322995</v>
      </c>
      <c r="I37" s="437">
        <v>89144112.888305768</v>
      </c>
      <c r="J37" s="435">
        <f t="shared" si="15"/>
        <v>257687721.7015357</v>
      </c>
      <c r="K37" s="438">
        <v>37156987</v>
      </c>
      <c r="L37" s="478">
        <f t="shared" si="16"/>
        <v>294844708.7015357</v>
      </c>
      <c r="M37" s="435">
        <v>-91691765.444099933</v>
      </c>
      <c r="N37" s="435">
        <f t="shared" si="17"/>
        <v>203152943.25743577</v>
      </c>
      <c r="O37" s="478">
        <f t="shared" si="18"/>
        <v>444.02451207108089</v>
      </c>
      <c r="P37" s="435">
        <f t="shared" si="19"/>
        <v>305.94032669922922</v>
      </c>
      <c r="Q37" s="481">
        <v>1</v>
      </c>
      <c r="R37" s="482">
        <v>31</v>
      </c>
      <c r="S37" s="416"/>
      <c r="T37" s="521">
        <f t="shared" si="20"/>
        <v>97855744.437434494</v>
      </c>
      <c r="U37" s="522">
        <f t="shared" si="30"/>
        <v>0.49675749503530686</v>
      </c>
      <c r="V37" s="523">
        <f t="shared" si="22"/>
        <v>144.85696694041752</v>
      </c>
      <c r="W37" s="415"/>
      <c r="X37" s="431">
        <v>91</v>
      </c>
      <c r="Y37" s="432" t="s">
        <v>41</v>
      </c>
      <c r="Z37" s="433">
        <v>658457</v>
      </c>
      <c r="AA37" s="480">
        <f t="shared" si="23"/>
        <v>219568156.38826618</v>
      </c>
      <c r="AB37" s="480">
        <v>-83668593.104550749</v>
      </c>
      <c r="AC37" s="200">
        <v>135899563.28371543</v>
      </c>
      <c r="AD37" s="437">
        <v>-60743727</v>
      </c>
      <c r="AE37" s="448">
        <f t="shared" si="26"/>
        <v>75155836.283715427</v>
      </c>
      <c r="AF37" s="433">
        <v>88279488.98038578</v>
      </c>
      <c r="AG37" s="435">
        <f t="shared" si="28"/>
        <v>163435325.26410121</v>
      </c>
      <c r="AH37" s="438">
        <v>33553639</v>
      </c>
      <c r="AI37" s="478">
        <f t="shared" si="24"/>
        <v>196988964.26410121</v>
      </c>
      <c r="AJ37" s="439">
        <f t="shared" si="25"/>
        <v>299.16754513066337</v>
      </c>
    </row>
    <row r="38" spans="1:36">
      <c r="A38" s="431">
        <v>92</v>
      </c>
      <c r="B38" s="432" t="s">
        <v>513</v>
      </c>
      <c r="C38" s="437">
        <v>242819</v>
      </c>
      <c r="D38" s="479">
        <f t="shared" si="13"/>
        <v>170750707.79163212</v>
      </c>
      <c r="E38" s="480">
        <v>-39919306.840996101</v>
      </c>
      <c r="F38" s="437">
        <v>130831400.950636</v>
      </c>
      <c r="G38" s="437">
        <v>-4333789.5023266869</v>
      </c>
      <c r="H38" s="200">
        <f t="shared" si="14"/>
        <v>126497611.44830932</v>
      </c>
      <c r="I38" s="437">
        <v>30298277.497694023</v>
      </c>
      <c r="J38" s="435">
        <f t="shared" si="15"/>
        <v>156795888.94600335</v>
      </c>
      <c r="K38" s="438">
        <v>19881856</v>
      </c>
      <c r="L38" s="478">
        <f t="shared" si="16"/>
        <v>176677744.94600335</v>
      </c>
      <c r="M38" s="435">
        <v>-5847334.4201500099</v>
      </c>
      <c r="N38" s="435">
        <f t="shared" si="17"/>
        <v>170830410.52585334</v>
      </c>
      <c r="O38" s="478">
        <f t="shared" si="18"/>
        <v>727.61087454442747</v>
      </c>
      <c r="P38" s="435">
        <f t="shared" si="19"/>
        <v>703.52983302728921</v>
      </c>
      <c r="Q38" s="481">
        <v>1</v>
      </c>
      <c r="R38" s="482">
        <v>35</v>
      </c>
      <c r="S38" s="416"/>
      <c r="T38" s="521">
        <f t="shared" si="20"/>
        <v>-1868822.487208277</v>
      </c>
      <c r="U38" s="522">
        <f t="shared" si="30"/>
        <v>-1.0466863149902569E-2</v>
      </c>
      <c r="V38" s="523">
        <f t="shared" si="22"/>
        <v>-18.802540809751008</v>
      </c>
      <c r="W38" s="415"/>
      <c r="X38" s="431">
        <v>92</v>
      </c>
      <c r="Y38" s="432" t="s">
        <v>42</v>
      </c>
      <c r="Z38" s="433">
        <v>239206</v>
      </c>
      <c r="AA38" s="480">
        <f t="shared" si="23"/>
        <v>162930014.26004726</v>
      </c>
      <c r="AB38" s="480">
        <v>-30788467.588612199</v>
      </c>
      <c r="AC38" s="200">
        <v>132141546.67143504</v>
      </c>
      <c r="AD38" s="437">
        <v>-3797595</v>
      </c>
      <c r="AE38" s="448">
        <f t="shared" si="26"/>
        <v>128343951.67143504</v>
      </c>
      <c r="AF38" s="433">
        <v>30036233.761776581</v>
      </c>
      <c r="AG38" s="435">
        <f t="shared" si="28"/>
        <v>158380185.43321162</v>
      </c>
      <c r="AH38" s="438">
        <v>20166382</v>
      </c>
      <c r="AI38" s="478">
        <f t="shared" si="24"/>
        <v>178546567.43321162</v>
      </c>
      <c r="AJ38" s="439">
        <f t="shared" si="25"/>
        <v>746.41341535417848</v>
      </c>
    </row>
    <row r="39" spans="1:36">
      <c r="A39" s="431">
        <v>97</v>
      </c>
      <c r="B39" s="432" t="s">
        <v>43</v>
      </c>
      <c r="C39" s="437">
        <v>2091</v>
      </c>
      <c r="D39" s="479">
        <f t="shared" si="13"/>
        <v>262626.29268553108</v>
      </c>
      <c r="E39" s="480">
        <v>-350231.49968068907</v>
      </c>
      <c r="F39" s="437">
        <v>-87605.206995157991</v>
      </c>
      <c r="G39" s="437">
        <v>295078.15947681328</v>
      </c>
      <c r="H39" s="200">
        <f t="shared" si="14"/>
        <v>207472.95248165529</v>
      </c>
      <c r="I39" s="437">
        <v>448682.95524441573</v>
      </c>
      <c r="J39" s="435">
        <f t="shared" si="15"/>
        <v>656155.90772607108</v>
      </c>
      <c r="K39" s="438">
        <v>-603206</v>
      </c>
      <c r="L39" s="478">
        <f t="shared" si="16"/>
        <v>52949.907726071076</v>
      </c>
      <c r="M39" s="435">
        <v>-23153.512000000002</v>
      </c>
      <c r="N39" s="435">
        <f t="shared" si="17"/>
        <v>29796.395726071074</v>
      </c>
      <c r="O39" s="478">
        <f t="shared" si="18"/>
        <v>25.322767922559098</v>
      </c>
      <c r="P39" s="435">
        <f t="shared" si="19"/>
        <v>14.249830572009122</v>
      </c>
      <c r="Q39" s="481">
        <v>10</v>
      </c>
      <c r="R39" s="481">
        <v>10</v>
      </c>
      <c r="S39" s="367"/>
      <c r="T39" s="521">
        <f t="shared" si="20"/>
        <v>-314522.86549493345</v>
      </c>
      <c r="U39" s="522">
        <f t="shared" si="30"/>
        <v>-0.8559079431601152</v>
      </c>
      <c r="V39" s="523">
        <f t="shared" si="22"/>
        <v>-147.11870238293341</v>
      </c>
      <c r="W39" s="415"/>
      <c r="X39" s="431">
        <v>97</v>
      </c>
      <c r="Y39" s="432" t="s">
        <v>43</v>
      </c>
      <c r="Z39" s="433">
        <v>2131</v>
      </c>
      <c r="AA39" s="480">
        <f t="shared" si="23"/>
        <v>331508.24100814387</v>
      </c>
      <c r="AB39" s="480">
        <v>-45886.873579761363</v>
      </c>
      <c r="AC39" s="200">
        <v>285621.36742838251</v>
      </c>
      <c r="AD39" s="437">
        <v>148005</v>
      </c>
      <c r="AE39" s="448">
        <f t="shared" si="26"/>
        <v>433626.36742838251</v>
      </c>
      <c r="AF39" s="433">
        <v>454103.40579262201</v>
      </c>
      <c r="AG39" s="435">
        <f t="shared" si="28"/>
        <v>887729.77322100452</v>
      </c>
      <c r="AH39" s="438">
        <v>-520257</v>
      </c>
      <c r="AI39" s="478">
        <f t="shared" si="24"/>
        <v>367472.77322100452</v>
      </c>
      <c r="AJ39" s="439">
        <f t="shared" si="25"/>
        <v>172.44147030549252</v>
      </c>
    </row>
    <row r="40" spans="1:36">
      <c r="A40" s="431">
        <v>98</v>
      </c>
      <c r="B40" s="432" t="s">
        <v>44</v>
      </c>
      <c r="C40" s="437">
        <v>22943</v>
      </c>
      <c r="D40" s="479">
        <f t="shared" si="13"/>
        <v>7552560.2724531814</v>
      </c>
      <c r="E40" s="480">
        <v>5907218.8951148428</v>
      </c>
      <c r="F40" s="437">
        <v>13459779.167568024</v>
      </c>
      <c r="G40" s="437">
        <v>5853940.8935225541</v>
      </c>
      <c r="H40" s="200">
        <f t="shared" si="14"/>
        <v>19313720.061090577</v>
      </c>
      <c r="I40" s="437">
        <v>3417359.4084765422</v>
      </c>
      <c r="J40" s="435">
        <f t="shared" si="15"/>
        <v>22731079.46956712</v>
      </c>
      <c r="K40" s="438">
        <v>-5461771</v>
      </c>
      <c r="L40" s="478">
        <f t="shared" si="16"/>
        <v>17269308.46956712</v>
      </c>
      <c r="M40" s="435">
        <v>-1892208.8334000004</v>
      </c>
      <c r="N40" s="435">
        <f t="shared" si="17"/>
        <v>15377099.63616712</v>
      </c>
      <c r="O40" s="478">
        <f t="shared" si="18"/>
        <v>752.70489777130808</v>
      </c>
      <c r="P40" s="435">
        <f t="shared" si="19"/>
        <v>670.23055555799681</v>
      </c>
      <c r="Q40" s="481">
        <v>7</v>
      </c>
      <c r="R40" s="481">
        <v>7</v>
      </c>
      <c r="S40" s="367"/>
      <c r="T40" s="521">
        <f t="shared" si="20"/>
        <v>-3476031.7836952358</v>
      </c>
      <c r="U40" s="522">
        <f t="shared" si="30"/>
        <v>-0.16755723170887035</v>
      </c>
      <c r="V40" s="523">
        <f t="shared" si="22"/>
        <v>-145.75072168570171</v>
      </c>
      <c r="W40" s="415"/>
      <c r="X40" s="431">
        <v>98</v>
      </c>
      <c r="Y40" s="432" t="s">
        <v>44</v>
      </c>
      <c r="Z40" s="433">
        <v>23090</v>
      </c>
      <c r="AA40" s="480">
        <f t="shared" si="23"/>
        <v>8244816.0932469834</v>
      </c>
      <c r="AB40" s="480">
        <v>7364463.4730483182</v>
      </c>
      <c r="AC40" s="200">
        <v>15609279.566295302</v>
      </c>
      <c r="AD40" s="437">
        <v>6678970</v>
      </c>
      <c r="AE40" s="448">
        <f t="shared" si="26"/>
        <v>22288249.566295303</v>
      </c>
      <c r="AF40" s="433">
        <v>3487316.6869670544</v>
      </c>
      <c r="AG40" s="435">
        <f t="shared" si="28"/>
        <v>25775566.253262356</v>
      </c>
      <c r="AH40" s="438">
        <v>-5030226</v>
      </c>
      <c r="AI40" s="478">
        <f t="shared" si="24"/>
        <v>20745340.253262356</v>
      </c>
      <c r="AJ40" s="439">
        <f t="shared" si="25"/>
        <v>898.45561945700979</v>
      </c>
    </row>
    <row r="41" spans="1:36">
      <c r="A41" s="431">
        <v>102</v>
      </c>
      <c r="B41" s="432" t="s">
        <v>514</v>
      </c>
      <c r="C41" s="437">
        <v>9745</v>
      </c>
      <c r="D41" s="479">
        <f t="shared" si="13"/>
        <v>1171695.0521470527</v>
      </c>
      <c r="E41" s="480">
        <v>-229757.5176478689</v>
      </c>
      <c r="F41" s="437">
        <v>941937.53449918376</v>
      </c>
      <c r="G41" s="437">
        <v>3902026.9960696246</v>
      </c>
      <c r="H41" s="200">
        <f t="shared" si="14"/>
        <v>4843964.5305688083</v>
      </c>
      <c r="I41" s="437">
        <v>2140556.412930782</v>
      </c>
      <c r="J41" s="435">
        <f t="shared" si="15"/>
        <v>6984520.9434995903</v>
      </c>
      <c r="K41" s="438">
        <v>1063126</v>
      </c>
      <c r="L41" s="478">
        <f t="shared" si="16"/>
        <v>8047646.9434995903</v>
      </c>
      <c r="M41" s="435">
        <v>201772.71249999999</v>
      </c>
      <c r="N41" s="435">
        <f t="shared" si="17"/>
        <v>8249419.6559995906</v>
      </c>
      <c r="O41" s="478">
        <f t="shared" si="18"/>
        <v>825.82318558230793</v>
      </c>
      <c r="P41" s="435">
        <f t="shared" si="19"/>
        <v>846.5284408414152</v>
      </c>
      <c r="Q41" s="481">
        <v>4</v>
      </c>
      <c r="R41" s="481">
        <v>4</v>
      </c>
      <c r="S41" s="367"/>
      <c r="T41" s="521">
        <f t="shared" si="20"/>
        <v>-1947540.9192725634</v>
      </c>
      <c r="U41" s="522">
        <f t="shared" si="30"/>
        <v>-0.19484785538912475</v>
      </c>
      <c r="V41" s="523">
        <f t="shared" si="22"/>
        <v>-186.86048845742391</v>
      </c>
      <c r="W41" s="415"/>
      <c r="X41" s="431">
        <v>102</v>
      </c>
      <c r="Y41" s="432" t="s">
        <v>45</v>
      </c>
      <c r="Z41" s="433">
        <v>9870</v>
      </c>
      <c r="AA41" s="480">
        <f t="shared" si="23"/>
        <v>1282576.2448758464</v>
      </c>
      <c r="AB41" s="480">
        <v>1708644.6216989746</v>
      </c>
      <c r="AC41" s="200">
        <v>2991220.8665748211</v>
      </c>
      <c r="AD41" s="437">
        <v>4158821</v>
      </c>
      <c r="AE41" s="448">
        <f t="shared" si="26"/>
        <v>7150041.8665748211</v>
      </c>
      <c r="AF41" s="433">
        <v>2161681.9961973322</v>
      </c>
      <c r="AG41" s="435">
        <f t="shared" si="28"/>
        <v>9311723.8627721537</v>
      </c>
      <c r="AH41" s="438">
        <v>683464</v>
      </c>
      <c r="AI41" s="478">
        <f t="shared" si="24"/>
        <v>9995187.8627721537</v>
      </c>
      <c r="AJ41" s="439">
        <f t="shared" si="25"/>
        <v>1012.6836740397318</v>
      </c>
    </row>
    <row r="42" spans="1:36">
      <c r="A42" s="431">
        <v>103</v>
      </c>
      <c r="B42" s="432" t="s">
        <v>46</v>
      </c>
      <c r="C42" s="437">
        <v>2161</v>
      </c>
      <c r="D42" s="479">
        <f t="shared" si="13"/>
        <v>177253.65275991967</v>
      </c>
      <c r="E42" s="480">
        <v>61368.856634013326</v>
      </c>
      <c r="F42" s="437">
        <v>238622.509393933</v>
      </c>
      <c r="G42" s="437">
        <v>1125081.326062046</v>
      </c>
      <c r="H42" s="200">
        <f t="shared" si="14"/>
        <v>1363703.835455979</v>
      </c>
      <c r="I42" s="437">
        <v>488886.35415327025</v>
      </c>
      <c r="J42" s="435">
        <f t="shared" si="15"/>
        <v>1852590.1896092491</v>
      </c>
      <c r="K42" s="438">
        <v>-579004</v>
      </c>
      <c r="L42" s="478">
        <f t="shared" si="16"/>
        <v>1273586.1896092491</v>
      </c>
      <c r="M42" s="435">
        <v>-28345.149999999994</v>
      </c>
      <c r="N42" s="435">
        <f t="shared" si="17"/>
        <v>1245241.0396092492</v>
      </c>
      <c r="O42" s="478">
        <f t="shared" si="18"/>
        <v>589.35038852811158</v>
      </c>
      <c r="P42" s="435">
        <f t="shared" si="19"/>
        <v>576.23370643648741</v>
      </c>
      <c r="Q42" s="481">
        <v>5</v>
      </c>
      <c r="R42" s="481">
        <v>5</v>
      </c>
      <c r="S42" s="367"/>
      <c r="T42" s="521">
        <f t="shared" si="20"/>
        <v>-481424.592268568</v>
      </c>
      <c r="U42" s="522">
        <f t="shared" si="30"/>
        <v>-0.27431432173508125</v>
      </c>
      <c r="V42" s="523">
        <f t="shared" si="22"/>
        <v>-220.90389673403854</v>
      </c>
      <c r="W42" s="415"/>
      <c r="X42" s="431">
        <v>103</v>
      </c>
      <c r="Y42" s="432" t="s">
        <v>46</v>
      </c>
      <c r="Z42" s="433">
        <v>2166</v>
      </c>
      <c r="AA42" s="480">
        <f t="shared" si="23"/>
        <v>369531.51083930896</v>
      </c>
      <c r="AB42" s="480">
        <v>328802.21686018701</v>
      </c>
      <c r="AC42" s="200">
        <v>698333.72769949597</v>
      </c>
      <c r="AD42" s="437">
        <v>1108079</v>
      </c>
      <c r="AE42" s="448">
        <f t="shared" si="26"/>
        <v>1806412.7276994959</v>
      </c>
      <c r="AF42" s="433">
        <v>497462.05417832138</v>
      </c>
      <c r="AG42" s="435">
        <f t="shared" si="28"/>
        <v>2303874.7818778171</v>
      </c>
      <c r="AH42" s="438">
        <v>-548864</v>
      </c>
      <c r="AI42" s="478">
        <f t="shared" si="24"/>
        <v>1755010.7818778171</v>
      </c>
      <c r="AJ42" s="439">
        <f t="shared" si="25"/>
        <v>810.25428526215012</v>
      </c>
    </row>
    <row r="43" spans="1:36">
      <c r="A43" s="431">
        <v>105</v>
      </c>
      <c r="B43" s="432" t="s">
        <v>47</v>
      </c>
      <c r="C43" s="437">
        <v>2094</v>
      </c>
      <c r="D43" s="479">
        <f t="shared" si="13"/>
        <v>1080740.8913664808</v>
      </c>
      <c r="E43" s="480">
        <v>664292.2501496817</v>
      </c>
      <c r="F43" s="437">
        <v>1745033.1415161625</v>
      </c>
      <c r="G43" s="437">
        <v>916111.99700052931</v>
      </c>
      <c r="H43" s="200">
        <f t="shared" si="14"/>
        <v>2661145.138516692</v>
      </c>
      <c r="I43" s="437">
        <v>500423.75808776653</v>
      </c>
      <c r="J43" s="435">
        <f t="shared" si="15"/>
        <v>3161568.8966044583</v>
      </c>
      <c r="K43" s="438">
        <v>-494661</v>
      </c>
      <c r="L43" s="478">
        <f t="shared" si="16"/>
        <v>2666907.8966044583</v>
      </c>
      <c r="M43" s="435">
        <v>13426.650000000001</v>
      </c>
      <c r="N43" s="435">
        <f t="shared" si="17"/>
        <v>2680334.5466044582</v>
      </c>
      <c r="O43" s="478">
        <f t="shared" si="18"/>
        <v>1273.5949840517949</v>
      </c>
      <c r="P43" s="435">
        <f t="shared" si="19"/>
        <v>1280.006946802511</v>
      </c>
      <c r="Q43" s="481">
        <v>18</v>
      </c>
      <c r="R43" s="481">
        <v>18</v>
      </c>
      <c r="S43" s="367"/>
      <c r="T43" s="521">
        <f t="shared" si="20"/>
        <v>189982.11182316951</v>
      </c>
      <c r="U43" s="522">
        <f t="shared" si="30"/>
        <v>7.670076874747575E-2</v>
      </c>
      <c r="V43" s="523">
        <f t="shared" si="22"/>
        <v>115.61191496283323</v>
      </c>
      <c r="W43" s="415"/>
      <c r="X43" s="431">
        <v>105</v>
      </c>
      <c r="Y43" s="432" t="s">
        <v>47</v>
      </c>
      <c r="Z43" s="433">
        <v>2139</v>
      </c>
      <c r="AA43" s="480">
        <f t="shared" si="23"/>
        <v>954832.17564320215</v>
      </c>
      <c r="AB43" s="480">
        <v>692041.21100192307</v>
      </c>
      <c r="AC43" s="200">
        <v>1646873.3866451252</v>
      </c>
      <c r="AD43" s="437">
        <v>799733</v>
      </c>
      <c r="AE43" s="448">
        <f t="shared" si="26"/>
        <v>2446606.3866451252</v>
      </c>
      <c r="AF43" s="433">
        <v>501643.39813616365</v>
      </c>
      <c r="AG43" s="435">
        <f t="shared" si="28"/>
        <v>2948249.7847812888</v>
      </c>
      <c r="AH43" s="438">
        <v>-471324</v>
      </c>
      <c r="AI43" s="478">
        <f t="shared" si="24"/>
        <v>2476925.7847812888</v>
      </c>
      <c r="AJ43" s="439">
        <f t="shared" si="25"/>
        <v>1157.9830690889617</v>
      </c>
    </row>
    <row r="44" spans="1:36">
      <c r="A44" s="431">
        <v>106</v>
      </c>
      <c r="B44" s="432" t="s">
        <v>515</v>
      </c>
      <c r="C44" s="437">
        <v>46797</v>
      </c>
      <c r="D44" s="479">
        <f t="shared" si="13"/>
        <v>10398110.134279059</v>
      </c>
      <c r="E44" s="480">
        <v>-3244135.8172526024</v>
      </c>
      <c r="F44" s="437">
        <v>7153974.3170264568</v>
      </c>
      <c r="G44" s="437">
        <v>-323426.846373117</v>
      </c>
      <c r="H44" s="200">
        <f t="shared" si="14"/>
        <v>6830547.4706533402</v>
      </c>
      <c r="I44" s="437">
        <v>6611095.3578563128</v>
      </c>
      <c r="J44" s="435">
        <f t="shared" si="15"/>
        <v>13441642.828509653</v>
      </c>
      <c r="K44" s="438">
        <v>-1947075</v>
      </c>
      <c r="L44" s="478">
        <f t="shared" si="16"/>
        <v>11494567.828509653</v>
      </c>
      <c r="M44" s="435">
        <v>-134296.33700000006</v>
      </c>
      <c r="N44" s="435">
        <f t="shared" si="17"/>
        <v>11360271.491509654</v>
      </c>
      <c r="O44" s="478">
        <f t="shared" si="18"/>
        <v>245.62616895334429</v>
      </c>
      <c r="P44" s="435">
        <f t="shared" si="19"/>
        <v>242.7564051436984</v>
      </c>
      <c r="Q44" s="481">
        <v>1</v>
      </c>
      <c r="R44" s="482">
        <v>33</v>
      </c>
      <c r="S44" s="416"/>
      <c r="T44" s="521">
        <f t="shared" si="20"/>
        <v>-9504323.1824264135</v>
      </c>
      <c r="U44" s="522">
        <f t="shared" si="30"/>
        <v>-0.45261072013167897</v>
      </c>
      <c r="V44" s="523">
        <f t="shared" si="22"/>
        <v>-202.30239356662298</v>
      </c>
      <c r="W44" s="415"/>
      <c r="X44" s="431">
        <v>106</v>
      </c>
      <c r="Y44" s="432" t="s">
        <v>48</v>
      </c>
      <c r="Z44" s="433">
        <v>46880</v>
      </c>
      <c r="AA44" s="480">
        <f t="shared" si="23"/>
        <v>10803291.397366296</v>
      </c>
      <c r="AB44" s="480">
        <v>5430496.6746702287</v>
      </c>
      <c r="AC44" s="200">
        <v>16233788.072036525</v>
      </c>
      <c r="AD44" s="437">
        <v>-202173</v>
      </c>
      <c r="AE44" s="448">
        <f t="shared" si="26"/>
        <v>16031615.072036525</v>
      </c>
      <c r="AF44" s="433">
        <v>6711225.9388995422</v>
      </c>
      <c r="AG44" s="435">
        <f t="shared" si="28"/>
        <v>22742841.010936067</v>
      </c>
      <c r="AH44" s="438">
        <v>-1743950</v>
      </c>
      <c r="AI44" s="478">
        <f t="shared" si="24"/>
        <v>20998891.010936067</v>
      </c>
      <c r="AJ44" s="439">
        <f t="shared" si="25"/>
        <v>447.92856251996727</v>
      </c>
    </row>
    <row r="45" spans="1:36">
      <c r="A45" s="431">
        <v>108</v>
      </c>
      <c r="B45" s="432" t="s">
        <v>516</v>
      </c>
      <c r="C45" s="437">
        <v>10257</v>
      </c>
      <c r="D45" s="479">
        <f t="shared" si="13"/>
        <v>3236584.1824108167</v>
      </c>
      <c r="E45" s="480">
        <v>356482.20408417727</v>
      </c>
      <c r="F45" s="437">
        <v>3593066.3864949942</v>
      </c>
      <c r="G45" s="437">
        <v>4009707.1234771875</v>
      </c>
      <c r="H45" s="200">
        <f t="shared" si="14"/>
        <v>7602773.5099721812</v>
      </c>
      <c r="I45" s="437">
        <v>1713555.3959331969</v>
      </c>
      <c r="J45" s="435">
        <f t="shared" si="15"/>
        <v>9316328.9059053771</v>
      </c>
      <c r="K45" s="438">
        <v>-1266189</v>
      </c>
      <c r="L45" s="478">
        <f t="shared" si="16"/>
        <v>8050139.9059053771</v>
      </c>
      <c r="M45" s="435">
        <v>-99312.454499999905</v>
      </c>
      <c r="N45" s="435">
        <f t="shared" si="17"/>
        <v>7950827.4514053771</v>
      </c>
      <c r="O45" s="478">
        <f t="shared" si="18"/>
        <v>784.84351232381562</v>
      </c>
      <c r="P45" s="435">
        <f t="shared" si="19"/>
        <v>775.1611047485012</v>
      </c>
      <c r="Q45" s="481">
        <v>6</v>
      </c>
      <c r="R45" s="481">
        <v>6</v>
      </c>
      <c r="S45" s="367"/>
      <c r="T45" s="521">
        <f t="shared" si="20"/>
        <v>-985442.98449198157</v>
      </c>
      <c r="U45" s="522">
        <f t="shared" si="30"/>
        <v>-0.10906246962099915</v>
      </c>
      <c r="V45" s="523">
        <f t="shared" si="22"/>
        <v>-89.257570233730917</v>
      </c>
      <c r="W45" s="415"/>
      <c r="X45" s="431">
        <v>108</v>
      </c>
      <c r="Y45" s="432" t="s">
        <v>49</v>
      </c>
      <c r="Z45" s="433">
        <v>10337</v>
      </c>
      <c r="AA45" s="480">
        <f t="shared" si="23"/>
        <v>3369023.9735214678</v>
      </c>
      <c r="AB45" s="480">
        <v>723253.39918211277</v>
      </c>
      <c r="AC45" s="200">
        <v>4092277.3727035807</v>
      </c>
      <c r="AD45" s="437">
        <v>4481129</v>
      </c>
      <c r="AE45" s="448">
        <f t="shared" si="26"/>
        <v>8573406.3727035802</v>
      </c>
      <c r="AF45" s="433">
        <v>1764880.5176937785</v>
      </c>
      <c r="AG45" s="435">
        <f t="shared" si="28"/>
        <v>10338286.890397359</v>
      </c>
      <c r="AH45" s="438">
        <v>-1302704</v>
      </c>
      <c r="AI45" s="478">
        <f t="shared" si="24"/>
        <v>9035582.8903973587</v>
      </c>
      <c r="AJ45" s="439">
        <f t="shared" si="25"/>
        <v>874.10108255754653</v>
      </c>
    </row>
    <row r="46" spans="1:36">
      <c r="A46" s="431">
        <v>109</v>
      </c>
      <c r="B46" s="432" t="s">
        <v>517</v>
      </c>
      <c r="C46" s="437">
        <v>68043</v>
      </c>
      <c r="D46" s="479">
        <f t="shared" si="13"/>
        <v>10125018.912250042</v>
      </c>
      <c r="E46" s="480">
        <v>-814360.70421121828</v>
      </c>
      <c r="F46" s="437">
        <v>9310658.2080388237</v>
      </c>
      <c r="G46" s="437">
        <v>8001987.8800818073</v>
      </c>
      <c r="H46" s="200">
        <f t="shared" si="14"/>
        <v>17312646.088120632</v>
      </c>
      <c r="I46" s="437">
        <v>10403021.801521907</v>
      </c>
      <c r="J46" s="435">
        <f t="shared" si="15"/>
        <v>27715667.889642537</v>
      </c>
      <c r="K46" s="438">
        <v>-13733671</v>
      </c>
      <c r="L46" s="478">
        <f t="shared" si="16"/>
        <v>13981996.889642537</v>
      </c>
      <c r="M46" s="435">
        <v>-245946.39100000041</v>
      </c>
      <c r="N46" s="435">
        <f t="shared" si="17"/>
        <v>13736050.498642536</v>
      </c>
      <c r="O46" s="478">
        <f t="shared" si="18"/>
        <v>205.48766059172195</v>
      </c>
      <c r="P46" s="435">
        <f t="shared" si="19"/>
        <v>201.87308758641646</v>
      </c>
      <c r="Q46" s="481">
        <v>5</v>
      </c>
      <c r="R46" s="481">
        <v>5</v>
      </c>
      <c r="S46" s="367"/>
      <c r="T46" s="521">
        <f t="shared" si="20"/>
        <v>-605881.70295223594</v>
      </c>
      <c r="U46" s="522">
        <f t="shared" si="30"/>
        <v>-4.1533229050850405E-2</v>
      </c>
      <c r="V46" s="523">
        <f t="shared" si="22"/>
        <v>-9.1314945272960415</v>
      </c>
      <c r="W46" s="415"/>
      <c r="X46" s="431">
        <v>109</v>
      </c>
      <c r="Y46" s="432" t="s">
        <v>50</v>
      </c>
      <c r="Z46" s="433">
        <v>67971</v>
      </c>
      <c r="AA46" s="480">
        <f t="shared" si="23"/>
        <v>9957081.655491218</v>
      </c>
      <c r="AB46" s="480">
        <v>1194959.3078935193</v>
      </c>
      <c r="AC46" s="200">
        <v>11152040.963384736</v>
      </c>
      <c r="AD46" s="437">
        <v>7033183</v>
      </c>
      <c r="AE46" s="448">
        <f t="shared" si="26"/>
        <v>18185223.963384736</v>
      </c>
      <c r="AF46" s="433">
        <v>10510009.629210038</v>
      </c>
      <c r="AG46" s="435">
        <f t="shared" si="28"/>
        <v>28695233.592594773</v>
      </c>
      <c r="AH46" s="438">
        <v>-14107355</v>
      </c>
      <c r="AI46" s="478">
        <f t="shared" si="24"/>
        <v>14587878.592594773</v>
      </c>
      <c r="AJ46" s="439">
        <f t="shared" si="25"/>
        <v>214.61915511901799</v>
      </c>
    </row>
    <row r="47" spans="1:36">
      <c r="A47" s="431">
        <v>111</v>
      </c>
      <c r="B47" s="432" t="s">
        <v>51</v>
      </c>
      <c r="C47" s="437">
        <v>18131</v>
      </c>
      <c r="D47" s="479">
        <f t="shared" si="13"/>
        <v>-2627565.9697972606</v>
      </c>
      <c r="E47" s="480">
        <v>5811056.08108427</v>
      </c>
      <c r="F47" s="437">
        <v>3183490.1112870094</v>
      </c>
      <c r="G47" s="437">
        <v>5640682.2281440506</v>
      </c>
      <c r="H47" s="200">
        <f t="shared" si="14"/>
        <v>8824172.3394310605</v>
      </c>
      <c r="I47" s="437">
        <v>3072896.7526258295</v>
      </c>
      <c r="J47" s="435">
        <f t="shared" si="15"/>
        <v>11897069.092056889</v>
      </c>
      <c r="K47" s="438">
        <v>-2686211</v>
      </c>
      <c r="L47" s="478">
        <f t="shared" si="16"/>
        <v>9210858.0920568891</v>
      </c>
      <c r="M47" s="435">
        <v>107562.38499999998</v>
      </c>
      <c r="N47" s="435">
        <f t="shared" si="17"/>
        <v>9318420.4770568889</v>
      </c>
      <c r="O47" s="478">
        <f t="shared" si="18"/>
        <v>508.01710286563838</v>
      </c>
      <c r="P47" s="435">
        <f t="shared" si="19"/>
        <v>513.94961541320879</v>
      </c>
      <c r="Q47" s="481">
        <v>7</v>
      </c>
      <c r="R47" s="481">
        <v>7</v>
      </c>
      <c r="S47" s="367"/>
      <c r="T47" s="521">
        <f t="shared" si="20"/>
        <v>-2699404.3735746853</v>
      </c>
      <c r="U47" s="522">
        <f t="shared" si="30"/>
        <v>-0.22664524659839577</v>
      </c>
      <c r="V47" s="523">
        <f t="shared" si="22"/>
        <v>-141.25581828741298</v>
      </c>
      <c r="W47" s="415"/>
      <c r="X47" s="431">
        <v>111</v>
      </c>
      <c r="Y47" s="432" t="s">
        <v>51</v>
      </c>
      <c r="Z47" s="433">
        <v>18344</v>
      </c>
      <c r="AA47" s="480">
        <f t="shared" si="23"/>
        <v>-2755753.7698915619</v>
      </c>
      <c r="AB47" s="480">
        <v>8626204.8186483122</v>
      </c>
      <c r="AC47" s="200">
        <v>5870451.0487567503</v>
      </c>
      <c r="AD47" s="437">
        <v>5598053</v>
      </c>
      <c r="AE47" s="448">
        <f t="shared" si="26"/>
        <v>11468504.04875675</v>
      </c>
      <c r="AF47" s="433">
        <v>3115929.4168748241</v>
      </c>
      <c r="AG47" s="435">
        <f t="shared" si="28"/>
        <v>14584433.465631574</v>
      </c>
      <c r="AH47" s="438">
        <v>-2674171</v>
      </c>
      <c r="AI47" s="478">
        <f t="shared" si="24"/>
        <v>11910262.465631574</v>
      </c>
      <c r="AJ47" s="439">
        <f t="shared" si="25"/>
        <v>649.27292115305136</v>
      </c>
    </row>
    <row r="48" spans="1:36">
      <c r="A48" s="431">
        <v>139</v>
      </c>
      <c r="B48" s="432" t="s">
        <v>518</v>
      </c>
      <c r="C48" s="437">
        <v>9853</v>
      </c>
      <c r="D48" s="479">
        <f t="shared" si="13"/>
        <v>8728674.8294990249</v>
      </c>
      <c r="E48" s="480">
        <v>-2560620.8499777829</v>
      </c>
      <c r="F48" s="437">
        <v>6168053.979521242</v>
      </c>
      <c r="G48" s="437">
        <v>5411277.0790536571</v>
      </c>
      <c r="H48" s="200">
        <f t="shared" si="14"/>
        <v>11579331.0585749</v>
      </c>
      <c r="I48" s="437">
        <v>1449196.8540822233</v>
      </c>
      <c r="J48" s="435">
        <f t="shared" si="15"/>
        <v>13028527.912657123</v>
      </c>
      <c r="K48" s="438">
        <v>-65204</v>
      </c>
      <c r="L48" s="478">
        <f t="shared" si="16"/>
        <v>12963323.912657123</v>
      </c>
      <c r="M48" s="435">
        <v>260745.54299999995</v>
      </c>
      <c r="N48" s="435">
        <f t="shared" si="17"/>
        <v>13224069.455657123</v>
      </c>
      <c r="O48" s="478">
        <f t="shared" si="18"/>
        <v>1315.6727811485966</v>
      </c>
      <c r="P48" s="435">
        <f t="shared" si="19"/>
        <v>1342.1363499093802</v>
      </c>
      <c r="Q48" s="481">
        <v>17</v>
      </c>
      <c r="R48" s="481">
        <v>17</v>
      </c>
      <c r="S48" s="367"/>
      <c r="T48" s="521">
        <f t="shared" si="20"/>
        <v>-1627967.8763310257</v>
      </c>
      <c r="U48" s="522">
        <f t="shared" si="30"/>
        <v>-0.11157119601704019</v>
      </c>
      <c r="V48" s="523">
        <f t="shared" si="22"/>
        <v>-156.4107326718381</v>
      </c>
      <c r="W48" s="415"/>
      <c r="X48" s="431">
        <v>139</v>
      </c>
      <c r="Y48" s="432" t="s">
        <v>52</v>
      </c>
      <c r="Z48" s="433">
        <v>9912</v>
      </c>
      <c r="AA48" s="480">
        <f t="shared" si="23"/>
        <v>8845674.8960962687</v>
      </c>
      <c r="AB48" s="480">
        <v>-1490204.8436745619</v>
      </c>
      <c r="AC48" s="200">
        <v>7355470.0524217067</v>
      </c>
      <c r="AD48" s="437">
        <v>5671370</v>
      </c>
      <c r="AE48" s="448">
        <f t="shared" si="26"/>
        <v>13026840.052421708</v>
      </c>
      <c r="AF48" s="433">
        <v>1480868.7365664409</v>
      </c>
      <c r="AG48" s="435">
        <f t="shared" si="28"/>
        <v>14507708.788988149</v>
      </c>
      <c r="AH48" s="438">
        <v>83583</v>
      </c>
      <c r="AI48" s="478">
        <f t="shared" si="24"/>
        <v>14591291.788988149</v>
      </c>
      <c r="AJ48" s="439">
        <f t="shared" si="25"/>
        <v>1472.0835138204347</v>
      </c>
    </row>
    <row r="49" spans="1:36">
      <c r="A49" s="431">
        <v>140</v>
      </c>
      <c r="B49" s="432" t="s">
        <v>519</v>
      </c>
      <c r="C49" s="437">
        <v>20801</v>
      </c>
      <c r="D49" s="479">
        <f t="shared" si="13"/>
        <v>4249505.6753473505</v>
      </c>
      <c r="E49" s="480">
        <v>7484519.1817975827</v>
      </c>
      <c r="F49" s="437">
        <v>11734024.857144933</v>
      </c>
      <c r="G49" s="437">
        <v>7386993.1066183681</v>
      </c>
      <c r="H49" s="200">
        <f t="shared" si="14"/>
        <v>19121017.9637633</v>
      </c>
      <c r="I49" s="437">
        <v>3679416.6630643914</v>
      </c>
      <c r="J49" s="435">
        <f t="shared" si="15"/>
        <v>22800434.626827691</v>
      </c>
      <c r="K49" s="438">
        <v>-1410626</v>
      </c>
      <c r="L49" s="478">
        <f t="shared" si="16"/>
        <v>21389808.626827691</v>
      </c>
      <c r="M49" s="435">
        <v>-146111.78900000005</v>
      </c>
      <c r="N49" s="435">
        <f t="shared" si="17"/>
        <v>21243696.83782769</v>
      </c>
      <c r="O49" s="478">
        <f t="shared" si="18"/>
        <v>1028.3067461577659</v>
      </c>
      <c r="P49" s="435">
        <f t="shared" si="19"/>
        <v>1021.2824786225514</v>
      </c>
      <c r="Q49" s="481">
        <v>11</v>
      </c>
      <c r="R49" s="481">
        <v>11</v>
      </c>
      <c r="S49" s="367"/>
      <c r="T49" s="521">
        <f t="shared" si="20"/>
        <v>-1934865.3811030649</v>
      </c>
      <c r="U49" s="522">
        <f t="shared" si="30"/>
        <v>-8.2953587280370139E-2</v>
      </c>
      <c r="V49" s="523">
        <f t="shared" si="22"/>
        <v>-84.617865347661791</v>
      </c>
      <c r="W49" s="415"/>
      <c r="X49" s="431">
        <v>140</v>
      </c>
      <c r="Y49" s="432" t="s">
        <v>53</v>
      </c>
      <c r="Z49" s="433">
        <v>20958</v>
      </c>
      <c r="AA49" s="480">
        <f t="shared" si="23"/>
        <v>3518939.6631168332</v>
      </c>
      <c r="AB49" s="480">
        <v>10018329.747322362</v>
      </c>
      <c r="AC49" s="200">
        <v>13537269.410439195</v>
      </c>
      <c r="AD49" s="437">
        <v>7495485</v>
      </c>
      <c r="AE49" s="448">
        <f t="shared" si="26"/>
        <v>21032754.410439193</v>
      </c>
      <c r="AF49" s="433">
        <v>3680626.5974915633</v>
      </c>
      <c r="AG49" s="435">
        <f t="shared" si="28"/>
        <v>24713381.007930756</v>
      </c>
      <c r="AH49" s="438">
        <v>-1388707</v>
      </c>
      <c r="AI49" s="478">
        <f t="shared" si="24"/>
        <v>23324674.007930756</v>
      </c>
      <c r="AJ49" s="439">
        <f t="shared" si="25"/>
        <v>1112.9246115054277</v>
      </c>
    </row>
    <row r="50" spans="1:36">
      <c r="A50" s="431">
        <v>142</v>
      </c>
      <c r="B50" s="432" t="s">
        <v>520</v>
      </c>
      <c r="C50" s="437">
        <v>6504</v>
      </c>
      <c r="D50" s="479">
        <f t="shared" si="13"/>
        <v>811095.54378394783</v>
      </c>
      <c r="E50" s="480">
        <v>203806.98088711238</v>
      </c>
      <c r="F50" s="437">
        <v>1014902.5246710603</v>
      </c>
      <c r="G50" s="437">
        <v>2519733.1918312232</v>
      </c>
      <c r="H50" s="200">
        <f t="shared" si="14"/>
        <v>3534635.7165022837</v>
      </c>
      <c r="I50" s="437">
        <v>1168964.2998406347</v>
      </c>
      <c r="J50" s="435">
        <f t="shared" si="15"/>
        <v>4703600.0163429184</v>
      </c>
      <c r="K50" s="438">
        <v>-665609</v>
      </c>
      <c r="L50" s="478">
        <f t="shared" si="16"/>
        <v>4037991.0163429184</v>
      </c>
      <c r="M50" s="435">
        <v>517895.72750000004</v>
      </c>
      <c r="N50" s="435">
        <f t="shared" si="17"/>
        <v>4555886.7438429184</v>
      </c>
      <c r="O50" s="478">
        <f t="shared" si="18"/>
        <v>620.84732723599609</v>
      </c>
      <c r="P50" s="435">
        <f t="shared" si="19"/>
        <v>700.47459161176482</v>
      </c>
      <c r="Q50" s="481">
        <v>7</v>
      </c>
      <c r="R50" s="481">
        <v>7</v>
      </c>
      <c r="S50" s="367"/>
      <c r="T50" s="521">
        <f t="shared" si="20"/>
        <v>51444.469632714055</v>
      </c>
      <c r="U50" s="522">
        <f t="shared" si="30"/>
        <v>1.2904519997431684E-2</v>
      </c>
      <c r="V50" s="523">
        <f t="shared" si="22"/>
        <v>13.049408847491122</v>
      </c>
      <c r="W50" s="415"/>
      <c r="X50" s="431">
        <v>142</v>
      </c>
      <c r="Y50" s="432" t="s">
        <v>54</v>
      </c>
      <c r="Z50" s="433">
        <v>6559</v>
      </c>
      <c r="AA50" s="480">
        <f t="shared" si="23"/>
        <v>880888.80163242575</v>
      </c>
      <c r="AB50" s="480">
        <v>69324.090759280123</v>
      </c>
      <c r="AC50" s="200">
        <v>950212.89239170589</v>
      </c>
      <c r="AD50" s="437">
        <v>2505488</v>
      </c>
      <c r="AE50" s="448">
        <f t="shared" si="26"/>
        <v>3455700.8923917059</v>
      </c>
      <c r="AF50" s="433">
        <v>1192204.6543184987</v>
      </c>
      <c r="AG50" s="435">
        <f t="shared" si="28"/>
        <v>4647905.5467102043</v>
      </c>
      <c r="AH50" s="438">
        <v>-661359</v>
      </c>
      <c r="AI50" s="478">
        <f t="shared" si="24"/>
        <v>3986546.5467102043</v>
      </c>
      <c r="AJ50" s="439">
        <f t="shared" si="25"/>
        <v>607.79791838850497</v>
      </c>
    </row>
    <row r="51" spans="1:36">
      <c r="A51" s="431">
        <v>143</v>
      </c>
      <c r="B51" s="432" t="s">
        <v>521</v>
      </c>
      <c r="C51" s="437">
        <v>6804</v>
      </c>
      <c r="D51" s="479">
        <f t="shared" si="13"/>
        <v>614949.63326009153</v>
      </c>
      <c r="E51" s="480">
        <v>-946294.8209465032</v>
      </c>
      <c r="F51" s="437">
        <v>-331345.18768641166</v>
      </c>
      <c r="G51" s="437">
        <v>2841861.3356856569</v>
      </c>
      <c r="H51" s="200">
        <f t="shared" si="14"/>
        <v>2510516.1479992452</v>
      </c>
      <c r="I51" s="437">
        <v>1354020.2141943185</v>
      </c>
      <c r="J51" s="435">
        <f t="shared" si="15"/>
        <v>3864536.362193564</v>
      </c>
      <c r="K51" s="438">
        <v>-943498</v>
      </c>
      <c r="L51" s="478">
        <f t="shared" si="16"/>
        <v>2921038.362193564</v>
      </c>
      <c r="M51" s="435">
        <v>198341.45749999996</v>
      </c>
      <c r="N51" s="435">
        <f t="shared" si="17"/>
        <v>3119379.819693564</v>
      </c>
      <c r="O51" s="478">
        <f t="shared" si="18"/>
        <v>429.31192859987715</v>
      </c>
      <c r="P51" s="435">
        <f t="shared" si="19"/>
        <v>458.46264251816046</v>
      </c>
      <c r="Q51" s="481">
        <v>6</v>
      </c>
      <c r="R51" s="481">
        <v>6</v>
      </c>
      <c r="S51" s="367"/>
      <c r="T51" s="521">
        <f t="shared" si="20"/>
        <v>-894693.93168545607</v>
      </c>
      <c r="U51" s="522">
        <f t="shared" si="30"/>
        <v>-0.23447502675192203</v>
      </c>
      <c r="V51" s="523">
        <f t="shared" si="22"/>
        <v>-125.54226565328844</v>
      </c>
      <c r="W51" s="415"/>
      <c r="X51" s="431">
        <v>143</v>
      </c>
      <c r="Y51" s="432" t="s">
        <v>55</v>
      </c>
      <c r="Z51" s="433">
        <v>6877</v>
      </c>
      <c r="AA51" s="480">
        <f t="shared" si="23"/>
        <v>748423.19829451817</v>
      </c>
      <c r="AB51" s="480">
        <v>75036.253983607836</v>
      </c>
      <c r="AC51" s="200">
        <v>823459.45227812603</v>
      </c>
      <c r="AD51" s="437">
        <v>2511480</v>
      </c>
      <c r="AE51" s="448">
        <f t="shared" si="26"/>
        <v>3334939.452278126</v>
      </c>
      <c r="AF51" s="433">
        <v>1376624.841600894</v>
      </c>
      <c r="AG51" s="435">
        <f t="shared" si="28"/>
        <v>4711564.29387902</v>
      </c>
      <c r="AH51" s="438">
        <v>-895832</v>
      </c>
      <c r="AI51" s="478">
        <f t="shared" si="24"/>
        <v>3815732.29387902</v>
      </c>
      <c r="AJ51" s="439">
        <f t="shared" si="25"/>
        <v>554.85419425316559</v>
      </c>
    </row>
    <row r="52" spans="1:36">
      <c r="A52" s="431">
        <v>145</v>
      </c>
      <c r="B52" s="432" t="s">
        <v>522</v>
      </c>
      <c r="C52" s="437">
        <v>12369</v>
      </c>
      <c r="D52" s="479">
        <f t="shared" si="13"/>
        <v>6670305.1895188587</v>
      </c>
      <c r="E52" s="480">
        <v>-60746.760679412517</v>
      </c>
      <c r="F52" s="437">
        <v>6609558.428839446</v>
      </c>
      <c r="G52" s="437">
        <v>5529781.0414514346</v>
      </c>
      <c r="H52" s="200">
        <f t="shared" si="14"/>
        <v>12139339.470290881</v>
      </c>
      <c r="I52" s="437">
        <v>2178872.9141736086</v>
      </c>
      <c r="J52" s="435">
        <f t="shared" si="15"/>
        <v>14318212.384464489</v>
      </c>
      <c r="K52" s="438">
        <v>-570315</v>
      </c>
      <c r="L52" s="478">
        <f t="shared" si="16"/>
        <v>13747897.384464489</v>
      </c>
      <c r="M52" s="435">
        <v>67327.190500000026</v>
      </c>
      <c r="N52" s="435">
        <f t="shared" si="17"/>
        <v>13815224.57496449</v>
      </c>
      <c r="O52" s="478">
        <f t="shared" si="18"/>
        <v>1111.4801022285139</v>
      </c>
      <c r="P52" s="435">
        <f t="shared" si="19"/>
        <v>1116.9233224160796</v>
      </c>
      <c r="Q52" s="481">
        <v>14</v>
      </c>
      <c r="R52" s="481">
        <v>14</v>
      </c>
      <c r="S52" s="367"/>
      <c r="T52" s="521">
        <f t="shared" si="20"/>
        <v>-2128823.9141243938</v>
      </c>
      <c r="U52" s="522">
        <f t="shared" si="30"/>
        <v>-0.13408460563665642</v>
      </c>
      <c r="V52" s="523">
        <f t="shared" si="22"/>
        <v>-172.42102170718749</v>
      </c>
      <c r="W52" s="415"/>
      <c r="X52" s="431">
        <v>145</v>
      </c>
      <c r="Y52" s="432" t="s">
        <v>56</v>
      </c>
      <c r="Z52" s="433">
        <v>12366</v>
      </c>
      <c r="AA52" s="480">
        <f t="shared" si="23"/>
        <v>6652750.140801833</v>
      </c>
      <c r="AB52" s="480">
        <v>1621397.3406660843</v>
      </c>
      <c r="AC52" s="200">
        <v>8274147.4814679176</v>
      </c>
      <c r="AD52" s="437">
        <v>5814648</v>
      </c>
      <c r="AE52" s="448">
        <f t="shared" si="26"/>
        <v>14088795.481467918</v>
      </c>
      <c r="AF52" s="433">
        <v>2214616.8171209665</v>
      </c>
      <c r="AG52" s="435">
        <f t="shared" si="28"/>
        <v>16303412.298588883</v>
      </c>
      <c r="AH52" s="438">
        <v>-426691</v>
      </c>
      <c r="AI52" s="478">
        <f t="shared" si="24"/>
        <v>15876721.298588883</v>
      </c>
      <c r="AJ52" s="439">
        <f t="shared" si="25"/>
        <v>1283.9011239357014</v>
      </c>
    </row>
    <row r="53" spans="1:36">
      <c r="A53" s="431">
        <v>146</v>
      </c>
      <c r="B53" s="432" t="s">
        <v>523</v>
      </c>
      <c r="C53" s="437">
        <v>4492</v>
      </c>
      <c r="D53" s="479">
        <f t="shared" si="13"/>
        <v>1851639.9465882366</v>
      </c>
      <c r="E53" s="480">
        <v>48340.656838022958</v>
      </c>
      <c r="F53" s="437">
        <v>1899980.6034262595</v>
      </c>
      <c r="G53" s="437">
        <v>1142265.6476107622</v>
      </c>
      <c r="H53" s="200">
        <f t="shared" si="14"/>
        <v>3042246.2510370216</v>
      </c>
      <c r="I53" s="437">
        <v>1026958.7816953794</v>
      </c>
      <c r="J53" s="435">
        <f t="shared" si="15"/>
        <v>4069205.032732401</v>
      </c>
      <c r="K53" s="438">
        <v>-326175</v>
      </c>
      <c r="L53" s="478">
        <f t="shared" si="16"/>
        <v>3743030.032732401</v>
      </c>
      <c r="M53" s="435">
        <v>26853.300000000003</v>
      </c>
      <c r="N53" s="435">
        <f t="shared" si="17"/>
        <v>3769883.3327324009</v>
      </c>
      <c r="O53" s="478">
        <f t="shared" si="18"/>
        <v>833.26581316393617</v>
      </c>
      <c r="P53" s="435">
        <f t="shared" si="19"/>
        <v>839.24384076856654</v>
      </c>
      <c r="Q53" s="481">
        <v>12</v>
      </c>
      <c r="R53" s="481">
        <v>12</v>
      </c>
      <c r="S53" s="367"/>
      <c r="T53" s="521">
        <f t="shared" si="20"/>
        <v>-1351047.8480774704</v>
      </c>
      <c r="U53" s="522">
        <f t="shared" si="30"/>
        <v>-0.26521931538719956</v>
      </c>
      <c r="V53" s="523">
        <f t="shared" si="22"/>
        <v>-263.88643340291105</v>
      </c>
      <c r="W53" s="415"/>
      <c r="X53" s="431">
        <v>146</v>
      </c>
      <c r="Y53" s="432" t="s">
        <v>57</v>
      </c>
      <c r="Z53" s="433">
        <v>4643</v>
      </c>
      <c r="AA53" s="480">
        <f t="shared" si="23"/>
        <v>1855201.9163642037</v>
      </c>
      <c r="AB53" s="480">
        <v>1876943.7455830956</v>
      </c>
      <c r="AC53" s="200">
        <v>3732145.6619472993</v>
      </c>
      <c r="AD53" s="437">
        <v>487528</v>
      </c>
      <c r="AE53" s="448">
        <f t="shared" si="26"/>
        <v>4219673.6619472988</v>
      </c>
      <c r="AF53" s="433">
        <v>1027671.2188625729</v>
      </c>
      <c r="AG53" s="435">
        <f t="shared" si="28"/>
        <v>5247344.8808098715</v>
      </c>
      <c r="AH53" s="438">
        <v>-153267</v>
      </c>
      <c r="AI53" s="478">
        <f t="shared" si="24"/>
        <v>5094077.8808098715</v>
      </c>
      <c r="AJ53" s="439">
        <f t="shared" si="25"/>
        <v>1097.1522465668472</v>
      </c>
    </row>
    <row r="54" spans="1:36">
      <c r="A54" s="431">
        <v>148</v>
      </c>
      <c r="B54" s="432" t="s">
        <v>524</v>
      </c>
      <c r="C54" s="437">
        <v>7047</v>
      </c>
      <c r="D54" s="479">
        <f t="shared" si="13"/>
        <v>8235834.771235818</v>
      </c>
      <c r="E54" s="480">
        <v>2815223.0463940408</v>
      </c>
      <c r="F54" s="437">
        <v>11051057.817629859</v>
      </c>
      <c r="G54" s="437">
        <v>-18030.551669187938</v>
      </c>
      <c r="H54" s="200">
        <f t="shared" si="14"/>
        <v>11033027.265960671</v>
      </c>
      <c r="I54" s="437">
        <v>1162894.0983254092</v>
      </c>
      <c r="J54" s="435">
        <f t="shared" si="15"/>
        <v>12195921.36428608</v>
      </c>
      <c r="K54" s="438">
        <v>-903615</v>
      </c>
      <c r="L54" s="478">
        <f t="shared" si="16"/>
        <v>11292306.36428608</v>
      </c>
      <c r="M54" s="435">
        <v>-2342.2045000000071</v>
      </c>
      <c r="N54" s="435">
        <f t="shared" si="17"/>
        <v>11289964.159786079</v>
      </c>
      <c r="O54" s="478">
        <f t="shared" si="18"/>
        <v>1602.4274676154505</v>
      </c>
      <c r="P54" s="435">
        <f t="shared" si="19"/>
        <v>1602.0950985931715</v>
      </c>
      <c r="Q54" s="481">
        <v>19</v>
      </c>
      <c r="R54" s="481">
        <v>19</v>
      </c>
      <c r="S54" s="367"/>
      <c r="T54" s="521">
        <f t="shared" si="20"/>
        <v>1159714.7671288829</v>
      </c>
      <c r="U54" s="522">
        <f t="shared" si="30"/>
        <v>0.11445391398724221</v>
      </c>
      <c r="V54" s="523">
        <f t="shared" si="22"/>
        <v>156.56679450511979</v>
      </c>
      <c r="W54" s="415"/>
      <c r="X54" s="431">
        <v>148</v>
      </c>
      <c r="Y54" s="432" t="s">
        <v>58</v>
      </c>
      <c r="Z54" s="433">
        <v>7008</v>
      </c>
      <c r="AA54" s="480">
        <f t="shared" si="23"/>
        <v>7870363.280820936</v>
      </c>
      <c r="AB54" s="480">
        <v>1909426.315602914</v>
      </c>
      <c r="AC54" s="200">
        <v>9779789.5964238495</v>
      </c>
      <c r="AD54" s="437">
        <v>-37836</v>
      </c>
      <c r="AE54" s="448">
        <f t="shared" si="26"/>
        <v>9741953.5964238495</v>
      </c>
      <c r="AF54" s="433">
        <v>1158727.0007333471</v>
      </c>
      <c r="AG54" s="435">
        <f t="shared" si="28"/>
        <v>10900680.597157197</v>
      </c>
      <c r="AH54" s="438">
        <v>-768089</v>
      </c>
      <c r="AI54" s="478">
        <f t="shared" si="24"/>
        <v>10132591.597157197</v>
      </c>
      <c r="AJ54" s="439">
        <f t="shared" si="25"/>
        <v>1445.8606731103307</v>
      </c>
    </row>
    <row r="55" spans="1:36">
      <c r="A55" s="431">
        <v>149</v>
      </c>
      <c r="B55" s="432" t="s">
        <v>525</v>
      </c>
      <c r="C55" s="437">
        <v>5384</v>
      </c>
      <c r="D55" s="479">
        <f t="shared" si="13"/>
        <v>2204334.2343112235</v>
      </c>
      <c r="E55" s="480">
        <v>760926.26414346544</v>
      </c>
      <c r="F55" s="437">
        <v>2965260.498454689</v>
      </c>
      <c r="G55" s="437">
        <v>-66793.833499252563</v>
      </c>
      <c r="H55" s="200">
        <f t="shared" si="14"/>
        <v>2898466.6649554363</v>
      </c>
      <c r="I55" s="437">
        <v>862430.82720374875</v>
      </c>
      <c r="J55" s="435">
        <f t="shared" si="15"/>
        <v>3760897.492159185</v>
      </c>
      <c r="K55" s="438">
        <v>-1403898</v>
      </c>
      <c r="L55" s="478">
        <f t="shared" si="16"/>
        <v>2356999.492159185</v>
      </c>
      <c r="M55" s="435">
        <v>-2403489.6979999999</v>
      </c>
      <c r="N55" s="435">
        <f t="shared" si="17"/>
        <v>-46490.205840814859</v>
      </c>
      <c r="O55" s="478">
        <f t="shared" si="18"/>
        <v>437.77850894487091</v>
      </c>
      <c r="P55" s="435">
        <f t="shared" si="19"/>
        <v>-8.6348822141186581</v>
      </c>
      <c r="Q55" s="481">
        <v>1</v>
      </c>
      <c r="R55" s="482">
        <v>34</v>
      </c>
      <c r="S55" s="416"/>
      <c r="T55" s="521">
        <f t="shared" si="20"/>
        <v>11502.668949470855</v>
      </c>
      <c r="U55" s="522">
        <f t="shared" si="30"/>
        <v>4.9041503001184773E-3</v>
      </c>
      <c r="V55" s="523">
        <f t="shared" si="22"/>
        <v>-0.38641226000748929</v>
      </c>
      <c r="W55" s="415"/>
      <c r="X55" s="431">
        <v>149</v>
      </c>
      <c r="Y55" s="432" t="s">
        <v>59</v>
      </c>
      <c r="Z55" s="433">
        <v>5353</v>
      </c>
      <c r="AA55" s="480">
        <f t="shared" si="23"/>
        <v>2255660.42853148</v>
      </c>
      <c r="AB55" s="480">
        <v>547512.27864450938</v>
      </c>
      <c r="AC55" s="200">
        <v>2803172.7071759892</v>
      </c>
      <c r="AD55" s="437">
        <v>-67743</v>
      </c>
      <c r="AE55" s="448">
        <f t="shared" si="26"/>
        <v>2735429.7071759892</v>
      </c>
      <c r="AF55" s="433">
        <v>894655.11603372497</v>
      </c>
      <c r="AG55" s="435">
        <f t="shared" si="28"/>
        <v>3630084.8232097141</v>
      </c>
      <c r="AH55" s="438">
        <v>-1284588</v>
      </c>
      <c r="AI55" s="478">
        <f t="shared" si="24"/>
        <v>2345496.8232097141</v>
      </c>
      <c r="AJ55" s="439">
        <f t="shared" si="25"/>
        <v>438.1649212048784</v>
      </c>
    </row>
    <row r="56" spans="1:36">
      <c r="A56" s="431">
        <v>151</v>
      </c>
      <c r="B56" s="432" t="s">
        <v>526</v>
      </c>
      <c r="C56" s="437">
        <v>1852</v>
      </c>
      <c r="D56" s="479">
        <f t="shared" si="13"/>
        <v>282946.4698182944</v>
      </c>
      <c r="E56" s="480">
        <v>-586348.83082582161</v>
      </c>
      <c r="F56" s="437">
        <v>-303402.36100752722</v>
      </c>
      <c r="G56" s="437">
        <v>756842.32569668361</v>
      </c>
      <c r="H56" s="200">
        <f t="shared" si="14"/>
        <v>453439.96468915639</v>
      </c>
      <c r="I56" s="437">
        <v>499436.98848256422</v>
      </c>
      <c r="J56" s="435">
        <f t="shared" si="15"/>
        <v>952876.95317172061</v>
      </c>
      <c r="K56" s="438">
        <v>-492395</v>
      </c>
      <c r="L56" s="478">
        <f t="shared" si="16"/>
        <v>460481.95317172061</v>
      </c>
      <c r="M56" s="435">
        <v>0</v>
      </c>
      <c r="N56" s="435">
        <f t="shared" si="17"/>
        <v>460481.95317172061</v>
      </c>
      <c r="O56" s="478">
        <f t="shared" si="18"/>
        <v>248.64036348365045</v>
      </c>
      <c r="P56" s="435">
        <f t="shared" si="19"/>
        <v>248.64036348365045</v>
      </c>
      <c r="Q56" s="481">
        <v>14</v>
      </c>
      <c r="R56" s="481">
        <v>14</v>
      </c>
      <c r="S56" s="367"/>
      <c r="T56" s="521">
        <f t="shared" si="20"/>
        <v>-401983.08319031738</v>
      </c>
      <c r="U56" s="522">
        <f t="shared" si="30"/>
        <v>-0.46608623682407047</v>
      </c>
      <c r="V56" s="523">
        <f t="shared" si="22"/>
        <v>-207.44902644868057</v>
      </c>
      <c r="W56" s="415"/>
      <c r="X56" s="431">
        <v>151</v>
      </c>
      <c r="Y56" s="432" t="s">
        <v>60</v>
      </c>
      <c r="Z56" s="433">
        <v>1891</v>
      </c>
      <c r="AA56" s="480">
        <f t="shared" si="23"/>
        <v>356912.51774667471</v>
      </c>
      <c r="AB56" s="480">
        <v>-88713.328334708611</v>
      </c>
      <c r="AC56" s="200">
        <v>268199.18941196613</v>
      </c>
      <c r="AD56" s="437">
        <v>611126</v>
      </c>
      <c r="AE56" s="448">
        <f t="shared" si="26"/>
        <v>879325.18941196613</v>
      </c>
      <c r="AF56" s="433">
        <v>502072.84695007181</v>
      </c>
      <c r="AG56" s="435">
        <f t="shared" si="28"/>
        <v>1381398.036362038</v>
      </c>
      <c r="AH56" s="438">
        <v>-518933</v>
      </c>
      <c r="AI56" s="478">
        <f t="shared" si="24"/>
        <v>862465.03636203799</v>
      </c>
      <c r="AJ56" s="439">
        <f t="shared" si="25"/>
        <v>456.08938993233102</v>
      </c>
    </row>
    <row r="57" spans="1:36">
      <c r="A57" s="431">
        <v>152</v>
      </c>
      <c r="B57" s="432" t="s">
        <v>527</v>
      </c>
      <c r="C57" s="437">
        <v>4406</v>
      </c>
      <c r="D57" s="479">
        <f t="shared" si="13"/>
        <v>1136213.0570566317</v>
      </c>
      <c r="E57" s="480">
        <v>-196679.4928109296</v>
      </c>
      <c r="F57" s="437">
        <v>939533.564245702</v>
      </c>
      <c r="G57" s="437">
        <v>2129321.2772719357</v>
      </c>
      <c r="H57" s="200">
        <f t="shared" si="14"/>
        <v>3068854.8415176375</v>
      </c>
      <c r="I57" s="437">
        <v>927636.50071073952</v>
      </c>
      <c r="J57" s="435">
        <f t="shared" si="15"/>
        <v>3996491.3422283772</v>
      </c>
      <c r="K57" s="438">
        <v>-60547</v>
      </c>
      <c r="L57" s="478">
        <f t="shared" si="16"/>
        <v>3935944.3422283772</v>
      </c>
      <c r="M57" s="435">
        <v>266146.04000000004</v>
      </c>
      <c r="N57" s="435">
        <f t="shared" si="17"/>
        <v>4202090.3822283773</v>
      </c>
      <c r="O57" s="478">
        <f t="shared" si="18"/>
        <v>893.31464871275011</v>
      </c>
      <c r="P57" s="435">
        <f t="shared" si="19"/>
        <v>953.7200141235536</v>
      </c>
      <c r="Q57" s="481">
        <v>14</v>
      </c>
      <c r="R57" s="481">
        <v>14</v>
      </c>
      <c r="S57" s="367"/>
      <c r="T57" s="521">
        <f t="shared" si="20"/>
        <v>-779322.59655865375</v>
      </c>
      <c r="U57" s="522">
        <f t="shared" si="30"/>
        <v>-0.16527645341731786</v>
      </c>
      <c r="V57" s="523">
        <f t="shared" si="22"/>
        <v>-159.20029298078362</v>
      </c>
      <c r="W57" s="415"/>
      <c r="X57" s="431">
        <v>152</v>
      </c>
      <c r="Y57" s="432" t="s">
        <v>61</v>
      </c>
      <c r="Z57" s="433">
        <v>4480</v>
      </c>
      <c r="AA57" s="480">
        <f t="shared" si="23"/>
        <v>1380583.0526649698</v>
      </c>
      <c r="AB57" s="480">
        <v>112367.46491270189</v>
      </c>
      <c r="AC57" s="200">
        <v>1492950.5175776717</v>
      </c>
      <c r="AD57" s="437">
        <v>2284556</v>
      </c>
      <c r="AE57" s="448">
        <f t="shared" si="26"/>
        <v>3777506.5175776714</v>
      </c>
      <c r="AF57" s="433">
        <v>939656.42120935966</v>
      </c>
      <c r="AG57" s="435">
        <f t="shared" si="28"/>
        <v>4717162.938787031</v>
      </c>
      <c r="AH57" s="438">
        <v>-1896</v>
      </c>
      <c r="AI57" s="478">
        <f t="shared" si="24"/>
        <v>4715266.938787031</v>
      </c>
      <c r="AJ57" s="439">
        <f t="shared" si="25"/>
        <v>1052.5149416935337</v>
      </c>
    </row>
    <row r="58" spans="1:36">
      <c r="A58" s="431">
        <v>153</v>
      </c>
      <c r="B58" s="432" t="s">
        <v>62</v>
      </c>
      <c r="C58" s="437">
        <v>25208</v>
      </c>
      <c r="D58" s="479">
        <f t="shared" si="13"/>
        <v>-1042340.43249478</v>
      </c>
      <c r="E58" s="480">
        <v>8307490.7454846464</v>
      </c>
      <c r="F58" s="437">
        <v>7265150.3129898664</v>
      </c>
      <c r="G58" s="437">
        <v>7725364.667784147</v>
      </c>
      <c r="H58" s="200">
        <f t="shared" si="14"/>
        <v>14990514.980774013</v>
      </c>
      <c r="I58" s="437">
        <v>3865957.2442810275</v>
      </c>
      <c r="J58" s="435">
        <f t="shared" si="15"/>
        <v>18856472.225055039</v>
      </c>
      <c r="K58" s="438">
        <v>-782955</v>
      </c>
      <c r="L58" s="478">
        <f t="shared" si="16"/>
        <v>18073517.225055039</v>
      </c>
      <c r="M58" s="435">
        <v>-968119.64715000032</v>
      </c>
      <c r="N58" s="435">
        <f t="shared" si="17"/>
        <v>17105397.57790504</v>
      </c>
      <c r="O58" s="478">
        <f t="shared" si="18"/>
        <v>716.97545323131703</v>
      </c>
      <c r="P58" s="435">
        <f t="shared" si="19"/>
        <v>678.57019906002222</v>
      </c>
      <c r="Q58" s="481">
        <v>9</v>
      </c>
      <c r="R58" s="481">
        <v>9</v>
      </c>
      <c r="S58" s="367"/>
      <c r="T58" s="521">
        <f t="shared" si="20"/>
        <v>-5793151.0375381485</v>
      </c>
      <c r="U58" s="522">
        <f t="shared" si="30"/>
        <v>-0.24272977584466182</v>
      </c>
      <c r="V58" s="523">
        <f t="shared" si="22"/>
        <v>-213.31759929618977</v>
      </c>
      <c r="W58" s="415"/>
      <c r="X58" s="431">
        <v>153</v>
      </c>
      <c r="Y58" s="432" t="s">
        <v>62</v>
      </c>
      <c r="Z58" s="433">
        <v>25655</v>
      </c>
      <c r="AA58" s="480">
        <f t="shared" si="23"/>
        <v>-664172.42052679695</v>
      </c>
      <c r="AB58" s="480">
        <v>13629555.353272809</v>
      </c>
      <c r="AC58" s="200">
        <v>12965382.932746012</v>
      </c>
      <c r="AD58" s="437">
        <v>8224747</v>
      </c>
      <c r="AE58" s="448">
        <f t="shared" si="26"/>
        <v>21190129.932746012</v>
      </c>
      <c r="AF58" s="433">
        <v>3918225.3298471766</v>
      </c>
      <c r="AG58" s="435">
        <f t="shared" si="28"/>
        <v>25108355.262593187</v>
      </c>
      <c r="AH58" s="438">
        <v>-1241687</v>
      </c>
      <c r="AI58" s="478">
        <f t="shared" si="24"/>
        <v>23866668.262593187</v>
      </c>
      <c r="AJ58" s="439">
        <f t="shared" si="25"/>
        <v>930.2930525275068</v>
      </c>
    </row>
    <row r="59" spans="1:36">
      <c r="A59" s="431">
        <v>165</v>
      </c>
      <c r="B59" s="432" t="s">
        <v>63</v>
      </c>
      <c r="C59" s="437">
        <v>16280</v>
      </c>
      <c r="D59" s="479">
        <f t="shared" si="13"/>
        <v>4797996.9970094711</v>
      </c>
      <c r="E59" s="480">
        <v>-205444.81529722223</v>
      </c>
      <c r="F59" s="437">
        <v>4592552.1817122484</v>
      </c>
      <c r="G59" s="437">
        <v>4647722.9933844553</v>
      </c>
      <c r="H59" s="200">
        <f t="shared" si="14"/>
        <v>9240275.1750967037</v>
      </c>
      <c r="I59" s="437">
        <v>2512749.312634449</v>
      </c>
      <c r="J59" s="435">
        <f t="shared" si="15"/>
        <v>11753024.487731153</v>
      </c>
      <c r="K59" s="438">
        <v>-2119492</v>
      </c>
      <c r="L59" s="478">
        <f t="shared" si="16"/>
        <v>9633532.4877311531</v>
      </c>
      <c r="M59" s="435">
        <v>287345.22850000038</v>
      </c>
      <c r="N59" s="435">
        <f t="shared" si="17"/>
        <v>9920877.7162311543</v>
      </c>
      <c r="O59" s="478">
        <f t="shared" si="18"/>
        <v>591.74032479921084</v>
      </c>
      <c r="P59" s="435">
        <f t="shared" si="19"/>
        <v>609.39052311002172</v>
      </c>
      <c r="Q59" s="481">
        <v>5</v>
      </c>
      <c r="R59" s="481">
        <v>5</v>
      </c>
      <c r="S59" s="367"/>
      <c r="T59" s="521">
        <f t="shared" si="20"/>
        <v>-2739180.6770070177</v>
      </c>
      <c r="U59" s="522">
        <f t="shared" si="30"/>
        <v>-0.22138884499590544</v>
      </c>
      <c r="V59" s="523">
        <f t="shared" si="22"/>
        <v>-165.4636632508608</v>
      </c>
      <c r="W59" s="415"/>
      <c r="X59" s="431">
        <v>165</v>
      </c>
      <c r="Y59" s="432" t="s">
        <v>63</v>
      </c>
      <c r="Z59" s="433">
        <v>16340</v>
      </c>
      <c r="AA59" s="480">
        <f t="shared" si="23"/>
        <v>4823893.5909530744</v>
      </c>
      <c r="AB59" s="480">
        <v>2156743.0992959044</v>
      </c>
      <c r="AC59" s="200">
        <v>6980636.6902489793</v>
      </c>
      <c r="AD59" s="437">
        <v>4972571</v>
      </c>
      <c r="AE59" s="448">
        <f t="shared" si="26"/>
        <v>11953207.690248979</v>
      </c>
      <c r="AF59" s="433">
        <v>2578411.4744891911</v>
      </c>
      <c r="AG59" s="435">
        <f t="shared" si="28"/>
        <v>14531619.164738171</v>
      </c>
      <c r="AH59" s="438">
        <v>-2158906</v>
      </c>
      <c r="AI59" s="478">
        <f t="shared" si="24"/>
        <v>12372713.164738171</v>
      </c>
      <c r="AJ59" s="439">
        <f t="shared" si="25"/>
        <v>757.20398805007164</v>
      </c>
    </row>
    <row r="60" spans="1:36">
      <c r="A60" s="431">
        <v>167</v>
      </c>
      <c r="B60" s="432" t="s">
        <v>64</v>
      </c>
      <c r="C60" s="437">
        <v>77513</v>
      </c>
      <c r="D60" s="479">
        <f t="shared" si="13"/>
        <v>5346177.802599404</v>
      </c>
      <c r="E60" s="480">
        <v>-1842086.6035457947</v>
      </c>
      <c r="F60" s="437">
        <v>3504091.1990536097</v>
      </c>
      <c r="G60" s="437">
        <v>23417808.912617035</v>
      </c>
      <c r="H60" s="200">
        <f t="shared" si="14"/>
        <v>26921900.111670643</v>
      </c>
      <c r="I60" s="437">
        <v>12672879.472362412</v>
      </c>
      <c r="J60" s="435">
        <f t="shared" si="15"/>
        <v>39594779.584033057</v>
      </c>
      <c r="K60" s="438">
        <v>-497497</v>
      </c>
      <c r="L60" s="478">
        <f t="shared" si="16"/>
        <v>39097282.584033057</v>
      </c>
      <c r="M60" s="435">
        <v>-10350798.4255</v>
      </c>
      <c r="N60" s="435">
        <f t="shared" si="17"/>
        <v>28746484.158533059</v>
      </c>
      <c r="O60" s="478">
        <f t="shared" si="18"/>
        <v>504.39645716245093</v>
      </c>
      <c r="P60" s="435">
        <f t="shared" si="19"/>
        <v>370.8601674368565</v>
      </c>
      <c r="Q60" s="481">
        <v>12</v>
      </c>
      <c r="R60" s="481">
        <v>12</v>
      </c>
      <c r="S60" s="367"/>
      <c r="T60" s="521">
        <f t="shared" si="20"/>
        <v>-17142133.059198752</v>
      </c>
      <c r="U60" s="522">
        <f t="shared" si="30"/>
        <v>-0.3048063864664593</v>
      </c>
      <c r="V60" s="523">
        <f t="shared" si="22"/>
        <v>-223.51821703580958</v>
      </c>
      <c r="W60" s="415"/>
      <c r="X60" s="431">
        <v>167</v>
      </c>
      <c r="Y60" s="432" t="s">
        <v>64</v>
      </c>
      <c r="Z60" s="433">
        <v>77261</v>
      </c>
      <c r="AA60" s="480">
        <f t="shared" si="23"/>
        <v>5209681.1929892749</v>
      </c>
      <c r="AB60" s="480">
        <v>14314763.421877943</v>
      </c>
      <c r="AC60" s="200">
        <v>19524444.614867218</v>
      </c>
      <c r="AD60" s="437">
        <v>24876906</v>
      </c>
      <c r="AE60" s="448">
        <f t="shared" si="26"/>
        <v>44401350.614867218</v>
      </c>
      <c r="AF60" s="433">
        <v>12599686.028364588</v>
      </c>
      <c r="AG60" s="435">
        <f t="shared" si="28"/>
        <v>57001036.643231809</v>
      </c>
      <c r="AH60" s="438">
        <v>-761621</v>
      </c>
      <c r="AI60" s="478">
        <f t="shared" si="24"/>
        <v>56239415.643231809</v>
      </c>
      <c r="AJ60" s="439">
        <f t="shared" si="25"/>
        <v>727.91467419826051</v>
      </c>
    </row>
    <row r="61" spans="1:36">
      <c r="A61" s="431">
        <v>169</v>
      </c>
      <c r="B61" s="432" t="s">
        <v>528</v>
      </c>
      <c r="C61" s="437">
        <v>4990</v>
      </c>
      <c r="D61" s="479">
        <f t="shared" si="13"/>
        <v>762143.52391583798</v>
      </c>
      <c r="E61" s="480">
        <v>252328.67048406097</v>
      </c>
      <c r="F61" s="437">
        <v>1014472.194399899</v>
      </c>
      <c r="G61" s="437">
        <v>1902219.8190324954</v>
      </c>
      <c r="H61" s="200">
        <f t="shared" si="14"/>
        <v>2916692.0134323942</v>
      </c>
      <c r="I61" s="437">
        <v>903533.28554410953</v>
      </c>
      <c r="J61" s="435">
        <f t="shared" si="15"/>
        <v>3820225.2989765038</v>
      </c>
      <c r="K61" s="438">
        <v>-1294298</v>
      </c>
      <c r="L61" s="478">
        <f t="shared" si="16"/>
        <v>2525927.2989765038</v>
      </c>
      <c r="M61" s="435">
        <v>76084.349999999977</v>
      </c>
      <c r="N61" s="435">
        <f t="shared" si="17"/>
        <v>2602011.6489765039</v>
      </c>
      <c r="O61" s="478">
        <f t="shared" si="18"/>
        <v>506.19785550631337</v>
      </c>
      <c r="P61" s="435">
        <f t="shared" si="19"/>
        <v>521.44522023577235</v>
      </c>
      <c r="Q61" s="481">
        <v>5</v>
      </c>
      <c r="R61" s="481">
        <v>5</v>
      </c>
      <c r="S61" s="367"/>
      <c r="T61" s="521">
        <f t="shared" si="20"/>
        <v>53091.338471809402</v>
      </c>
      <c r="U61" s="522">
        <f t="shared" si="30"/>
        <v>2.146981818437067E-2</v>
      </c>
      <c r="V61" s="523">
        <f t="shared" si="22"/>
        <v>16.139203008355707</v>
      </c>
      <c r="W61" s="415"/>
      <c r="X61" s="431">
        <v>169</v>
      </c>
      <c r="Y61" s="432" t="s">
        <v>65</v>
      </c>
      <c r="Z61" s="433">
        <v>5046</v>
      </c>
      <c r="AA61" s="480">
        <f t="shared" si="23"/>
        <v>828823.07220135187</v>
      </c>
      <c r="AB61" s="480">
        <v>537756.27520841057</v>
      </c>
      <c r="AC61" s="200">
        <v>1366579.3474097624</v>
      </c>
      <c r="AD61" s="437">
        <v>1388093</v>
      </c>
      <c r="AE61" s="448">
        <f t="shared" si="26"/>
        <v>2754672.3474097624</v>
      </c>
      <c r="AF61" s="433">
        <v>915355.61309493182</v>
      </c>
      <c r="AG61" s="435">
        <f t="shared" si="28"/>
        <v>3670027.9605046944</v>
      </c>
      <c r="AH61" s="438">
        <v>-1197192</v>
      </c>
      <c r="AI61" s="478">
        <f t="shared" si="24"/>
        <v>2472835.9605046944</v>
      </c>
      <c r="AJ61" s="439">
        <f t="shared" si="25"/>
        <v>490.05865249795767</v>
      </c>
    </row>
    <row r="62" spans="1:36">
      <c r="A62" s="431">
        <v>171</v>
      </c>
      <c r="B62" s="432" t="s">
        <v>529</v>
      </c>
      <c r="C62" s="437">
        <v>4540</v>
      </c>
      <c r="D62" s="479">
        <f t="shared" si="13"/>
        <v>529208.6673733287</v>
      </c>
      <c r="E62" s="480">
        <v>-403675.78245941503</v>
      </c>
      <c r="F62" s="437">
        <v>125532.88491391367</v>
      </c>
      <c r="G62" s="437">
        <v>1473035.6550756306</v>
      </c>
      <c r="H62" s="200">
        <f t="shared" si="14"/>
        <v>1598568.5399895443</v>
      </c>
      <c r="I62" s="437">
        <v>939271.50065603375</v>
      </c>
      <c r="J62" s="435">
        <f t="shared" si="15"/>
        <v>2537840.0406455779</v>
      </c>
      <c r="K62" s="438">
        <v>-94570</v>
      </c>
      <c r="L62" s="478">
        <f t="shared" si="16"/>
        <v>2443270.0406455779</v>
      </c>
      <c r="M62" s="435">
        <v>7608.4350000000013</v>
      </c>
      <c r="N62" s="435">
        <f t="shared" si="17"/>
        <v>2450878.475645578</v>
      </c>
      <c r="O62" s="478">
        <f t="shared" si="18"/>
        <v>538.16520719065591</v>
      </c>
      <c r="P62" s="435">
        <f t="shared" si="19"/>
        <v>539.84107393074407</v>
      </c>
      <c r="Q62" s="481">
        <v>11</v>
      </c>
      <c r="R62" s="481">
        <v>11</v>
      </c>
      <c r="S62" s="367"/>
      <c r="T62" s="521">
        <f t="shared" si="20"/>
        <v>-195718.26689721504</v>
      </c>
      <c r="U62" s="522">
        <f t="shared" si="30"/>
        <v>-7.4164128100837112E-2</v>
      </c>
      <c r="V62" s="523">
        <f t="shared" si="22"/>
        <v>-32.550257243339161</v>
      </c>
      <c r="W62" s="415"/>
      <c r="X62" s="431">
        <v>171</v>
      </c>
      <c r="Y62" s="432" t="s">
        <v>66</v>
      </c>
      <c r="Z62" s="433">
        <v>4624</v>
      </c>
      <c r="AA62" s="480">
        <f t="shared" si="23"/>
        <v>547903.50552438467</v>
      </c>
      <c r="AB62" s="480">
        <v>215421.13995279639</v>
      </c>
      <c r="AC62" s="200">
        <v>763324.64547718107</v>
      </c>
      <c r="AD62" s="437">
        <v>1258743</v>
      </c>
      <c r="AE62" s="448">
        <f t="shared" si="26"/>
        <v>2022067.6454771811</v>
      </c>
      <c r="AF62" s="433">
        <v>946112.66206561192</v>
      </c>
      <c r="AG62" s="435">
        <f t="shared" si="28"/>
        <v>2968180.307542793</v>
      </c>
      <c r="AH62" s="438">
        <v>-329192</v>
      </c>
      <c r="AI62" s="478">
        <f t="shared" si="24"/>
        <v>2638988.307542793</v>
      </c>
      <c r="AJ62" s="439">
        <f t="shared" si="25"/>
        <v>570.71546443399507</v>
      </c>
    </row>
    <row r="63" spans="1:36">
      <c r="A63" s="431">
        <v>172</v>
      </c>
      <c r="B63" s="432" t="s">
        <v>67</v>
      </c>
      <c r="C63" s="437">
        <v>4171</v>
      </c>
      <c r="D63" s="479">
        <f t="shared" si="13"/>
        <v>393907.57851863955</v>
      </c>
      <c r="E63" s="480">
        <v>-270270.57999109977</v>
      </c>
      <c r="F63" s="437">
        <v>123636.99852753978</v>
      </c>
      <c r="G63" s="437">
        <v>1635985.5329674939</v>
      </c>
      <c r="H63" s="200">
        <f t="shared" si="14"/>
        <v>1759622.5314950338</v>
      </c>
      <c r="I63" s="437">
        <v>929982.00304647884</v>
      </c>
      <c r="J63" s="435">
        <f t="shared" si="15"/>
        <v>2689604.5345415128</v>
      </c>
      <c r="K63" s="438">
        <v>571884</v>
      </c>
      <c r="L63" s="478">
        <f t="shared" si="16"/>
        <v>3261488.5345415128</v>
      </c>
      <c r="M63" s="435">
        <v>-55228.287000000011</v>
      </c>
      <c r="N63" s="435">
        <f t="shared" si="17"/>
        <v>3206260.2475415128</v>
      </c>
      <c r="O63" s="478">
        <f t="shared" si="18"/>
        <v>781.94402650240056</v>
      </c>
      <c r="P63" s="435">
        <f t="shared" si="19"/>
        <v>768.70300828135044</v>
      </c>
      <c r="Q63" s="481">
        <v>13</v>
      </c>
      <c r="R63" s="481">
        <v>13</v>
      </c>
      <c r="S63" s="367"/>
      <c r="T63" s="521">
        <f t="shared" si="20"/>
        <v>860711.17742825206</v>
      </c>
      <c r="U63" s="522">
        <f t="shared" si="30"/>
        <v>0.35851353515895668</v>
      </c>
      <c r="V63" s="523">
        <f t="shared" si="22"/>
        <v>218.7778625067964</v>
      </c>
      <c r="W63" s="415"/>
      <c r="X63" s="431">
        <v>172</v>
      </c>
      <c r="Y63" s="432" t="s">
        <v>67</v>
      </c>
      <c r="Z63" s="433">
        <v>4263</v>
      </c>
      <c r="AA63" s="480">
        <f t="shared" si="23"/>
        <v>411541.80944736314</v>
      </c>
      <c r="AB63" s="480">
        <v>-487808.92139519821</v>
      </c>
      <c r="AC63" s="200">
        <v>-76267.111947835074</v>
      </c>
      <c r="AD63" s="437">
        <v>1441166</v>
      </c>
      <c r="AE63" s="448">
        <f t="shared" si="26"/>
        <v>1364898.888052165</v>
      </c>
      <c r="AF63" s="433">
        <v>943783.46906109562</v>
      </c>
      <c r="AG63" s="435">
        <f t="shared" si="28"/>
        <v>2308682.3571132608</v>
      </c>
      <c r="AH63" s="438">
        <v>92095</v>
      </c>
      <c r="AI63" s="478">
        <f t="shared" si="24"/>
        <v>2400777.3571132608</v>
      </c>
      <c r="AJ63" s="439">
        <f t="shared" si="25"/>
        <v>563.16616399560417</v>
      </c>
    </row>
    <row r="64" spans="1:36">
      <c r="A64" s="431">
        <v>176</v>
      </c>
      <c r="B64" s="432" t="s">
        <v>530</v>
      </c>
      <c r="C64" s="437">
        <v>4352</v>
      </c>
      <c r="D64" s="479">
        <f t="shared" si="13"/>
        <v>1315334.031952648</v>
      </c>
      <c r="E64" s="480">
        <v>-2321327.8713944531</v>
      </c>
      <c r="F64" s="437">
        <v>-1005993.8394418051</v>
      </c>
      <c r="G64" s="437">
        <v>2137343.916281173</v>
      </c>
      <c r="H64" s="200">
        <f t="shared" si="14"/>
        <v>1131350.0768393679</v>
      </c>
      <c r="I64" s="437">
        <v>996709.66890892666</v>
      </c>
      <c r="J64" s="435">
        <f t="shared" si="15"/>
        <v>2128059.7457482945</v>
      </c>
      <c r="K64" s="438">
        <v>-4643</v>
      </c>
      <c r="L64" s="478">
        <f t="shared" si="16"/>
        <v>2123416.7457482945</v>
      </c>
      <c r="M64" s="435">
        <v>-261222.935</v>
      </c>
      <c r="N64" s="435">
        <f t="shared" si="17"/>
        <v>1862193.8107482945</v>
      </c>
      <c r="O64" s="478">
        <f t="shared" si="18"/>
        <v>487.91745076936917</v>
      </c>
      <c r="P64" s="435">
        <f t="shared" si="19"/>
        <v>427.89379842561914</v>
      </c>
      <c r="Q64" s="481">
        <v>12</v>
      </c>
      <c r="R64" s="481">
        <v>12</v>
      </c>
      <c r="S64" s="367"/>
      <c r="T64" s="521">
        <f t="shared" si="20"/>
        <v>-1148016.1365760253</v>
      </c>
      <c r="U64" s="522">
        <f t="shared" si="30"/>
        <v>-0.35092150072184014</v>
      </c>
      <c r="V64" s="523">
        <f t="shared" si="22"/>
        <v>-248.22856235491525</v>
      </c>
      <c r="W64" s="415"/>
      <c r="X64" s="431">
        <v>176</v>
      </c>
      <c r="Y64" s="432" t="s">
        <v>68</v>
      </c>
      <c r="Z64" s="433">
        <v>4444</v>
      </c>
      <c r="AA64" s="480">
        <f t="shared" si="23"/>
        <v>1282359.1793906784</v>
      </c>
      <c r="AB64" s="480">
        <v>-740826.64708491182</v>
      </c>
      <c r="AC64" s="200">
        <v>541532.5323057666</v>
      </c>
      <c r="AD64" s="437">
        <v>1823390</v>
      </c>
      <c r="AE64" s="448">
        <f t="shared" si="26"/>
        <v>2364922.5323057668</v>
      </c>
      <c r="AF64" s="433">
        <v>997650.35001855285</v>
      </c>
      <c r="AG64" s="435">
        <f t="shared" si="28"/>
        <v>3362572.8823243198</v>
      </c>
      <c r="AH64" s="438">
        <v>-91140</v>
      </c>
      <c r="AI64" s="478">
        <f t="shared" si="24"/>
        <v>3271432.8823243198</v>
      </c>
      <c r="AJ64" s="439">
        <f t="shared" si="25"/>
        <v>736.14601312428442</v>
      </c>
    </row>
    <row r="65" spans="1:36">
      <c r="A65" s="431">
        <v>177</v>
      </c>
      <c r="B65" s="432" t="s">
        <v>69</v>
      </c>
      <c r="C65" s="437">
        <v>1768</v>
      </c>
      <c r="D65" s="479">
        <f t="shared" si="13"/>
        <v>346693.87458117516</v>
      </c>
      <c r="E65" s="480">
        <v>592477.25587901054</v>
      </c>
      <c r="F65" s="437">
        <v>939171.1304601857</v>
      </c>
      <c r="G65" s="437">
        <v>321711.32751182676</v>
      </c>
      <c r="H65" s="200">
        <f t="shared" si="14"/>
        <v>1260882.4579720125</v>
      </c>
      <c r="I65" s="437">
        <v>372687.53085961123</v>
      </c>
      <c r="J65" s="435">
        <f t="shared" si="15"/>
        <v>1633569.9888316237</v>
      </c>
      <c r="K65" s="438">
        <v>-512187</v>
      </c>
      <c r="L65" s="478">
        <f t="shared" si="16"/>
        <v>1121382.9888316237</v>
      </c>
      <c r="M65" s="435">
        <v>96134.813999999969</v>
      </c>
      <c r="N65" s="435">
        <f t="shared" si="17"/>
        <v>1217517.8028316237</v>
      </c>
      <c r="O65" s="478">
        <f t="shared" si="18"/>
        <v>634.26639639797725</v>
      </c>
      <c r="P65" s="435">
        <f t="shared" si="19"/>
        <v>688.64129119435734</v>
      </c>
      <c r="Q65" s="481">
        <v>6</v>
      </c>
      <c r="R65" s="481">
        <v>6</v>
      </c>
      <c r="S65" s="367"/>
      <c r="T65" s="521">
        <f t="shared" si="20"/>
        <v>250686.60835217522</v>
      </c>
      <c r="U65" s="522">
        <f t="shared" ref="U65:U83" si="31">T65/AI65</f>
        <v>0.28791506887180901</v>
      </c>
      <c r="V65" s="523">
        <f t="shared" si="22"/>
        <v>146.75442524487062</v>
      </c>
      <c r="W65" s="415"/>
      <c r="X65" s="431">
        <v>177</v>
      </c>
      <c r="Y65" s="432" t="s">
        <v>69</v>
      </c>
      <c r="Z65" s="433">
        <v>1786</v>
      </c>
      <c r="AA65" s="480">
        <f t="shared" si="23"/>
        <v>228521.65433881339</v>
      </c>
      <c r="AB65" s="480">
        <v>721342.4825436566</v>
      </c>
      <c r="AC65" s="200">
        <v>949864.13688246999</v>
      </c>
      <c r="AD65" s="437">
        <v>-6155</v>
      </c>
      <c r="AE65" s="448">
        <f t="shared" si="26"/>
        <v>943709.13688246999</v>
      </c>
      <c r="AF65" s="433">
        <v>378838.24359697854</v>
      </c>
      <c r="AG65" s="435">
        <f t="shared" si="28"/>
        <v>1322547.3804794485</v>
      </c>
      <c r="AH65" s="438">
        <v>-451851</v>
      </c>
      <c r="AI65" s="478">
        <f t="shared" si="24"/>
        <v>870696.38047944847</v>
      </c>
      <c r="AJ65" s="439">
        <f t="shared" si="25"/>
        <v>487.51197115310663</v>
      </c>
    </row>
    <row r="66" spans="1:36">
      <c r="A66" s="431">
        <v>178</v>
      </c>
      <c r="B66" s="432" t="s">
        <v>70</v>
      </c>
      <c r="C66" s="437">
        <v>5769</v>
      </c>
      <c r="D66" s="479">
        <f t="shared" si="13"/>
        <v>297550.43307276035</v>
      </c>
      <c r="E66" s="480">
        <v>314058.83619745448</v>
      </c>
      <c r="F66" s="437">
        <v>611609.26927021483</v>
      </c>
      <c r="G66" s="437">
        <v>2276173.6148583498</v>
      </c>
      <c r="H66" s="200">
        <f t="shared" si="14"/>
        <v>2887782.8841285645</v>
      </c>
      <c r="I66" s="437">
        <v>1344014.8102650952</v>
      </c>
      <c r="J66" s="435">
        <f t="shared" si="15"/>
        <v>4231797.6943936599</v>
      </c>
      <c r="K66" s="438">
        <v>-142111</v>
      </c>
      <c r="L66" s="478">
        <f t="shared" si="16"/>
        <v>4089686.6943936599</v>
      </c>
      <c r="M66" s="435">
        <v>17350.215500000006</v>
      </c>
      <c r="N66" s="435">
        <f t="shared" si="17"/>
        <v>4107036.9098936599</v>
      </c>
      <c r="O66" s="478">
        <f t="shared" si="18"/>
        <v>708.90738332356739</v>
      </c>
      <c r="P66" s="435">
        <f t="shared" si="19"/>
        <v>711.91487430987343</v>
      </c>
      <c r="Q66" s="481">
        <v>10</v>
      </c>
      <c r="R66" s="481">
        <v>10</v>
      </c>
      <c r="S66" s="367"/>
      <c r="T66" s="521">
        <f t="shared" si="20"/>
        <v>258777.10216905922</v>
      </c>
      <c r="U66" s="522">
        <f t="shared" si="31"/>
        <v>6.7549780525827524E-2</v>
      </c>
      <c r="V66" s="523">
        <f t="shared" si="22"/>
        <v>58.166837676446448</v>
      </c>
      <c r="W66" s="415"/>
      <c r="X66" s="431">
        <v>178</v>
      </c>
      <c r="Y66" s="432" t="s">
        <v>70</v>
      </c>
      <c r="Z66" s="433">
        <v>5887</v>
      </c>
      <c r="AA66" s="480">
        <f t="shared" si="23"/>
        <v>401562.89464782202</v>
      </c>
      <c r="AB66" s="480">
        <v>1196434.7340025827</v>
      </c>
      <c r="AC66" s="200">
        <v>1597997.6286504047</v>
      </c>
      <c r="AD66" s="437">
        <v>1592729</v>
      </c>
      <c r="AE66" s="448">
        <f t="shared" si="26"/>
        <v>3190726.6286504045</v>
      </c>
      <c r="AF66" s="433">
        <v>1352222.9635741962</v>
      </c>
      <c r="AG66" s="435">
        <f t="shared" si="28"/>
        <v>4542949.5922246007</v>
      </c>
      <c r="AH66" s="438">
        <v>-712040</v>
      </c>
      <c r="AI66" s="478">
        <f t="shared" si="24"/>
        <v>3830909.5922246007</v>
      </c>
      <c r="AJ66" s="439">
        <f t="shared" si="25"/>
        <v>650.74054564712094</v>
      </c>
    </row>
    <row r="67" spans="1:36">
      <c r="A67" s="431">
        <v>179</v>
      </c>
      <c r="B67" s="432" t="s">
        <v>71</v>
      </c>
      <c r="C67" s="437">
        <v>145887</v>
      </c>
      <c r="D67" s="479">
        <f t="shared" si="13"/>
        <v>24709520.06817887</v>
      </c>
      <c r="E67" s="480">
        <v>-28969158.245269112</v>
      </c>
      <c r="F67" s="437">
        <v>-4259638.1770902425</v>
      </c>
      <c r="G67" s="437">
        <v>35839222.613212943</v>
      </c>
      <c r="H67" s="200">
        <f t="shared" si="14"/>
        <v>31579584.436122701</v>
      </c>
      <c r="I67" s="437">
        <v>21221489.079334859</v>
      </c>
      <c r="J67" s="435">
        <f t="shared" si="15"/>
        <v>52801073.515457556</v>
      </c>
      <c r="K67" s="438">
        <v>-23645732</v>
      </c>
      <c r="L67" s="478">
        <f t="shared" si="16"/>
        <v>29155341.515457556</v>
      </c>
      <c r="M67" s="435">
        <v>-10775374.459950004</v>
      </c>
      <c r="N67" s="435">
        <f t="shared" si="17"/>
        <v>18379967.055507552</v>
      </c>
      <c r="O67" s="478">
        <f t="shared" si="18"/>
        <v>199.84879746281408</v>
      </c>
      <c r="P67" s="435">
        <f t="shared" si="19"/>
        <v>125.98769633694265</v>
      </c>
      <c r="Q67" s="481">
        <v>13</v>
      </c>
      <c r="R67" s="481">
        <v>13</v>
      </c>
      <c r="S67" s="367"/>
      <c r="T67" s="521">
        <f t="shared" si="20"/>
        <v>-28670857.314884141</v>
      </c>
      <c r="U67" s="522">
        <f t="shared" si="31"/>
        <v>-0.49581085900186123</v>
      </c>
      <c r="V67" s="523">
        <f t="shared" si="22"/>
        <v>-200.40729765767</v>
      </c>
      <c r="W67" s="415"/>
      <c r="X67" s="431">
        <v>179</v>
      </c>
      <c r="Y67" s="432" t="s">
        <v>71</v>
      </c>
      <c r="Z67" s="433">
        <v>144473</v>
      </c>
      <c r="AA67" s="480">
        <f t="shared" si="23"/>
        <v>25739619.181561749</v>
      </c>
      <c r="AB67" s="480">
        <v>-5961119.9167973949</v>
      </c>
      <c r="AC67" s="200">
        <v>19778499.264764354</v>
      </c>
      <c r="AD67" s="437">
        <v>40036380</v>
      </c>
      <c r="AE67" s="448">
        <f t="shared" si="26"/>
        <v>59814879.264764354</v>
      </c>
      <c r="AF67" s="433">
        <v>21122633.565577343</v>
      </c>
      <c r="AG67" s="435">
        <f t="shared" si="28"/>
        <v>80937512.830341697</v>
      </c>
      <c r="AH67" s="438">
        <v>-23111314</v>
      </c>
      <c r="AI67" s="478">
        <f t="shared" si="24"/>
        <v>57826198.830341697</v>
      </c>
      <c r="AJ67" s="439">
        <f t="shared" si="25"/>
        <v>400.25609512048408</v>
      </c>
    </row>
    <row r="68" spans="1:36">
      <c r="A68" s="431">
        <v>181</v>
      </c>
      <c r="B68" s="432" t="s">
        <v>72</v>
      </c>
      <c r="C68" s="437">
        <v>1683</v>
      </c>
      <c r="D68" s="479">
        <f t="shared" si="13"/>
        <v>306512.28678834764</v>
      </c>
      <c r="E68" s="480">
        <v>545873.40953491768</v>
      </c>
      <c r="F68" s="437">
        <v>852385.69632326532</v>
      </c>
      <c r="G68" s="437">
        <v>925287.16759762645</v>
      </c>
      <c r="H68" s="200">
        <f t="shared" si="14"/>
        <v>1777672.8639208917</v>
      </c>
      <c r="I68" s="437">
        <v>426361.30558149749</v>
      </c>
      <c r="J68" s="435">
        <f t="shared" si="15"/>
        <v>2204034.1695023892</v>
      </c>
      <c r="K68" s="438">
        <v>-402301</v>
      </c>
      <c r="L68" s="478">
        <f t="shared" si="16"/>
        <v>1801733.1695023892</v>
      </c>
      <c r="M68" s="435">
        <v>65641.400000000009</v>
      </c>
      <c r="N68" s="435">
        <f t="shared" si="17"/>
        <v>1867374.5695023891</v>
      </c>
      <c r="O68" s="478">
        <f t="shared" si="18"/>
        <v>1070.5485261452104</v>
      </c>
      <c r="P68" s="435">
        <f t="shared" si="19"/>
        <v>1109.5511405242953</v>
      </c>
      <c r="Q68" s="481">
        <v>4</v>
      </c>
      <c r="R68" s="481">
        <v>4</v>
      </c>
      <c r="S68" s="367"/>
      <c r="T68" s="521">
        <f t="shared" si="20"/>
        <v>-67860.011251641903</v>
      </c>
      <c r="U68" s="522">
        <f t="shared" si="31"/>
        <v>-3.6296672425962254E-2</v>
      </c>
      <c r="V68" s="523">
        <f t="shared" si="22"/>
        <v>-39.002322966974134</v>
      </c>
      <c r="W68" s="415"/>
      <c r="X68" s="431">
        <v>181</v>
      </c>
      <c r="Y68" s="432" t="s">
        <v>72</v>
      </c>
      <c r="Z68" s="433">
        <v>1685</v>
      </c>
      <c r="AA68" s="480">
        <f t="shared" si="23"/>
        <v>352874.11315261037</v>
      </c>
      <c r="AB68" s="480">
        <v>511628.7163159335</v>
      </c>
      <c r="AC68" s="200">
        <v>864502.82946854387</v>
      </c>
      <c r="AD68" s="437">
        <v>954376</v>
      </c>
      <c r="AE68" s="448">
        <f t="shared" si="26"/>
        <v>1818878.8294685439</v>
      </c>
      <c r="AF68" s="433">
        <v>431797.35128548706</v>
      </c>
      <c r="AG68" s="435">
        <f t="shared" si="28"/>
        <v>2250676.1807540311</v>
      </c>
      <c r="AH68" s="438">
        <v>-381083</v>
      </c>
      <c r="AI68" s="478">
        <f t="shared" si="24"/>
        <v>1869593.1807540311</v>
      </c>
      <c r="AJ68" s="439">
        <f t="shared" si="25"/>
        <v>1109.5508491121846</v>
      </c>
    </row>
    <row r="69" spans="1:36">
      <c r="A69" s="431">
        <v>182</v>
      </c>
      <c r="B69" s="432" t="s">
        <v>73</v>
      </c>
      <c r="C69" s="437">
        <v>19347</v>
      </c>
      <c r="D69" s="479">
        <f t="shared" si="13"/>
        <v>96368.53048876673</v>
      </c>
      <c r="E69" s="480">
        <v>-2791220.9393070163</v>
      </c>
      <c r="F69" s="437">
        <v>-2694852.4088182496</v>
      </c>
      <c r="G69" s="437">
        <v>2532216.7046914492</v>
      </c>
      <c r="H69" s="200">
        <f t="shared" si="14"/>
        <v>-162635.70412680041</v>
      </c>
      <c r="I69" s="437">
        <v>3275389.5878337245</v>
      </c>
      <c r="J69" s="435">
        <f t="shared" si="15"/>
        <v>3112753.883706924</v>
      </c>
      <c r="K69" s="438">
        <v>-1453363</v>
      </c>
      <c r="L69" s="478">
        <f t="shared" si="16"/>
        <v>1659390.883706924</v>
      </c>
      <c r="M69" s="435">
        <v>-249855.038</v>
      </c>
      <c r="N69" s="435">
        <f t="shared" si="17"/>
        <v>1409535.8457069241</v>
      </c>
      <c r="O69" s="478">
        <f t="shared" si="18"/>
        <v>85.769932480845824</v>
      </c>
      <c r="P69" s="435">
        <f t="shared" si="19"/>
        <v>72.855525182556676</v>
      </c>
      <c r="Q69" s="481">
        <v>13</v>
      </c>
      <c r="R69" s="481">
        <v>13</v>
      </c>
      <c r="S69" s="367"/>
      <c r="T69" s="521">
        <f t="shared" si="20"/>
        <v>-4150339.4137610751</v>
      </c>
      <c r="U69" s="522">
        <f t="shared" si="31"/>
        <v>-0.71437729485822754</v>
      </c>
      <c r="V69" s="523">
        <f t="shared" si="22"/>
        <v>-208.14064056857993</v>
      </c>
      <c r="W69" s="415"/>
      <c r="X69" s="431">
        <v>182</v>
      </c>
      <c r="Y69" s="432" t="s">
        <v>73</v>
      </c>
      <c r="Z69" s="433">
        <v>19767</v>
      </c>
      <c r="AA69" s="480">
        <f t="shared" si="23"/>
        <v>307072.24569272948</v>
      </c>
      <c r="AB69" s="480">
        <v>3692874.4170804801</v>
      </c>
      <c r="AC69" s="200">
        <v>3999946.6627732096</v>
      </c>
      <c r="AD69" s="437">
        <v>-69368</v>
      </c>
      <c r="AE69" s="448">
        <f t="shared" si="26"/>
        <v>3930578.6627732096</v>
      </c>
      <c r="AF69" s="433">
        <v>3333770.6346947895</v>
      </c>
      <c r="AG69" s="435">
        <f t="shared" si="28"/>
        <v>7264349.2974679992</v>
      </c>
      <c r="AH69" s="438">
        <v>-1454619</v>
      </c>
      <c r="AI69" s="478">
        <f t="shared" si="24"/>
        <v>5809730.2974679992</v>
      </c>
      <c r="AJ69" s="439">
        <f t="shared" si="25"/>
        <v>293.91057304942575</v>
      </c>
    </row>
    <row r="70" spans="1:36">
      <c r="A70" s="431">
        <v>186</v>
      </c>
      <c r="B70" s="432" t="s">
        <v>531</v>
      </c>
      <c r="C70" s="437">
        <v>45630</v>
      </c>
      <c r="D70" s="479">
        <f t="shared" si="13"/>
        <v>15470210.258500811</v>
      </c>
      <c r="E70" s="480">
        <v>-9872828.9891858958</v>
      </c>
      <c r="F70" s="437">
        <v>5597381.2693149149</v>
      </c>
      <c r="G70" s="437">
        <v>1016478.1334061795</v>
      </c>
      <c r="H70" s="200">
        <f t="shared" si="14"/>
        <v>6613859.402721094</v>
      </c>
      <c r="I70" s="437">
        <v>5398864.8071859898</v>
      </c>
      <c r="J70" s="435">
        <f t="shared" si="15"/>
        <v>12012724.209907085</v>
      </c>
      <c r="K70" s="438">
        <v>-128115</v>
      </c>
      <c r="L70" s="478">
        <f t="shared" si="16"/>
        <v>11884609.209907085</v>
      </c>
      <c r="M70" s="435">
        <v>-2565030.1997000002</v>
      </c>
      <c r="N70" s="435">
        <f t="shared" si="17"/>
        <v>9319579.0102070849</v>
      </c>
      <c r="O70" s="478">
        <f t="shared" si="18"/>
        <v>260.45604229469831</v>
      </c>
      <c r="P70" s="435">
        <f t="shared" si="19"/>
        <v>204.24236270451644</v>
      </c>
      <c r="Q70" s="481">
        <v>1</v>
      </c>
      <c r="R70" s="482">
        <v>33</v>
      </c>
      <c r="S70" s="416"/>
      <c r="T70" s="521">
        <f t="shared" si="20"/>
        <v>-6883248.1475490853</v>
      </c>
      <c r="U70" s="522">
        <f t="shared" si="31"/>
        <v>-0.36675727103256572</v>
      </c>
      <c r="V70" s="523">
        <f t="shared" si="22"/>
        <v>-154.52333588281397</v>
      </c>
      <c r="W70" s="415"/>
      <c r="X70" s="431">
        <v>186</v>
      </c>
      <c r="Y70" s="432" t="s">
        <v>74</v>
      </c>
      <c r="Z70" s="433">
        <v>45226</v>
      </c>
      <c r="AA70" s="480">
        <f t="shared" si="23"/>
        <v>14667984.102349959</v>
      </c>
      <c r="AB70" s="480">
        <v>-4320041.1550279064</v>
      </c>
      <c r="AC70" s="200">
        <v>10347942.947322054</v>
      </c>
      <c r="AD70" s="437">
        <v>3422568</v>
      </c>
      <c r="AE70" s="448">
        <f t="shared" si="26"/>
        <v>13770510.947322054</v>
      </c>
      <c r="AF70" s="433">
        <v>5476934.4101341153</v>
      </c>
      <c r="AG70" s="435">
        <f t="shared" si="28"/>
        <v>19247445.35745617</v>
      </c>
      <c r="AH70" s="438">
        <v>-479588</v>
      </c>
      <c r="AI70" s="478">
        <f t="shared" si="24"/>
        <v>18767857.35745617</v>
      </c>
      <c r="AJ70" s="439">
        <f t="shared" si="25"/>
        <v>414.97937817751227</v>
      </c>
    </row>
    <row r="71" spans="1:36">
      <c r="A71" s="431">
        <v>202</v>
      </c>
      <c r="B71" s="432" t="s">
        <v>532</v>
      </c>
      <c r="C71" s="437">
        <v>35848</v>
      </c>
      <c r="D71" s="479">
        <f t="shared" si="13"/>
        <v>18469445.049673058</v>
      </c>
      <c r="E71" s="480">
        <v>6090906.8698469754</v>
      </c>
      <c r="F71" s="437">
        <v>24560351.919520035</v>
      </c>
      <c r="G71" s="437">
        <v>658340.52202976041</v>
      </c>
      <c r="H71" s="200">
        <f t="shared" si="14"/>
        <v>25218692.441549797</v>
      </c>
      <c r="I71" s="437">
        <v>3738913.909100424</v>
      </c>
      <c r="J71" s="435">
        <f t="shared" si="15"/>
        <v>28957606.350650221</v>
      </c>
      <c r="K71" s="438">
        <v>-4023135</v>
      </c>
      <c r="L71" s="478">
        <f t="shared" si="16"/>
        <v>24934471.350650221</v>
      </c>
      <c r="M71" s="435">
        <v>-2393264.5580999991</v>
      </c>
      <c r="N71" s="435">
        <f t="shared" si="17"/>
        <v>22541206.792550221</v>
      </c>
      <c r="O71" s="478">
        <f t="shared" si="18"/>
        <v>695.56101736917594</v>
      </c>
      <c r="P71" s="435">
        <f t="shared" si="19"/>
        <v>628.79956462146345</v>
      </c>
      <c r="Q71" s="481">
        <v>2</v>
      </c>
      <c r="R71" s="481">
        <v>2</v>
      </c>
      <c r="S71" s="367"/>
      <c r="T71" s="521">
        <f t="shared" si="20"/>
        <v>833010.99766080827</v>
      </c>
      <c r="U71" s="522">
        <f t="shared" si="31"/>
        <v>3.4562677342391254E-2</v>
      </c>
      <c r="V71" s="523">
        <f t="shared" si="22"/>
        <v>16.589263333921849</v>
      </c>
      <c r="W71" s="415"/>
      <c r="X71" s="431">
        <v>202</v>
      </c>
      <c r="Y71" s="432" t="s">
        <v>75</v>
      </c>
      <c r="Z71" s="433">
        <v>35497</v>
      </c>
      <c r="AA71" s="480">
        <f t="shared" si="23"/>
        <v>18218714.279890344</v>
      </c>
      <c r="AB71" s="480">
        <v>4495555.2473724075</v>
      </c>
      <c r="AC71" s="200">
        <v>22714269.527262751</v>
      </c>
      <c r="AD71" s="437">
        <v>1495516</v>
      </c>
      <c r="AE71" s="448">
        <f t="shared" si="26"/>
        <v>24209785.527262751</v>
      </c>
      <c r="AF71" s="433">
        <v>3823613.8257266623</v>
      </c>
      <c r="AG71" s="435">
        <f t="shared" si="28"/>
        <v>28033399.352989413</v>
      </c>
      <c r="AH71" s="438">
        <v>-3931939</v>
      </c>
      <c r="AI71" s="478">
        <f t="shared" si="24"/>
        <v>24101460.352989413</v>
      </c>
      <c r="AJ71" s="439">
        <f t="shared" si="25"/>
        <v>678.97175403525409</v>
      </c>
    </row>
    <row r="72" spans="1:36">
      <c r="A72" s="431">
        <v>204</v>
      </c>
      <c r="B72" s="432" t="s">
        <v>76</v>
      </c>
      <c r="C72" s="437">
        <v>2689</v>
      </c>
      <c r="D72" s="479">
        <f t="shared" si="13"/>
        <v>151127.08435854502</v>
      </c>
      <c r="E72" s="480">
        <v>-1835859.8130143553</v>
      </c>
      <c r="F72" s="437">
        <v>-1684732.7286558102</v>
      </c>
      <c r="G72" s="437">
        <v>1129991.0250743905</v>
      </c>
      <c r="H72" s="200">
        <f t="shared" si="14"/>
        <v>-554741.70358141977</v>
      </c>
      <c r="I72" s="437">
        <v>618298.41845865559</v>
      </c>
      <c r="J72" s="435">
        <f t="shared" si="15"/>
        <v>63556.71487723582</v>
      </c>
      <c r="K72" s="438">
        <v>-613746</v>
      </c>
      <c r="L72" s="478">
        <f t="shared" si="16"/>
        <v>-550189.28512276418</v>
      </c>
      <c r="M72" s="435">
        <v>-830896.3004500001</v>
      </c>
      <c r="N72" s="435">
        <f t="shared" si="17"/>
        <v>-1381085.5855727643</v>
      </c>
      <c r="O72" s="478">
        <f t="shared" si="18"/>
        <v>-204.60739498801198</v>
      </c>
      <c r="P72" s="435">
        <f t="shared" si="19"/>
        <v>-513.60564729370185</v>
      </c>
      <c r="Q72" s="481">
        <v>11</v>
      </c>
      <c r="R72" s="481">
        <v>11</v>
      </c>
      <c r="S72" s="367"/>
      <c r="T72" s="521">
        <f t="shared" si="20"/>
        <v>-605127.16498111002</v>
      </c>
      <c r="U72" s="522">
        <f t="shared" si="31"/>
        <v>-11.014752781530623</v>
      </c>
      <c r="V72" s="523">
        <f t="shared" si="22"/>
        <v>-224.38344965264332</v>
      </c>
      <c r="W72" s="415"/>
      <c r="X72" s="431">
        <v>204</v>
      </c>
      <c r="Y72" s="432" t="s">
        <v>76</v>
      </c>
      <c r="Z72" s="433">
        <v>2778</v>
      </c>
      <c r="AA72" s="480">
        <f t="shared" si="23"/>
        <v>210391.24069811613</v>
      </c>
      <c r="AB72" s="480">
        <v>-1198388.7420553402</v>
      </c>
      <c r="AC72" s="200">
        <v>-987997.50135722407</v>
      </c>
      <c r="AD72" s="437">
        <v>1020508</v>
      </c>
      <c r="AE72" s="448">
        <f t="shared" si="26"/>
        <v>32510.498642775929</v>
      </c>
      <c r="AF72" s="433">
        <v>625921.38121556991</v>
      </c>
      <c r="AG72" s="435">
        <f t="shared" si="28"/>
        <v>658431.87985834584</v>
      </c>
      <c r="AH72" s="438">
        <v>-603494</v>
      </c>
      <c r="AI72" s="478">
        <f t="shared" si="24"/>
        <v>54937.879858345841</v>
      </c>
      <c r="AJ72" s="439">
        <f t="shared" si="25"/>
        <v>19.776054664631332</v>
      </c>
    </row>
    <row r="73" spans="1:36">
      <c r="A73" s="431">
        <v>205</v>
      </c>
      <c r="B73" s="432" t="s">
        <v>533</v>
      </c>
      <c r="C73" s="437">
        <v>36297</v>
      </c>
      <c r="D73" s="479">
        <f t="shared" si="13"/>
        <v>9362356.8629933801</v>
      </c>
      <c r="E73" s="480">
        <v>-10544661.697715111</v>
      </c>
      <c r="F73" s="437">
        <v>-1182304.834721731</v>
      </c>
      <c r="G73" s="437">
        <v>12709206.49113602</v>
      </c>
      <c r="H73" s="200">
        <f t="shared" si="14"/>
        <v>11526901.656414289</v>
      </c>
      <c r="I73" s="437">
        <v>5718120.9029471334</v>
      </c>
      <c r="J73" s="435">
        <f t="shared" si="15"/>
        <v>17245022.559361421</v>
      </c>
      <c r="K73" s="438">
        <v>32465711</v>
      </c>
      <c r="L73" s="478">
        <f t="shared" si="16"/>
        <v>49710733.559361421</v>
      </c>
      <c r="M73" s="435">
        <v>-286121.91149999993</v>
      </c>
      <c r="N73" s="435">
        <f t="shared" si="17"/>
        <v>49424611.647861421</v>
      </c>
      <c r="O73" s="478">
        <f t="shared" si="18"/>
        <v>1369.554882204078</v>
      </c>
      <c r="P73" s="435">
        <f t="shared" si="19"/>
        <v>1361.672084410872</v>
      </c>
      <c r="Q73" s="481">
        <v>18</v>
      </c>
      <c r="R73" s="481">
        <v>18</v>
      </c>
      <c r="S73" s="367"/>
      <c r="T73" s="521">
        <f t="shared" si="20"/>
        <v>2679690.5363367274</v>
      </c>
      <c r="U73" s="522">
        <f t="shared" si="31"/>
        <v>5.6977059492915094E-2</v>
      </c>
      <c r="V73" s="523">
        <f t="shared" si="22"/>
        <v>80.785994389299958</v>
      </c>
      <c r="W73" s="415"/>
      <c r="X73" s="431">
        <v>205</v>
      </c>
      <c r="Y73" s="432" t="s">
        <v>77</v>
      </c>
      <c r="Z73" s="433">
        <v>36493</v>
      </c>
      <c r="AA73" s="480">
        <f t="shared" si="23"/>
        <v>9733751.6843550615</v>
      </c>
      <c r="AB73" s="480">
        <v>-12651740.446135432</v>
      </c>
      <c r="AC73" s="200">
        <v>-2917988.76178037</v>
      </c>
      <c r="AD73" s="437">
        <v>13084594</v>
      </c>
      <c r="AE73" s="448">
        <f t="shared" si="26"/>
        <v>10166605.23821963</v>
      </c>
      <c r="AF73" s="433">
        <v>5725031.7848050632</v>
      </c>
      <c r="AG73" s="435">
        <f t="shared" si="28"/>
        <v>15891637.023024693</v>
      </c>
      <c r="AH73" s="438">
        <v>31139406</v>
      </c>
      <c r="AI73" s="478">
        <f t="shared" si="24"/>
        <v>47031043.023024693</v>
      </c>
      <c r="AJ73" s="439">
        <f t="shared" si="25"/>
        <v>1288.7688878147781</v>
      </c>
    </row>
    <row r="74" spans="1:36">
      <c r="A74" s="431">
        <v>208</v>
      </c>
      <c r="B74" s="432" t="s">
        <v>78</v>
      </c>
      <c r="C74" s="437">
        <v>12335</v>
      </c>
      <c r="D74" s="479">
        <f t="shared" si="13"/>
        <v>6571911.6690971237</v>
      </c>
      <c r="E74" s="480">
        <v>545134.38147845771</v>
      </c>
      <c r="F74" s="437">
        <v>7117046.0505755814</v>
      </c>
      <c r="G74" s="437">
        <v>5776803.9278499866</v>
      </c>
      <c r="H74" s="200">
        <f t="shared" si="14"/>
        <v>12893849.978425568</v>
      </c>
      <c r="I74" s="437">
        <v>2423142.9183948599</v>
      </c>
      <c r="J74" s="435">
        <f t="shared" si="15"/>
        <v>15316992.896820428</v>
      </c>
      <c r="K74" s="438">
        <v>-143385</v>
      </c>
      <c r="L74" s="478">
        <f t="shared" si="16"/>
        <v>15173607.896820428</v>
      </c>
      <c r="M74" s="435">
        <v>-20647.203999999998</v>
      </c>
      <c r="N74" s="435">
        <f t="shared" si="17"/>
        <v>15152960.692820428</v>
      </c>
      <c r="O74" s="478">
        <f t="shared" si="18"/>
        <v>1230.1262988909953</v>
      </c>
      <c r="P74" s="435">
        <f t="shared" si="19"/>
        <v>1228.4524274682146</v>
      </c>
      <c r="Q74" s="481">
        <v>17</v>
      </c>
      <c r="R74" s="481">
        <v>17</v>
      </c>
      <c r="S74" s="367"/>
      <c r="T74" s="521">
        <f t="shared" si="20"/>
        <v>-2232092.6319026966</v>
      </c>
      <c r="U74" s="522">
        <f t="shared" si="31"/>
        <v>-0.12823917246072727</v>
      </c>
      <c r="V74" s="523">
        <f t="shared" si="22"/>
        <v>-172.20213558556975</v>
      </c>
      <c r="W74" s="415"/>
      <c r="X74" s="431">
        <v>208</v>
      </c>
      <c r="Y74" s="432" t="s">
        <v>78</v>
      </c>
      <c r="Z74" s="433">
        <v>12412</v>
      </c>
      <c r="AA74" s="480">
        <f t="shared" si="23"/>
        <v>6458533.6942679342</v>
      </c>
      <c r="AB74" s="480">
        <v>2305859.6369288228</v>
      </c>
      <c r="AC74" s="200">
        <v>8764393.331196757</v>
      </c>
      <c r="AD74" s="437">
        <v>6269419</v>
      </c>
      <c r="AE74" s="448">
        <f t="shared" si="26"/>
        <v>15033812.331196757</v>
      </c>
      <c r="AF74" s="433">
        <v>2430519.1975263674</v>
      </c>
      <c r="AG74" s="435">
        <f t="shared" si="28"/>
        <v>17464331.528723124</v>
      </c>
      <c r="AH74" s="438">
        <v>-58631</v>
      </c>
      <c r="AI74" s="478">
        <f t="shared" si="24"/>
        <v>17405700.528723124</v>
      </c>
      <c r="AJ74" s="439">
        <f t="shared" si="25"/>
        <v>1402.328434476565</v>
      </c>
    </row>
    <row r="75" spans="1:36">
      <c r="A75" s="431">
        <v>211</v>
      </c>
      <c r="B75" s="432" t="s">
        <v>79</v>
      </c>
      <c r="C75" s="437">
        <v>32959</v>
      </c>
      <c r="D75" s="479">
        <f t="shared" ref="D75:D138" si="32">F75-E75</f>
        <v>16153960.787932554</v>
      </c>
      <c r="E75" s="480">
        <v>-1598623.0679844564</v>
      </c>
      <c r="F75" s="437">
        <v>14555337.719948098</v>
      </c>
      <c r="G75" s="437">
        <v>5317115.4541388405</v>
      </c>
      <c r="H75" s="200">
        <f t="shared" ref="H75:H138" si="33">SUM(F75:G75)</f>
        <v>19872453.17408694</v>
      </c>
      <c r="I75" s="437">
        <v>4222130.48012006</v>
      </c>
      <c r="J75" s="435">
        <f t="shared" ref="J75:J138" si="34">H75+I75</f>
        <v>24094583.654206999</v>
      </c>
      <c r="K75" s="438">
        <v>-4423890</v>
      </c>
      <c r="L75" s="478">
        <f t="shared" ref="L75:L138" si="35">J75+K75</f>
        <v>19670693.654206999</v>
      </c>
      <c r="M75" s="435">
        <v>-1152386.9917500005</v>
      </c>
      <c r="N75" s="435">
        <f t="shared" ref="N75:N138" si="36">SUM(L75:M75)</f>
        <v>18518306.662456997</v>
      </c>
      <c r="O75" s="478">
        <f t="shared" ref="O75:O138" si="37">L75/C75</f>
        <v>596.82313341445433</v>
      </c>
      <c r="P75" s="435">
        <f t="shared" ref="P75:P138" si="38">N75/C75</f>
        <v>561.85887504041375</v>
      </c>
      <c r="Q75" s="481">
        <v>6</v>
      </c>
      <c r="R75" s="481">
        <v>6</v>
      </c>
      <c r="S75" s="367"/>
      <c r="T75" s="521">
        <f t="shared" ref="T75:T138" si="39">L75-AI75</f>
        <v>-3813110.0446804836</v>
      </c>
      <c r="U75" s="522">
        <f t="shared" si="31"/>
        <v>-0.16237190931983159</v>
      </c>
      <c r="V75" s="523">
        <f t="shared" ref="V75:V138" si="40">O75-AJ75</f>
        <v>-123.05313716636476</v>
      </c>
      <c r="W75" s="415"/>
      <c r="X75" s="431">
        <v>211</v>
      </c>
      <c r="Y75" s="432" t="s">
        <v>79</v>
      </c>
      <c r="Z75" s="433">
        <v>32622</v>
      </c>
      <c r="AA75" s="480">
        <f t="shared" ref="AA75:AA138" si="41">AC75-AB75</f>
        <v>16104359.53407117</v>
      </c>
      <c r="AB75" s="480">
        <v>965404.73361425067</v>
      </c>
      <c r="AC75" s="200">
        <v>17069764.267685421</v>
      </c>
      <c r="AD75" s="437">
        <v>6410415</v>
      </c>
      <c r="AE75" s="448">
        <f t="shared" si="26"/>
        <v>23480179.267685421</v>
      </c>
      <c r="AF75" s="433">
        <v>4309006.4312020615</v>
      </c>
      <c r="AG75" s="435">
        <f t="shared" si="28"/>
        <v>27789185.698887482</v>
      </c>
      <c r="AH75" s="438">
        <v>-4305382</v>
      </c>
      <c r="AI75" s="478">
        <f t="shared" ref="AI75:AI138" si="42">SUM(AG75:AH75)</f>
        <v>23483803.698887482</v>
      </c>
      <c r="AJ75" s="439">
        <f t="shared" ref="AJ75:AJ138" si="43">AI75/Z75</f>
        <v>719.8762705808191</v>
      </c>
    </row>
    <row r="76" spans="1:36">
      <c r="A76" s="431">
        <v>213</v>
      </c>
      <c r="B76" s="432" t="s">
        <v>80</v>
      </c>
      <c r="C76" s="437">
        <v>5154</v>
      </c>
      <c r="D76" s="479">
        <f t="shared" si="32"/>
        <v>408145.98135366116</v>
      </c>
      <c r="E76" s="480">
        <v>-857907.54764934513</v>
      </c>
      <c r="F76" s="437">
        <v>-449761.56629568397</v>
      </c>
      <c r="G76" s="437">
        <v>1203811.5481204316</v>
      </c>
      <c r="H76" s="200">
        <f t="shared" si="33"/>
        <v>754049.98182474764</v>
      </c>
      <c r="I76" s="437">
        <v>1110295.7370382252</v>
      </c>
      <c r="J76" s="435">
        <f t="shared" si="34"/>
        <v>1864345.7188629727</v>
      </c>
      <c r="K76" s="438">
        <v>-242448</v>
      </c>
      <c r="L76" s="478">
        <f t="shared" si="35"/>
        <v>1621897.7188629727</v>
      </c>
      <c r="M76" s="435">
        <v>-114902.28700000001</v>
      </c>
      <c r="N76" s="435">
        <f t="shared" si="36"/>
        <v>1506995.4318629727</v>
      </c>
      <c r="O76" s="478">
        <f t="shared" si="37"/>
        <v>314.68717866957172</v>
      </c>
      <c r="P76" s="435">
        <f t="shared" si="38"/>
        <v>292.39337055936608</v>
      </c>
      <c r="Q76" s="481">
        <v>10</v>
      </c>
      <c r="R76" s="481">
        <v>10</v>
      </c>
      <c r="S76" s="367"/>
      <c r="T76" s="521">
        <f t="shared" si="39"/>
        <v>-161839.27966488013</v>
      </c>
      <c r="U76" s="522">
        <f t="shared" si="31"/>
        <v>-9.0730460711668098E-2</v>
      </c>
      <c r="V76" s="523">
        <f t="shared" si="40"/>
        <v>-26.371520857742382</v>
      </c>
      <c r="W76" s="415"/>
      <c r="X76" s="431">
        <v>213</v>
      </c>
      <c r="Y76" s="432" t="s">
        <v>80</v>
      </c>
      <c r="Z76" s="433">
        <v>5230</v>
      </c>
      <c r="AA76" s="480">
        <f t="shared" si="41"/>
        <v>353740.92360221932</v>
      </c>
      <c r="AB76" s="480">
        <v>-68717.453878098357</v>
      </c>
      <c r="AC76" s="200">
        <v>285023.46972412098</v>
      </c>
      <c r="AD76" s="437">
        <v>716957</v>
      </c>
      <c r="AE76" s="448">
        <f t="shared" ref="AE76:AE139" si="44">SUM(AC76:AD76)</f>
        <v>1001980.469724121</v>
      </c>
      <c r="AF76" s="433">
        <v>1126664.5288037318</v>
      </c>
      <c r="AG76" s="435">
        <f t="shared" si="28"/>
        <v>2128644.9985278528</v>
      </c>
      <c r="AH76" s="438">
        <v>-344908</v>
      </c>
      <c r="AI76" s="478">
        <f t="shared" si="42"/>
        <v>1783736.9985278528</v>
      </c>
      <c r="AJ76" s="439">
        <f t="shared" si="43"/>
        <v>341.0586995273141</v>
      </c>
    </row>
    <row r="77" spans="1:36">
      <c r="A77" s="431">
        <v>214</v>
      </c>
      <c r="B77" s="432" t="s">
        <v>81</v>
      </c>
      <c r="C77" s="437">
        <v>12528</v>
      </c>
      <c r="D77" s="479">
        <f t="shared" si="32"/>
        <v>2471329.3430502671</v>
      </c>
      <c r="E77" s="480">
        <v>-862896.85015969956</v>
      </c>
      <c r="F77" s="437">
        <v>1608432.4928905675</v>
      </c>
      <c r="G77" s="437">
        <v>5190839.3998318166</v>
      </c>
      <c r="H77" s="200">
        <f t="shared" si="33"/>
        <v>6799271.8927223841</v>
      </c>
      <c r="I77" s="437">
        <v>2646942.193622163</v>
      </c>
      <c r="J77" s="435">
        <f t="shared" si="34"/>
        <v>9446214.0863445476</v>
      </c>
      <c r="K77" s="438">
        <v>-223316</v>
      </c>
      <c r="L77" s="478">
        <f t="shared" si="35"/>
        <v>9222898.0863445476</v>
      </c>
      <c r="M77" s="435">
        <v>195506.94249999992</v>
      </c>
      <c r="N77" s="435">
        <f t="shared" si="36"/>
        <v>9418405.0288445484</v>
      </c>
      <c r="O77" s="478">
        <f t="shared" si="37"/>
        <v>736.18279744129529</v>
      </c>
      <c r="P77" s="435">
        <f t="shared" si="38"/>
        <v>751.78839629985225</v>
      </c>
      <c r="Q77" s="481">
        <v>4</v>
      </c>
      <c r="R77" s="481">
        <v>4</v>
      </c>
      <c r="S77" s="367"/>
      <c r="T77" s="521">
        <f t="shared" si="39"/>
        <v>-1472517.4860304408</v>
      </c>
      <c r="U77" s="522">
        <f t="shared" si="31"/>
        <v>-0.13767744470198817</v>
      </c>
      <c r="V77" s="523">
        <f t="shared" si="40"/>
        <v>-108.50331631442953</v>
      </c>
      <c r="W77" s="415"/>
      <c r="X77" s="431">
        <v>214</v>
      </c>
      <c r="Y77" s="432" t="s">
        <v>81</v>
      </c>
      <c r="Z77" s="433">
        <v>12662</v>
      </c>
      <c r="AA77" s="480">
        <f t="shared" si="41"/>
        <v>2480454.7022916316</v>
      </c>
      <c r="AB77" s="480">
        <v>1041950.6022613384</v>
      </c>
      <c r="AC77" s="200">
        <v>3522405.30455297</v>
      </c>
      <c r="AD77" s="437">
        <v>5178434</v>
      </c>
      <c r="AE77" s="448">
        <f t="shared" si="44"/>
        <v>8700839.3045529705</v>
      </c>
      <c r="AF77" s="433">
        <v>2642332.267822017</v>
      </c>
      <c r="AG77" s="435">
        <f t="shared" si="28"/>
        <v>11343171.572374988</v>
      </c>
      <c r="AH77" s="438">
        <v>-647756</v>
      </c>
      <c r="AI77" s="478">
        <f t="shared" si="42"/>
        <v>10695415.572374988</v>
      </c>
      <c r="AJ77" s="439">
        <f t="shared" si="43"/>
        <v>844.68611375572482</v>
      </c>
    </row>
    <row r="78" spans="1:36">
      <c r="A78" s="431">
        <v>216</v>
      </c>
      <c r="B78" s="432" t="s">
        <v>82</v>
      </c>
      <c r="C78" s="437">
        <v>1269</v>
      </c>
      <c r="D78" s="479">
        <f t="shared" si="32"/>
        <v>561306.60782284685</v>
      </c>
      <c r="E78" s="480">
        <v>-95.278898805037898</v>
      </c>
      <c r="F78" s="437">
        <v>561211.32892404182</v>
      </c>
      <c r="G78" s="437">
        <v>508158.78204722999</v>
      </c>
      <c r="H78" s="200">
        <f t="shared" si="33"/>
        <v>1069370.1109712718</v>
      </c>
      <c r="I78" s="437">
        <v>300791.69579398894</v>
      </c>
      <c r="J78" s="435">
        <f t="shared" si="34"/>
        <v>1370161.8067652606</v>
      </c>
      <c r="K78" s="438">
        <v>-269315</v>
      </c>
      <c r="L78" s="478">
        <f t="shared" si="35"/>
        <v>1100846.8067652606</v>
      </c>
      <c r="M78" s="435">
        <v>65641.399999999994</v>
      </c>
      <c r="N78" s="435">
        <f t="shared" si="36"/>
        <v>1166488.2067652605</v>
      </c>
      <c r="O78" s="478">
        <f t="shared" si="37"/>
        <v>867.49157349508323</v>
      </c>
      <c r="P78" s="435">
        <f t="shared" si="38"/>
        <v>919.21844504748663</v>
      </c>
      <c r="Q78" s="481">
        <v>13</v>
      </c>
      <c r="R78" s="481">
        <v>13</v>
      </c>
      <c r="S78" s="367"/>
      <c r="T78" s="521">
        <f t="shared" si="39"/>
        <v>-43754.956617751392</v>
      </c>
      <c r="U78" s="522">
        <f t="shared" si="31"/>
        <v>-3.8227231529355858E-2</v>
      </c>
      <c r="V78" s="523">
        <f t="shared" si="40"/>
        <v>-5.5837608931791465</v>
      </c>
      <c r="W78" s="415"/>
      <c r="X78" s="431">
        <v>216</v>
      </c>
      <c r="Y78" s="432" t="s">
        <v>82</v>
      </c>
      <c r="Z78" s="433">
        <v>1311</v>
      </c>
      <c r="AA78" s="480">
        <f t="shared" si="41"/>
        <v>615740.51049020211</v>
      </c>
      <c r="AB78" s="480">
        <v>109833.22155771394</v>
      </c>
      <c r="AC78" s="200">
        <v>725573.73204791604</v>
      </c>
      <c r="AD78" s="437">
        <v>372168</v>
      </c>
      <c r="AE78" s="448">
        <f t="shared" si="44"/>
        <v>1097741.7320479159</v>
      </c>
      <c r="AF78" s="433">
        <v>301479.03133509605</v>
      </c>
      <c r="AG78" s="435">
        <f t="shared" ref="AG78:AG141" si="45">SUM(AE78:AF78)</f>
        <v>1399220.763383012</v>
      </c>
      <c r="AH78" s="438">
        <v>-254619</v>
      </c>
      <c r="AI78" s="478">
        <f t="shared" si="42"/>
        <v>1144601.763383012</v>
      </c>
      <c r="AJ78" s="439">
        <f t="shared" si="43"/>
        <v>873.07533438826238</v>
      </c>
    </row>
    <row r="79" spans="1:36">
      <c r="A79" s="431">
        <v>217</v>
      </c>
      <c r="B79" s="432" t="s">
        <v>83</v>
      </c>
      <c r="C79" s="437">
        <v>5352</v>
      </c>
      <c r="D79" s="479">
        <f t="shared" si="32"/>
        <v>2534790.1214638883</v>
      </c>
      <c r="E79" s="480">
        <v>-1846587.6676986993</v>
      </c>
      <c r="F79" s="437">
        <v>688202.45376518928</v>
      </c>
      <c r="G79" s="437">
        <v>2723056.9866396575</v>
      </c>
      <c r="H79" s="200">
        <f t="shared" si="33"/>
        <v>3411259.4404048468</v>
      </c>
      <c r="I79" s="437">
        <v>1051504.0723747611</v>
      </c>
      <c r="J79" s="435">
        <f t="shared" si="34"/>
        <v>4462763.5127796084</v>
      </c>
      <c r="K79" s="438">
        <v>89092</v>
      </c>
      <c r="L79" s="478">
        <f t="shared" si="35"/>
        <v>4551855.5127796084</v>
      </c>
      <c r="M79" s="435">
        <v>-20960.4925</v>
      </c>
      <c r="N79" s="435">
        <f t="shared" si="36"/>
        <v>4530895.0202796087</v>
      </c>
      <c r="O79" s="478">
        <f t="shared" si="37"/>
        <v>850.4961720440225</v>
      </c>
      <c r="P79" s="435">
        <f t="shared" si="38"/>
        <v>846.57978704775951</v>
      </c>
      <c r="Q79" s="481">
        <v>16</v>
      </c>
      <c r="R79" s="481">
        <v>16</v>
      </c>
      <c r="S79" s="367"/>
      <c r="T79" s="521">
        <f t="shared" si="39"/>
        <v>-487137.15950116422</v>
      </c>
      <c r="U79" s="522">
        <f t="shared" si="31"/>
        <v>-9.6673520122559323E-2</v>
      </c>
      <c r="V79" s="523">
        <f t="shared" si="40"/>
        <v>-84.381874761315657</v>
      </c>
      <c r="W79" s="415"/>
      <c r="X79" s="431">
        <v>217</v>
      </c>
      <c r="Y79" s="432" t="s">
        <v>83</v>
      </c>
      <c r="Z79" s="433">
        <v>5390</v>
      </c>
      <c r="AA79" s="480">
        <f t="shared" si="41"/>
        <v>2486836.5421825717</v>
      </c>
      <c r="AB79" s="480">
        <v>-1333588.0710589029</v>
      </c>
      <c r="AC79" s="200">
        <v>1153248.4711236688</v>
      </c>
      <c r="AD79" s="437">
        <v>2726306</v>
      </c>
      <c r="AE79" s="448">
        <f t="shared" si="44"/>
        <v>3879554.4711236688</v>
      </c>
      <c r="AF79" s="433">
        <v>1064158.201157104</v>
      </c>
      <c r="AG79" s="435">
        <f t="shared" si="45"/>
        <v>4943712.6722807726</v>
      </c>
      <c r="AH79" s="438">
        <v>95280</v>
      </c>
      <c r="AI79" s="478">
        <f t="shared" si="42"/>
        <v>5038992.6722807726</v>
      </c>
      <c r="AJ79" s="439">
        <f t="shared" si="43"/>
        <v>934.87804680533816</v>
      </c>
    </row>
    <row r="80" spans="1:36">
      <c r="A80" s="431">
        <v>218</v>
      </c>
      <c r="B80" s="432" t="s">
        <v>534</v>
      </c>
      <c r="C80" s="437">
        <v>1200</v>
      </c>
      <c r="D80" s="479">
        <f t="shared" si="32"/>
        <v>-130209.27966783434</v>
      </c>
      <c r="E80" s="480">
        <v>422056.06047415634</v>
      </c>
      <c r="F80" s="437">
        <v>291846.780806322</v>
      </c>
      <c r="G80" s="437">
        <v>625806.49527986499</v>
      </c>
      <c r="H80" s="200">
        <f t="shared" si="33"/>
        <v>917653.27608618699</v>
      </c>
      <c r="I80" s="437">
        <v>336771.41445973481</v>
      </c>
      <c r="J80" s="435">
        <f t="shared" si="34"/>
        <v>1254424.6905459217</v>
      </c>
      <c r="K80" s="438">
        <v>-281292</v>
      </c>
      <c r="L80" s="478">
        <f t="shared" si="35"/>
        <v>973132.69054592168</v>
      </c>
      <c r="M80" s="435">
        <v>-325148.70749999996</v>
      </c>
      <c r="N80" s="435">
        <f t="shared" si="36"/>
        <v>647983.98304592166</v>
      </c>
      <c r="O80" s="478">
        <f t="shared" si="37"/>
        <v>810.94390878826812</v>
      </c>
      <c r="P80" s="435">
        <f t="shared" si="38"/>
        <v>539.986652538268</v>
      </c>
      <c r="Q80" s="481">
        <v>14</v>
      </c>
      <c r="R80" s="481">
        <v>14</v>
      </c>
      <c r="S80" s="367"/>
      <c r="T80" s="521">
        <f t="shared" si="39"/>
        <v>-211815.01261698385</v>
      </c>
      <c r="U80" s="522">
        <f t="shared" si="31"/>
        <v>-0.17875473495716268</v>
      </c>
      <c r="V80" s="523">
        <f t="shared" si="40"/>
        <v>-183.13973480477341</v>
      </c>
      <c r="W80" s="415"/>
      <c r="X80" s="431">
        <v>218</v>
      </c>
      <c r="Y80" s="432" t="s">
        <v>84</v>
      </c>
      <c r="Z80" s="433">
        <v>1192</v>
      </c>
      <c r="AA80" s="480">
        <f t="shared" si="41"/>
        <v>-135528.19591908611</v>
      </c>
      <c r="AB80" s="480">
        <v>664411.96837034263</v>
      </c>
      <c r="AC80" s="200">
        <v>528883.77245125652</v>
      </c>
      <c r="AD80" s="437">
        <v>620734</v>
      </c>
      <c r="AE80" s="448">
        <f t="shared" si="44"/>
        <v>1149617.7724512564</v>
      </c>
      <c r="AF80" s="433">
        <v>340927.93071164907</v>
      </c>
      <c r="AG80" s="435">
        <f t="shared" si="45"/>
        <v>1490545.7031629055</v>
      </c>
      <c r="AH80" s="438">
        <v>-305598</v>
      </c>
      <c r="AI80" s="478">
        <f t="shared" si="42"/>
        <v>1184947.7031629055</v>
      </c>
      <c r="AJ80" s="439">
        <f t="shared" si="43"/>
        <v>994.08364359304153</v>
      </c>
    </row>
    <row r="81" spans="1:36">
      <c r="A81" s="431">
        <v>224</v>
      </c>
      <c r="B81" s="432" t="s">
        <v>535</v>
      </c>
      <c r="C81" s="437">
        <v>8603</v>
      </c>
      <c r="D81" s="479">
        <f t="shared" si="32"/>
        <v>2177865.0969811226</v>
      </c>
      <c r="E81" s="480">
        <v>-867745.41234702524</v>
      </c>
      <c r="F81" s="437">
        <v>1310119.6846340974</v>
      </c>
      <c r="G81" s="437">
        <v>3737573.1131356121</v>
      </c>
      <c r="H81" s="200">
        <f t="shared" si="33"/>
        <v>5047692.7977697095</v>
      </c>
      <c r="I81" s="437">
        <v>1434676.713547938</v>
      </c>
      <c r="J81" s="435">
        <f t="shared" si="34"/>
        <v>6482369.511317648</v>
      </c>
      <c r="K81" s="438">
        <v>-319768</v>
      </c>
      <c r="L81" s="478">
        <f t="shared" si="35"/>
        <v>6162601.511317648</v>
      </c>
      <c r="M81" s="435">
        <v>321627.94149999996</v>
      </c>
      <c r="N81" s="435">
        <f t="shared" si="36"/>
        <v>6484229.4528176477</v>
      </c>
      <c r="O81" s="478">
        <f t="shared" si="37"/>
        <v>716.33168793649281</v>
      </c>
      <c r="P81" s="435">
        <f t="shared" si="38"/>
        <v>753.71724431217569</v>
      </c>
      <c r="Q81" s="481">
        <v>1</v>
      </c>
      <c r="R81" s="482">
        <v>34</v>
      </c>
      <c r="S81" s="416"/>
      <c r="T81" s="521">
        <f t="shared" si="39"/>
        <v>564885.95091454405</v>
      </c>
      <c r="U81" s="522">
        <f t="shared" si="31"/>
        <v>0.10091365751243447</v>
      </c>
      <c r="V81" s="523">
        <f t="shared" si="40"/>
        <v>74.170903216623174</v>
      </c>
      <c r="W81" s="415"/>
      <c r="X81" s="431">
        <v>224</v>
      </c>
      <c r="Y81" s="432" t="s">
        <v>85</v>
      </c>
      <c r="Z81" s="433">
        <v>8717</v>
      </c>
      <c r="AA81" s="480">
        <f t="shared" si="41"/>
        <v>2119246.7883088542</v>
      </c>
      <c r="AB81" s="480">
        <v>-1366723.1024756429</v>
      </c>
      <c r="AC81" s="200">
        <v>752523.68583321106</v>
      </c>
      <c r="AD81" s="437">
        <v>3706311</v>
      </c>
      <c r="AE81" s="448">
        <f t="shared" si="44"/>
        <v>4458834.6858332111</v>
      </c>
      <c r="AF81" s="433">
        <v>1484090.8745698929</v>
      </c>
      <c r="AG81" s="435">
        <f t="shared" si="45"/>
        <v>5942925.5604031039</v>
      </c>
      <c r="AH81" s="438">
        <v>-345210</v>
      </c>
      <c r="AI81" s="478">
        <f t="shared" si="42"/>
        <v>5597715.5604031039</v>
      </c>
      <c r="AJ81" s="439">
        <f t="shared" si="43"/>
        <v>642.16078471986964</v>
      </c>
    </row>
    <row r="82" spans="1:36">
      <c r="A82" s="431">
        <v>226</v>
      </c>
      <c r="B82" s="432" t="s">
        <v>86</v>
      </c>
      <c r="C82" s="437">
        <v>3665</v>
      </c>
      <c r="D82" s="479">
        <f t="shared" si="32"/>
        <v>822816.13094826287</v>
      </c>
      <c r="E82" s="480">
        <v>389369.02430749463</v>
      </c>
      <c r="F82" s="437">
        <v>1212185.1552557575</v>
      </c>
      <c r="G82" s="437">
        <v>1643870.6161931041</v>
      </c>
      <c r="H82" s="200">
        <f t="shared" si="33"/>
        <v>2856055.7714488618</v>
      </c>
      <c r="I82" s="437">
        <v>803308.13348792423</v>
      </c>
      <c r="J82" s="435">
        <f t="shared" si="34"/>
        <v>3659363.9049367858</v>
      </c>
      <c r="K82" s="438">
        <v>89341</v>
      </c>
      <c r="L82" s="478">
        <f t="shared" si="35"/>
        <v>3748704.9049367858</v>
      </c>
      <c r="M82" s="435">
        <v>31328.850000000006</v>
      </c>
      <c r="N82" s="435">
        <f t="shared" si="36"/>
        <v>3780033.7549367859</v>
      </c>
      <c r="O82" s="478">
        <f t="shared" si="37"/>
        <v>1022.838991797213</v>
      </c>
      <c r="P82" s="435">
        <f t="shared" si="38"/>
        <v>1031.3871091232704</v>
      </c>
      <c r="Q82" s="481">
        <v>13</v>
      </c>
      <c r="R82" s="481">
        <v>13</v>
      </c>
      <c r="S82" s="367"/>
      <c r="T82" s="521">
        <f t="shared" si="39"/>
        <v>-817266.65458914451</v>
      </c>
      <c r="U82" s="522">
        <f t="shared" si="31"/>
        <v>-0.17899074576671226</v>
      </c>
      <c r="V82" s="523">
        <f t="shared" si="40"/>
        <v>-187.01038804537586</v>
      </c>
      <c r="W82" s="415"/>
      <c r="X82" s="431">
        <v>226</v>
      </c>
      <c r="Y82" s="432" t="s">
        <v>86</v>
      </c>
      <c r="Z82" s="433">
        <v>3774</v>
      </c>
      <c r="AA82" s="480">
        <f t="shared" si="41"/>
        <v>872528.98341079289</v>
      </c>
      <c r="AB82" s="480">
        <v>1319991.3878936353</v>
      </c>
      <c r="AC82" s="200">
        <v>2192520.3713044282</v>
      </c>
      <c r="AD82" s="437">
        <v>1482299</v>
      </c>
      <c r="AE82" s="448">
        <f t="shared" si="44"/>
        <v>3674819.3713044282</v>
      </c>
      <c r="AF82" s="433">
        <v>806360.188221502</v>
      </c>
      <c r="AG82" s="435">
        <f t="shared" si="45"/>
        <v>4481179.5595259303</v>
      </c>
      <c r="AH82" s="438">
        <v>84792</v>
      </c>
      <c r="AI82" s="478">
        <f t="shared" si="42"/>
        <v>4565971.5595259303</v>
      </c>
      <c r="AJ82" s="439">
        <f t="shared" si="43"/>
        <v>1209.8493798425889</v>
      </c>
    </row>
    <row r="83" spans="1:36">
      <c r="A83" s="431">
        <v>230</v>
      </c>
      <c r="B83" s="432" t="s">
        <v>87</v>
      </c>
      <c r="C83" s="437">
        <v>2240</v>
      </c>
      <c r="D83" s="479">
        <f t="shared" si="32"/>
        <v>576822.78070845071</v>
      </c>
      <c r="E83" s="480">
        <v>-97110.542772084256</v>
      </c>
      <c r="F83" s="437">
        <v>479712.23793636641</v>
      </c>
      <c r="G83" s="437">
        <v>1331798.1766675536</v>
      </c>
      <c r="H83" s="200">
        <f t="shared" si="33"/>
        <v>1811510.41460392</v>
      </c>
      <c r="I83" s="437">
        <v>594525.25691554428</v>
      </c>
      <c r="J83" s="435">
        <f t="shared" si="34"/>
        <v>2406035.6715194643</v>
      </c>
      <c r="K83" s="438">
        <v>-356583</v>
      </c>
      <c r="L83" s="478">
        <f t="shared" si="35"/>
        <v>2049452.6715194643</v>
      </c>
      <c r="M83" s="435">
        <v>71012.060000000012</v>
      </c>
      <c r="N83" s="435">
        <f t="shared" si="36"/>
        <v>2120464.7315194644</v>
      </c>
      <c r="O83" s="478">
        <f t="shared" si="37"/>
        <v>914.93422835690376</v>
      </c>
      <c r="P83" s="435">
        <f t="shared" si="38"/>
        <v>946.63604085690372</v>
      </c>
      <c r="Q83" s="481">
        <v>4</v>
      </c>
      <c r="R83" s="481">
        <v>4</v>
      </c>
      <c r="S83" s="367"/>
      <c r="T83" s="521">
        <f t="shared" si="39"/>
        <v>341746.28608524101</v>
      </c>
      <c r="U83" s="522">
        <f t="shared" si="31"/>
        <v>0.20012004932472288</v>
      </c>
      <c r="V83" s="523">
        <f t="shared" si="40"/>
        <v>169.21091594021232</v>
      </c>
      <c r="W83" s="415"/>
      <c r="X83" s="431">
        <v>230</v>
      </c>
      <c r="Y83" s="432" t="s">
        <v>87</v>
      </c>
      <c r="Z83" s="433">
        <v>2290</v>
      </c>
      <c r="AA83" s="480">
        <f t="shared" si="41"/>
        <v>524067.37020782795</v>
      </c>
      <c r="AB83" s="480">
        <v>-225127.53196364449</v>
      </c>
      <c r="AC83" s="200">
        <v>298939.83824418345</v>
      </c>
      <c r="AD83" s="437">
        <v>1295259</v>
      </c>
      <c r="AE83" s="448">
        <f t="shared" si="44"/>
        <v>1594198.8382441835</v>
      </c>
      <c r="AF83" s="433">
        <v>591678.54719004</v>
      </c>
      <c r="AG83" s="435">
        <f t="shared" si="45"/>
        <v>2185877.3854342233</v>
      </c>
      <c r="AH83" s="438">
        <v>-478171</v>
      </c>
      <c r="AI83" s="478">
        <f t="shared" si="42"/>
        <v>1707706.3854342233</v>
      </c>
      <c r="AJ83" s="439">
        <f t="shared" si="43"/>
        <v>745.72331241669144</v>
      </c>
    </row>
    <row r="84" spans="1:36">
      <c r="A84" s="431">
        <v>231</v>
      </c>
      <c r="B84" s="432" t="s">
        <v>536</v>
      </c>
      <c r="C84" s="437">
        <v>1256</v>
      </c>
      <c r="D84" s="479">
        <f t="shared" si="32"/>
        <v>323082.05485251569</v>
      </c>
      <c r="E84" s="480">
        <v>-1446316.0164808517</v>
      </c>
      <c r="F84" s="437">
        <v>-1123233.961628336</v>
      </c>
      <c r="G84" s="437">
        <v>-15346.034040523788</v>
      </c>
      <c r="H84" s="200">
        <f t="shared" si="33"/>
        <v>-1138579.9956688597</v>
      </c>
      <c r="I84" s="437">
        <v>223024.6317243746</v>
      </c>
      <c r="J84" s="435">
        <f t="shared" si="34"/>
        <v>-915555.36394448509</v>
      </c>
      <c r="K84" s="438">
        <v>-24650</v>
      </c>
      <c r="L84" s="478">
        <f t="shared" si="35"/>
        <v>-940205.36394448509</v>
      </c>
      <c r="M84" s="435">
        <v>-199833.3075</v>
      </c>
      <c r="N84" s="435">
        <f t="shared" si="36"/>
        <v>-1140038.671444485</v>
      </c>
      <c r="O84" s="478">
        <f t="shared" si="37"/>
        <v>-748.57114963732886</v>
      </c>
      <c r="P84" s="435">
        <f t="shared" si="38"/>
        <v>-907.67410146853899</v>
      </c>
      <c r="Q84" s="481">
        <v>15</v>
      </c>
      <c r="R84" s="481">
        <v>15</v>
      </c>
      <c r="S84" s="367"/>
      <c r="T84" s="521">
        <f t="shared" si="39"/>
        <v>106415.516296627</v>
      </c>
      <c r="U84" s="522">
        <f>-T84/AI84</f>
        <v>0.10167532322889626</v>
      </c>
      <c r="V84" s="523">
        <f t="shared" si="40"/>
        <v>63.392295080368626</v>
      </c>
      <c r="W84" s="415"/>
      <c r="X84" s="431">
        <v>231</v>
      </c>
      <c r="Y84" s="432" t="s">
        <v>88</v>
      </c>
      <c r="Z84" s="433">
        <v>1289</v>
      </c>
      <c r="AA84" s="480">
        <f t="shared" si="41"/>
        <v>287461.09611400496</v>
      </c>
      <c r="AB84" s="480">
        <v>-1398355.9720205297</v>
      </c>
      <c r="AC84" s="200">
        <v>-1110894.8759065247</v>
      </c>
      <c r="AD84" s="437">
        <v>-38082</v>
      </c>
      <c r="AE84" s="448">
        <f t="shared" si="44"/>
        <v>-1148976.8759065247</v>
      </c>
      <c r="AF84" s="433">
        <v>224270.99566541263</v>
      </c>
      <c r="AG84" s="435">
        <f t="shared" si="45"/>
        <v>-924705.88024111209</v>
      </c>
      <c r="AH84" s="438">
        <v>-121915</v>
      </c>
      <c r="AI84" s="478">
        <f t="shared" si="42"/>
        <v>-1046620.8802411121</v>
      </c>
      <c r="AJ84" s="439">
        <f t="shared" si="43"/>
        <v>-811.96344471769748</v>
      </c>
    </row>
    <row r="85" spans="1:36">
      <c r="A85" s="431">
        <v>232</v>
      </c>
      <c r="B85" s="432" t="s">
        <v>89</v>
      </c>
      <c r="C85" s="437">
        <v>12750</v>
      </c>
      <c r="D85" s="479">
        <f t="shared" si="32"/>
        <v>3070748.4037965722</v>
      </c>
      <c r="E85" s="480">
        <v>-905990.5584504446</v>
      </c>
      <c r="F85" s="437">
        <v>2164757.8453461276</v>
      </c>
      <c r="G85" s="437">
        <v>5331084.5739423959</v>
      </c>
      <c r="H85" s="200">
        <f t="shared" si="33"/>
        <v>7495842.4192885235</v>
      </c>
      <c r="I85" s="437">
        <v>2833844.5446507484</v>
      </c>
      <c r="J85" s="435">
        <f t="shared" si="34"/>
        <v>10329686.963939272</v>
      </c>
      <c r="K85" s="438">
        <v>-601507</v>
      </c>
      <c r="L85" s="478">
        <f t="shared" si="35"/>
        <v>9728179.9639392719</v>
      </c>
      <c r="M85" s="435">
        <v>-56839.484999999986</v>
      </c>
      <c r="N85" s="435">
        <f t="shared" si="36"/>
        <v>9671340.4789392725</v>
      </c>
      <c r="O85" s="478">
        <f t="shared" si="37"/>
        <v>762.99450697562918</v>
      </c>
      <c r="P85" s="435">
        <f t="shared" si="38"/>
        <v>758.53650815209983</v>
      </c>
      <c r="Q85" s="481">
        <v>14</v>
      </c>
      <c r="R85" s="481">
        <v>14</v>
      </c>
      <c r="S85" s="367"/>
      <c r="T85" s="521">
        <f t="shared" si="39"/>
        <v>-307277.43129729107</v>
      </c>
      <c r="U85" s="522">
        <f t="shared" ref="U85:U117" si="46">T85/AI85</f>
        <v>-3.061917550894527E-2</v>
      </c>
      <c r="V85" s="523">
        <f t="shared" si="40"/>
        <v>-15.551450761885349</v>
      </c>
      <c r="W85" s="415"/>
      <c r="X85" s="431">
        <v>232</v>
      </c>
      <c r="Y85" s="432" t="s">
        <v>89</v>
      </c>
      <c r="Z85" s="433">
        <v>12890</v>
      </c>
      <c r="AA85" s="480">
        <f t="shared" si="41"/>
        <v>2832097.2339811954</v>
      </c>
      <c r="AB85" s="480">
        <v>-262347.28069219308</v>
      </c>
      <c r="AC85" s="200">
        <v>2569749.9532890022</v>
      </c>
      <c r="AD85" s="437">
        <v>5189312</v>
      </c>
      <c r="AE85" s="448">
        <f t="shared" si="44"/>
        <v>7759061.9532890022</v>
      </c>
      <c r="AF85" s="433">
        <v>2831877.4419475598</v>
      </c>
      <c r="AG85" s="435">
        <f t="shared" si="45"/>
        <v>10590939.395236563</v>
      </c>
      <c r="AH85" s="438">
        <v>-555482</v>
      </c>
      <c r="AI85" s="478">
        <f t="shared" si="42"/>
        <v>10035457.395236563</v>
      </c>
      <c r="AJ85" s="439">
        <f t="shared" si="43"/>
        <v>778.54595773751453</v>
      </c>
    </row>
    <row r="86" spans="1:36">
      <c r="A86" s="431">
        <v>233</v>
      </c>
      <c r="B86" s="432" t="s">
        <v>90</v>
      </c>
      <c r="C86" s="437">
        <v>15116</v>
      </c>
      <c r="D86" s="479">
        <f t="shared" si="32"/>
        <v>3222993.1056877961</v>
      </c>
      <c r="E86" s="480">
        <v>1511731.1212417288</v>
      </c>
      <c r="F86" s="437">
        <v>4734724.2269295249</v>
      </c>
      <c r="G86" s="437">
        <v>6990857.8582752366</v>
      </c>
      <c r="H86" s="200">
        <f t="shared" si="33"/>
        <v>11725582.085204761</v>
      </c>
      <c r="I86" s="437">
        <v>3392006.8512649895</v>
      </c>
      <c r="J86" s="435">
        <f t="shared" si="34"/>
        <v>15117588.93646975</v>
      </c>
      <c r="K86" s="438">
        <v>65167</v>
      </c>
      <c r="L86" s="478">
        <f t="shared" si="35"/>
        <v>15182755.93646975</v>
      </c>
      <c r="M86" s="435">
        <v>-67655.397499999963</v>
      </c>
      <c r="N86" s="435">
        <f t="shared" si="36"/>
        <v>15115100.538969751</v>
      </c>
      <c r="O86" s="478">
        <f t="shared" si="37"/>
        <v>1004.4162434817247</v>
      </c>
      <c r="P86" s="435">
        <f t="shared" si="38"/>
        <v>999.94049609484989</v>
      </c>
      <c r="Q86" s="481">
        <v>14</v>
      </c>
      <c r="R86" s="481">
        <v>14</v>
      </c>
      <c r="S86" s="367"/>
      <c r="T86" s="521">
        <f t="shared" si="39"/>
        <v>-2101463.0705629308</v>
      </c>
      <c r="U86" s="522">
        <f t="shared" si="46"/>
        <v>-0.12158276111335305</v>
      </c>
      <c r="V86" s="523">
        <f t="shared" si="40"/>
        <v>-124.38593827328327</v>
      </c>
      <c r="W86" s="415"/>
      <c r="X86" s="431">
        <v>233</v>
      </c>
      <c r="Y86" s="432" t="s">
        <v>90</v>
      </c>
      <c r="Z86" s="433">
        <v>15312</v>
      </c>
      <c r="AA86" s="480">
        <f t="shared" si="41"/>
        <v>3658175.9691877202</v>
      </c>
      <c r="AB86" s="480">
        <v>3280299.2264071186</v>
      </c>
      <c r="AC86" s="200">
        <v>6938475.1955948388</v>
      </c>
      <c r="AD86" s="437">
        <v>7291491</v>
      </c>
      <c r="AE86" s="448">
        <f t="shared" si="44"/>
        <v>14229966.19559484</v>
      </c>
      <c r="AF86" s="433">
        <v>3403075.8114378415</v>
      </c>
      <c r="AG86" s="435">
        <f t="shared" si="45"/>
        <v>17633042.007032681</v>
      </c>
      <c r="AH86" s="438">
        <v>-348823</v>
      </c>
      <c r="AI86" s="478">
        <f t="shared" si="42"/>
        <v>17284219.007032681</v>
      </c>
      <c r="AJ86" s="439">
        <f t="shared" si="43"/>
        <v>1128.802181755008</v>
      </c>
    </row>
    <row r="87" spans="1:36">
      <c r="A87" s="431">
        <v>235</v>
      </c>
      <c r="B87" s="432" t="s">
        <v>537</v>
      </c>
      <c r="C87" s="437">
        <v>10284</v>
      </c>
      <c r="D87" s="479">
        <f t="shared" si="32"/>
        <v>7187741.1667548623</v>
      </c>
      <c r="E87" s="480">
        <v>12408587.733193064</v>
      </c>
      <c r="F87" s="437">
        <v>19596328.899947926</v>
      </c>
      <c r="G87" s="437">
        <v>-1675133.5221422266</v>
      </c>
      <c r="H87" s="200">
        <f t="shared" si="33"/>
        <v>17921195.377805699</v>
      </c>
      <c r="I87" s="437">
        <v>655476.00876194029</v>
      </c>
      <c r="J87" s="435">
        <f t="shared" si="34"/>
        <v>18576671.386567637</v>
      </c>
      <c r="K87" s="438">
        <v>2923081</v>
      </c>
      <c r="L87" s="478">
        <f t="shared" si="35"/>
        <v>21499752.386567637</v>
      </c>
      <c r="M87" s="435">
        <v>2266815.3520999998</v>
      </c>
      <c r="N87" s="435">
        <f t="shared" si="36"/>
        <v>23766567.738667637</v>
      </c>
      <c r="O87" s="478">
        <f t="shared" si="37"/>
        <v>2090.6021379392878</v>
      </c>
      <c r="P87" s="435">
        <f t="shared" si="38"/>
        <v>2311.0237007650367</v>
      </c>
      <c r="Q87" s="481">
        <v>1</v>
      </c>
      <c r="R87" s="482">
        <v>34</v>
      </c>
      <c r="S87" s="416"/>
      <c r="T87" s="521">
        <f t="shared" si="39"/>
        <v>3408347.5618211627</v>
      </c>
      <c r="U87" s="522">
        <f t="shared" si="46"/>
        <v>0.18839595901137687</v>
      </c>
      <c r="V87" s="523">
        <f t="shared" si="40"/>
        <v>350.37466345424787</v>
      </c>
      <c r="W87" s="415"/>
      <c r="X87" s="431">
        <v>235</v>
      </c>
      <c r="Y87" s="432" t="s">
        <v>91</v>
      </c>
      <c r="Z87" s="433">
        <v>10396</v>
      </c>
      <c r="AA87" s="480">
        <f t="shared" si="41"/>
        <v>7204630.7668807749</v>
      </c>
      <c r="AB87" s="480">
        <v>8851264.2169168368</v>
      </c>
      <c r="AC87" s="200">
        <v>16055894.983797612</v>
      </c>
      <c r="AD87" s="437">
        <v>-1613257</v>
      </c>
      <c r="AE87" s="448">
        <f t="shared" si="44"/>
        <v>14442637.983797612</v>
      </c>
      <c r="AF87" s="433">
        <v>662205.84094886237</v>
      </c>
      <c r="AG87" s="435">
        <f t="shared" si="45"/>
        <v>15104843.824746475</v>
      </c>
      <c r="AH87" s="438">
        <v>2986561</v>
      </c>
      <c r="AI87" s="478">
        <f t="shared" si="42"/>
        <v>18091404.824746475</v>
      </c>
      <c r="AJ87" s="439">
        <f t="shared" si="43"/>
        <v>1740.2274744850399</v>
      </c>
    </row>
    <row r="88" spans="1:36">
      <c r="A88" s="431">
        <v>236</v>
      </c>
      <c r="B88" s="432" t="s">
        <v>538</v>
      </c>
      <c r="C88" s="437">
        <v>4198</v>
      </c>
      <c r="D88" s="479">
        <f t="shared" si="32"/>
        <v>2041750.4791427725</v>
      </c>
      <c r="E88" s="480">
        <v>-428609.4057148904</v>
      </c>
      <c r="F88" s="437">
        <v>1613141.073427882</v>
      </c>
      <c r="G88" s="437">
        <v>2256974.4482996222</v>
      </c>
      <c r="H88" s="200">
        <f t="shared" si="33"/>
        <v>3870115.5217275042</v>
      </c>
      <c r="I88" s="437">
        <v>887852.95850948663</v>
      </c>
      <c r="J88" s="435">
        <f t="shared" si="34"/>
        <v>4757968.4802369904</v>
      </c>
      <c r="K88" s="438">
        <v>761702</v>
      </c>
      <c r="L88" s="478">
        <f t="shared" si="35"/>
        <v>5519670.4802369904</v>
      </c>
      <c r="M88" s="435">
        <v>300801.71549999999</v>
      </c>
      <c r="N88" s="435">
        <f t="shared" si="36"/>
        <v>5820472.1957369903</v>
      </c>
      <c r="O88" s="478">
        <f t="shared" si="37"/>
        <v>1314.8333683270582</v>
      </c>
      <c r="P88" s="435">
        <f t="shared" si="38"/>
        <v>1386.4869451493546</v>
      </c>
      <c r="Q88" s="481">
        <v>16</v>
      </c>
      <c r="R88" s="481">
        <v>16</v>
      </c>
      <c r="S88" s="367"/>
      <c r="T88" s="521">
        <f t="shared" si="39"/>
        <v>21428.861195523292</v>
      </c>
      <c r="U88" s="522">
        <f t="shared" si="46"/>
        <v>3.8974026025540656E-3</v>
      </c>
      <c r="V88" s="523">
        <f t="shared" si="40"/>
        <v>4.4802656003025731</v>
      </c>
      <c r="W88" s="415"/>
      <c r="X88" s="431">
        <v>236</v>
      </c>
      <c r="Y88" s="432" t="s">
        <v>92</v>
      </c>
      <c r="Z88" s="433">
        <v>4196</v>
      </c>
      <c r="AA88" s="480">
        <f t="shared" si="41"/>
        <v>2083442.6012743034</v>
      </c>
      <c r="AB88" s="480">
        <v>-528790.6630155833</v>
      </c>
      <c r="AC88" s="200">
        <v>1554651.9382587201</v>
      </c>
      <c r="AD88" s="437">
        <v>2283320</v>
      </c>
      <c r="AE88" s="448">
        <f t="shared" si="44"/>
        <v>3837971.9382587201</v>
      </c>
      <c r="AF88" s="433">
        <v>896489.68078274722</v>
      </c>
      <c r="AG88" s="435">
        <f t="shared" si="45"/>
        <v>4734461.6190414671</v>
      </c>
      <c r="AH88" s="438">
        <v>763780</v>
      </c>
      <c r="AI88" s="478">
        <f t="shared" si="42"/>
        <v>5498241.6190414671</v>
      </c>
      <c r="AJ88" s="439">
        <f t="shared" si="43"/>
        <v>1310.3531027267557</v>
      </c>
    </row>
    <row r="89" spans="1:36">
      <c r="A89" s="431">
        <v>239</v>
      </c>
      <c r="B89" s="432" t="s">
        <v>93</v>
      </c>
      <c r="C89" s="437">
        <v>2029</v>
      </c>
      <c r="D89" s="479">
        <f t="shared" si="32"/>
        <v>464539.17025579279</v>
      </c>
      <c r="E89" s="480">
        <v>-50654.477704045858</v>
      </c>
      <c r="F89" s="437">
        <v>413884.69255174696</v>
      </c>
      <c r="G89" s="437">
        <v>790843.28003277641</v>
      </c>
      <c r="H89" s="200">
        <f t="shared" si="33"/>
        <v>1204727.9725845233</v>
      </c>
      <c r="I89" s="437">
        <v>462300.14243070059</v>
      </c>
      <c r="J89" s="435">
        <f t="shared" si="34"/>
        <v>1667028.1150152239</v>
      </c>
      <c r="K89" s="438">
        <v>-410432</v>
      </c>
      <c r="L89" s="478">
        <f t="shared" si="35"/>
        <v>1256596.1150152239</v>
      </c>
      <c r="M89" s="435">
        <v>3699.7880000000005</v>
      </c>
      <c r="N89" s="435">
        <f t="shared" si="36"/>
        <v>1260295.9030152238</v>
      </c>
      <c r="O89" s="478">
        <f t="shared" si="37"/>
        <v>619.3179472721655</v>
      </c>
      <c r="P89" s="435">
        <f t="shared" si="38"/>
        <v>621.14140119035176</v>
      </c>
      <c r="Q89" s="481">
        <v>11</v>
      </c>
      <c r="R89" s="481">
        <v>11</v>
      </c>
      <c r="S89" s="367"/>
      <c r="T89" s="521">
        <f t="shared" si="39"/>
        <v>629000.28724315134</v>
      </c>
      <c r="U89" s="522">
        <f t="shared" si="46"/>
        <v>1.0022378406753667</v>
      </c>
      <c r="V89" s="523">
        <f t="shared" si="40"/>
        <v>319.74953306115236</v>
      </c>
      <c r="W89" s="415"/>
      <c r="X89" s="431">
        <v>239</v>
      </c>
      <c r="Y89" s="432" t="s">
        <v>93</v>
      </c>
      <c r="Z89" s="433">
        <v>2095</v>
      </c>
      <c r="AA89" s="480">
        <f t="shared" si="41"/>
        <v>387331.62395762152</v>
      </c>
      <c r="AB89" s="480">
        <v>-91989.468654343393</v>
      </c>
      <c r="AC89" s="200">
        <v>295342.15530327812</v>
      </c>
      <c r="AD89" s="437">
        <v>397653</v>
      </c>
      <c r="AE89" s="448">
        <f t="shared" si="44"/>
        <v>692995.15530327812</v>
      </c>
      <c r="AF89" s="433">
        <v>464543.67246879439</v>
      </c>
      <c r="AG89" s="435">
        <f t="shared" si="45"/>
        <v>1157538.8277720725</v>
      </c>
      <c r="AH89" s="438">
        <v>-529943</v>
      </c>
      <c r="AI89" s="478">
        <f t="shared" si="42"/>
        <v>627595.82777207252</v>
      </c>
      <c r="AJ89" s="439">
        <f t="shared" si="43"/>
        <v>299.56841421101313</v>
      </c>
    </row>
    <row r="90" spans="1:36">
      <c r="A90" s="431">
        <v>240</v>
      </c>
      <c r="B90" s="432" t="s">
        <v>94</v>
      </c>
      <c r="C90" s="437">
        <v>19499</v>
      </c>
      <c r="D90" s="479">
        <f t="shared" si="32"/>
        <v>2410818.7402096335</v>
      </c>
      <c r="E90" s="480">
        <v>-13744131.935287127</v>
      </c>
      <c r="F90" s="437">
        <v>-11333313.195077494</v>
      </c>
      <c r="G90" s="437">
        <v>5513901.5913543198</v>
      </c>
      <c r="H90" s="200">
        <f t="shared" si="33"/>
        <v>-5819411.603723174</v>
      </c>
      <c r="I90" s="437">
        <v>3214817.9245309983</v>
      </c>
      <c r="J90" s="435">
        <f t="shared" si="34"/>
        <v>-2604593.6791921756</v>
      </c>
      <c r="K90" s="438">
        <v>39622</v>
      </c>
      <c r="L90" s="478">
        <f t="shared" si="35"/>
        <v>-2564971.6791921756</v>
      </c>
      <c r="M90" s="435">
        <v>-189196.41699999996</v>
      </c>
      <c r="N90" s="435">
        <f t="shared" si="36"/>
        <v>-2754168.0961921755</v>
      </c>
      <c r="O90" s="478">
        <f t="shared" si="37"/>
        <v>-131.54375502293325</v>
      </c>
      <c r="P90" s="435">
        <f t="shared" si="38"/>
        <v>-141.24663296539185</v>
      </c>
      <c r="Q90" s="481">
        <v>19</v>
      </c>
      <c r="R90" s="481">
        <v>19</v>
      </c>
      <c r="S90" s="367"/>
      <c r="T90" s="521">
        <f t="shared" si="39"/>
        <v>-3098733.6650207983</v>
      </c>
      <c r="U90" s="522">
        <f t="shared" si="46"/>
        <v>-5.8054596379887613</v>
      </c>
      <c r="V90" s="523">
        <f t="shared" si="40"/>
        <v>-158.25589524056025</v>
      </c>
      <c r="W90" s="415"/>
      <c r="X90" s="431">
        <v>240</v>
      </c>
      <c r="Y90" s="432" t="s">
        <v>94</v>
      </c>
      <c r="Z90" s="433">
        <v>19982</v>
      </c>
      <c r="AA90" s="480">
        <f t="shared" si="41"/>
        <v>2428911.5617083069</v>
      </c>
      <c r="AB90" s="480">
        <v>-9844742.2890711352</v>
      </c>
      <c r="AC90" s="200">
        <v>-7415830.7273628283</v>
      </c>
      <c r="AD90" s="437">
        <v>4179917</v>
      </c>
      <c r="AE90" s="448">
        <f t="shared" si="44"/>
        <v>-3235913.7273628283</v>
      </c>
      <c r="AF90" s="433">
        <v>3195185.713191451</v>
      </c>
      <c r="AG90" s="435">
        <f t="shared" si="45"/>
        <v>-40728.01417137729</v>
      </c>
      <c r="AH90" s="438">
        <v>574490</v>
      </c>
      <c r="AI90" s="478">
        <f t="shared" si="42"/>
        <v>533761.98582862271</v>
      </c>
      <c r="AJ90" s="439">
        <f t="shared" si="43"/>
        <v>26.712140217626999</v>
      </c>
    </row>
    <row r="91" spans="1:36">
      <c r="A91" s="431">
        <v>241</v>
      </c>
      <c r="B91" s="432" t="s">
        <v>95</v>
      </c>
      <c r="C91" s="437">
        <v>7771</v>
      </c>
      <c r="D91" s="479">
        <f t="shared" si="32"/>
        <v>2733052.4179990706</v>
      </c>
      <c r="E91" s="480">
        <v>-3285094.9669213975</v>
      </c>
      <c r="F91" s="437">
        <v>-552042.54892232688</v>
      </c>
      <c r="G91" s="437">
        <v>1649253.9476050371</v>
      </c>
      <c r="H91" s="200">
        <f t="shared" si="33"/>
        <v>1097211.3986827102</v>
      </c>
      <c r="I91" s="437">
        <v>1132542.5612872744</v>
      </c>
      <c r="J91" s="435">
        <f t="shared" si="34"/>
        <v>2229753.9599699844</v>
      </c>
      <c r="K91" s="438">
        <v>-544728</v>
      </c>
      <c r="L91" s="478">
        <f t="shared" si="35"/>
        <v>1685025.9599699844</v>
      </c>
      <c r="M91" s="435">
        <v>173352.97000000003</v>
      </c>
      <c r="N91" s="435">
        <f t="shared" si="36"/>
        <v>1858378.9299699843</v>
      </c>
      <c r="O91" s="478">
        <f t="shared" si="37"/>
        <v>216.83515119932883</v>
      </c>
      <c r="P91" s="435">
        <f t="shared" si="38"/>
        <v>239.14282974777819</v>
      </c>
      <c r="Q91" s="481">
        <v>19</v>
      </c>
      <c r="R91" s="481">
        <v>19</v>
      </c>
      <c r="S91" s="367"/>
      <c r="T91" s="521">
        <f t="shared" si="39"/>
        <v>-1361137.3279584525</v>
      </c>
      <c r="U91" s="522">
        <f t="shared" si="46"/>
        <v>-0.4468366267010272</v>
      </c>
      <c r="V91" s="523">
        <f t="shared" si="40"/>
        <v>-168.5600016256252</v>
      </c>
      <c r="W91" s="415"/>
      <c r="X91" s="431">
        <v>241</v>
      </c>
      <c r="Y91" s="432" t="s">
        <v>95</v>
      </c>
      <c r="Z91" s="433">
        <v>7904</v>
      </c>
      <c r="AA91" s="480">
        <f t="shared" si="41"/>
        <v>2667194.9193465994</v>
      </c>
      <c r="AB91" s="480">
        <v>-2046785.9006313463</v>
      </c>
      <c r="AC91" s="200">
        <v>620409.0187152531</v>
      </c>
      <c r="AD91" s="437">
        <v>1677615</v>
      </c>
      <c r="AE91" s="448">
        <f t="shared" si="44"/>
        <v>2298024.0187152531</v>
      </c>
      <c r="AF91" s="433">
        <v>1149668.269213184</v>
      </c>
      <c r="AG91" s="435">
        <f t="shared" si="45"/>
        <v>3447692.2879284369</v>
      </c>
      <c r="AH91" s="438">
        <v>-401529</v>
      </c>
      <c r="AI91" s="478">
        <f t="shared" si="42"/>
        <v>3046163.2879284369</v>
      </c>
      <c r="AJ91" s="439">
        <f t="shared" si="43"/>
        <v>385.39515282495404</v>
      </c>
    </row>
    <row r="92" spans="1:36">
      <c r="A92" s="431">
        <v>244</v>
      </c>
      <c r="B92" s="432" t="s">
        <v>96</v>
      </c>
      <c r="C92" s="437">
        <v>19300</v>
      </c>
      <c r="D92" s="479">
        <f t="shared" si="32"/>
        <v>17399743.879205678</v>
      </c>
      <c r="E92" s="480">
        <v>-937547.05443573243</v>
      </c>
      <c r="F92" s="437">
        <v>16462196.824769944</v>
      </c>
      <c r="G92" s="437">
        <v>3660954.0326702883</v>
      </c>
      <c r="H92" s="200">
        <f t="shared" si="33"/>
        <v>20123150.857440233</v>
      </c>
      <c r="I92" s="437">
        <v>2075376.9698116761</v>
      </c>
      <c r="J92" s="435">
        <f t="shared" si="34"/>
        <v>22198527.827251911</v>
      </c>
      <c r="K92" s="438">
        <v>28240</v>
      </c>
      <c r="L92" s="478">
        <f t="shared" si="35"/>
        <v>22226767.827251911</v>
      </c>
      <c r="M92" s="435">
        <v>109237.73254999996</v>
      </c>
      <c r="N92" s="435">
        <f t="shared" si="36"/>
        <v>22336005.55980191</v>
      </c>
      <c r="O92" s="478">
        <f t="shared" si="37"/>
        <v>1151.6460014120162</v>
      </c>
      <c r="P92" s="435">
        <f t="shared" si="38"/>
        <v>1157.3059875545032</v>
      </c>
      <c r="Q92" s="481">
        <v>17</v>
      </c>
      <c r="R92" s="481">
        <v>17</v>
      </c>
      <c r="S92" s="367"/>
      <c r="T92" s="521">
        <f t="shared" si="39"/>
        <v>753326.38974532485</v>
      </c>
      <c r="U92" s="522">
        <f t="shared" si="46"/>
        <v>3.5081772613751949E-2</v>
      </c>
      <c r="V92" s="523">
        <f t="shared" si="40"/>
        <v>28.323055319393006</v>
      </c>
      <c r="W92" s="415"/>
      <c r="X92" s="431">
        <v>244</v>
      </c>
      <c r="Y92" s="432" t="s">
        <v>96</v>
      </c>
      <c r="Z92" s="433">
        <v>19116</v>
      </c>
      <c r="AA92" s="480">
        <f t="shared" si="41"/>
        <v>17395340.628225945</v>
      </c>
      <c r="AB92" s="480">
        <v>-2416938.8521082466</v>
      </c>
      <c r="AC92" s="200">
        <v>14978401.776117699</v>
      </c>
      <c r="AD92" s="437">
        <v>4245107</v>
      </c>
      <c r="AE92" s="448">
        <f t="shared" si="44"/>
        <v>19223508.776117697</v>
      </c>
      <c r="AF92" s="433">
        <v>2097985.6613888899</v>
      </c>
      <c r="AG92" s="435">
        <f t="shared" si="45"/>
        <v>21321494.437506586</v>
      </c>
      <c r="AH92" s="438">
        <v>151947</v>
      </c>
      <c r="AI92" s="478">
        <f t="shared" si="42"/>
        <v>21473441.437506586</v>
      </c>
      <c r="AJ92" s="439">
        <f t="shared" si="43"/>
        <v>1123.3229460926232</v>
      </c>
    </row>
    <row r="93" spans="1:36">
      <c r="A93" s="431">
        <v>245</v>
      </c>
      <c r="B93" s="432" t="s">
        <v>539</v>
      </c>
      <c r="C93" s="437">
        <v>37676</v>
      </c>
      <c r="D93" s="479">
        <f t="shared" si="32"/>
        <v>16007361.303351667</v>
      </c>
      <c r="E93" s="480">
        <v>-4411978.1680065524</v>
      </c>
      <c r="F93" s="437">
        <v>11595383.135345114</v>
      </c>
      <c r="G93" s="437">
        <v>430942.73587921291</v>
      </c>
      <c r="H93" s="200">
        <f t="shared" si="33"/>
        <v>12026325.871224327</v>
      </c>
      <c r="I93" s="437">
        <v>4824294.0159718813</v>
      </c>
      <c r="J93" s="435">
        <f t="shared" si="34"/>
        <v>16850619.887196209</v>
      </c>
      <c r="K93" s="438">
        <v>-2622359</v>
      </c>
      <c r="L93" s="478">
        <f t="shared" si="35"/>
        <v>14228260.887196209</v>
      </c>
      <c r="M93" s="435">
        <v>-1207091.6394000002</v>
      </c>
      <c r="N93" s="435">
        <f t="shared" si="36"/>
        <v>13021169.24779621</v>
      </c>
      <c r="O93" s="478">
        <f t="shared" si="37"/>
        <v>377.64786302145154</v>
      </c>
      <c r="P93" s="435">
        <f t="shared" si="38"/>
        <v>345.60912113271604</v>
      </c>
      <c r="Q93" s="481">
        <v>1</v>
      </c>
      <c r="R93" s="482">
        <v>35</v>
      </c>
      <c r="S93" s="416"/>
      <c r="T93" s="521">
        <f t="shared" si="39"/>
        <v>-3741077.6973246187</v>
      </c>
      <c r="U93" s="522">
        <f t="shared" si="46"/>
        <v>-0.20819228708547252</v>
      </c>
      <c r="V93" s="523">
        <f t="shared" si="40"/>
        <v>-104.9837061803326</v>
      </c>
      <c r="W93" s="415"/>
      <c r="X93" s="431">
        <v>245</v>
      </c>
      <c r="Y93" s="432" t="s">
        <v>97</v>
      </c>
      <c r="Z93" s="433">
        <v>37232</v>
      </c>
      <c r="AA93" s="480">
        <f t="shared" si="41"/>
        <v>15764127.332240188</v>
      </c>
      <c r="AB93" s="480">
        <v>-701955.26629270473</v>
      </c>
      <c r="AC93" s="200">
        <v>15062172.065947484</v>
      </c>
      <c r="AD93" s="437">
        <v>1850402</v>
      </c>
      <c r="AE93" s="448">
        <f t="shared" si="44"/>
        <v>16912574.065947484</v>
      </c>
      <c r="AF93" s="433">
        <v>4834905.5185733447</v>
      </c>
      <c r="AG93" s="435">
        <f t="shared" si="45"/>
        <v>21747479.584520828</v>
      </c>
      <c r="AH93" s="438">
        <v>-3778141</v>
      </c>
      <c r="AI93" s="478">
        <f t="shared" si="42"/>
        <v>17969338.584520828</v>
      </c>
      <c r="AJ93" s="439">
        <f t="shared" si="43"/>
        <v>482.63156920178415</v>
      </c>
    </row>
    <row r="94" spans="1:36">
      <c r="A94" s="431">
        <v>249</v>
      </c>
      <c r="B94" s="432" t="s">
        <v>540</v>
      </c>
      <c r="C94" s="437">
        <v>9250</v>
      </c>
      <c r="D94" s="479">
        <f t="shared" si="32"/>
        <v>1066449.7104113228</v>
      </c>
      <c r="E94" s="480">
        <v>476864.1442140271</v>
      </c>
      <c r="F94" s="437">
        <v>1543313.8546253499</v>
      </c>
      <c r="G94" s="437">
        <v>3375148.8711746689</v>
      </c>
      <c r="H94" s="200">
        <f t="shared" si="33"/>
        <v>4918462.7258000188</v>
      </c>
      <c r="I94" s="437">
        <v>1665414.2069316842</v>
      </c>
      <c r="J94" s="435">
        <f t="shared" si="34"/>
        <v>6583876.9327317029</v>
      </c>
      <c r="K94" s="438">
        <v>267151</v>
      </c>
      <c r="L94" s="478">
        <f t="shared" si="35"/>
        <v>6851027.9327317029</v>
      </c>
      <c r="M94" s="435">
        <v>-37355.923999999999</v>
      </c>
      <c r="N94" s="435">
        <f t="shared" si="36"/>
        <v>6813672.0087317033</v>
      </c>
      <c r="O94" s="478">
        <f t="shared" si="37"/>
        <v>740.65166840342738</v>
      </c>
      <c r="P94" s="435">
        <f t="shared" si="38"/>
        <v>736.6131901331571</v>
      </c>
      <c r="Q94" s="481">
        <v>13</v>
      </c>
      <c r="R94" s="481">
        <v>13</v>
      </c>
      <c r="S94" s="367"/>
      <c r="T94" s="521">
        <f t="shared" si="39"/>
        <v>76531.266797844321</v>
      </c>
      <c r="U94" s="522">
        <f t="shared" si="46"/>
        <v>1.1296967224545021E-2</v>
      </c>
      <c r="V94" s="523">
        <f t="shared" si="40"/>
        <v>23.242299989379035</v>
      </c>
      <c r="W94" s="415"/>
      <c r="X94" s="431">
        <v>249</v>
      </c>
      <c r="Y94" s="432" t="s">
        <v>98</v>
      </c>
      <c r="Z94" s="433">
        <v>9443</v>
      </c>
      <c r="AA94" s="480">
        <f t="shared" si="41"/>
        <v>1013412.1182315373</v>
      </c>
      <c r="AB94" s="480">
        <v>1231278.0322409854</v>
      </c>
      <c r="AC94" s="200">
        <v>2244690.1504725227</v>
      </c>
      <c r="AD94" s="437">
        <v>2871144</v>
      </c>
      <c r="AE94" s="448">
        <f t="shared" si="44"/>
        <v>5115834.1504725227</v>
      </c>
      <c r="AF94" s="433">
        <v>1689805.5154613357</v>
      </c>
      <c r="AG94" s="435">
        <f t="shared" si="45"/>
        <v>6805639.6659338586</v>
      </c>
      <c r="AH94" s="438">
        <v>-31143</v>
      </c>
      <c r="AI94" s="478">
        <f t="shared" si="42"/>
        <v>6774496.6659338586</v>
      </c>
      <c r="AJ94" s="439">
        <f t="shared" si="43"/>
        <v>717.40936841404834</v>
      </c>
    </row>
    <row r="95" spans="1:36">
      <c r="A95" s="431">
        <v>250</v>
      </c>
      <c r="B95" s="432" t="s">
        <v>99</v>
      </c>
      <c r="C95" s="437">
        <v>1771</v>
      </c>
      <c r="D95" s="479">
        <f t="shared" si="32"/>
        <v>242412.14290991778</v>
      </c>
      <c r="E95" s="480">
        <v>-25812.027091576929</v>
      </c>
      <c r="F95" s="437">
        <v>216600.11581834086</v>
      </c>
      <c r="G95" s="437">
        <v>800408.86810264259</v>
      </c>
      <c r="H95" s="200">
        <f t="shared" si="33"/>
        <v>1017008.9839209835</v>
      </c>
      <c r="I95" s="437">
        <v>441292.16868401034</v>
      </c>
      <c r="J95" s="435">
        <f t="shared" si="34"/>
        <v>1458301.1526049939</v>
      </c>
      <c r="K95" s="438">
        <v>-365374</v>
      </c>
      <c r="L95" s="478">
        <f t="shared" si="35"/>
        <v>1092927.1526049939</v>
      </c>
      <c r="M95" s="435">
        <v>43412.834999999999</v>
      </c>
      <c r="N95" s="435">
        <f t="shared" si="36"/>
        <v>1136339.9876049939</v>
      </c>
      <c r="O95" s="478">
        <f t="shared" si="37"/>
        <v>617.12430977131214</v>
      </c>
      <c r="P95" s="435">
        <f t="shared" si="38"/>
        <v>641.63748594296658</v>
      </c>
      <c r="Q95" s="481">
        <v>6</v>
      </c>
      <c r="R95" s="481">
        <v>6</v>
      </c>
      <c r="S95" s="367"/>
      <c r="T95" s="521">
        <f t="shared" si="39"/>
        <v>-157056.66507351818</v>
      </c>
      <c r="U95" s="522">
        <f t="shared" si="46"/>
        <v>-0.12564695866639783</v>
      </c>
      <c r="V95" s="523">
        <f t="shared" si="40"/>
        <v>-74.238421245564041</v>
      </c>
      <c r="W95" s="415"/>
      <c r="X95" s="431">
        <v>250</v>
      </c>
      <c r="Y95" s="432" t="s">
        <v>99</v>
      </c>
      <c r="Z95" s="433">
        <v>1808</v>
      </c>
      <c r="AA95" s="480">
        <f t="shared" si="41"/>
        <v>212270.495031862</v>
      </c>
      <c r="AB95" s="480">
        <v>269901.53647575394</v>
      </c>
      <c r="AC95" s="200">
        <v>482172.03150761593</v>
      </c>
      <c r="AD95" s="437">
        <v>695579</v>
      </c>
      <c r="AE95" s="448">
        <f t="shared" si="44"/>
        <v>1177751.0315076159</v>
      </c>
      <c r="AF95" s="433">
        <v>443555.78617089614</v>
      </c>
      <c r="AG95" s="435">
        <f t="shared" si="45"/>
        <v>1621306.8176785121</v>
      </c>
      <c r="AH95" s="438">
        <v>-371323</v>
      </c>
      <c r="AI95" s="478">
        <f t="shared" si="42"/>
        <v>1249983.8176785121</v>
      </c>
      <c r="AJ95" s="439">
        <f t="shared" si="43"/>
        <v>691.36273101687618</v>
      </c>
    </row>
    <row r="96" spans="1:36">
      <c r="A96" s="431">
        <v>256</v>
      </c>
      <c r="B96" s="432" t="s">
        <v>100</v>
      </c>
      <c r="C96" s="437">
        <v>1554</v>
      </c>
      <c r="D96" s="479">
        <f t="shared" si="32"/>
        <v>1455064.3515382553</v>
      </c>
      <c r="E96" s="480">
        <v>-884383.98853418825</v>
      </c>
      <c r="F96" s="437">
        <v>570680.36300406721</v>
      </c>
      <c r="G96" s="437">
        <v>851903.69821475446</v>
      </c>
      <c r="H96" s="200">
        <f t="shared" si="33"/>
        <v>1422584.0612188217</v>
      </c>
      <c r="I96" s="437">
        <v>343315.21196814114</v>
      </c>
      <c r="J96" s="435">
        <f t="shared" si="34"/>
        <v>1765899.2731869628</v>
      </c>
      <c r="K96" s="438">
        <v>368867</v>
      </c>
      <c r="L96" s="478">
        <f t="shared" si="35"/>
        <v>2134766.2731869631</v>
      </c>
      <c r="M96" s="435">
        <v>118005.33500000001</v>
      </c>
      <c r="N96" s="435">
        <f t="shared" si="36"/>
        <v>2252771.608186963</v>
      </c>
      <c r="O96" s="478">
        <f t="shared" si="37"/>
        <v>1373.7234705192811</v>
      </c>
      <c r="P96" s="435">
        <f t="shared" si="38"/>
        <v>1449.6599795282903</v>
      </c>
      <c r="Q96" s="481">
        <v>13</v>
      </c>
      <c r="R96" s="481">
        <v>13</v>
      </c>
      <c r="S96" s="367"/>
      <c r="T96" s="521">
        <f t="shared" si="39"/>
        <v>63309.584186522989</v>
      </c>
      <c r="U96" s="522">
        <f t="shared" si="46"/>
        <v>3.0562832678424173E-2</v>
      </c>
      <c r="V96" s="523">
        <f t="shared" si="40"/>
        <v>63.504185889021755</v>
      </c>
      <c r="W96" s="415"/>
      <c r="X96" s="431">
        <v>256</v>
      </c>
      <c r="Y96" s="432" t="s">
        <v>100</v>
      </c>
      <c r="Z96" s="433">
        <v>1581</v>
      </c>
      <c r="AA96" s="480">
        <f t="shared" si="41"/>
        <v>1451686.1513661123</v>
      </c>
      <c r="AB96" s="480">
        <v>-656061.37770001881</v>
      </c>
      <c r="AC96" s="200">
        <v>795624.77366609348</v>
      </c>
      <c r="AD96" s="437">
        <v>707007</v>
      </c>
      <c r="AE96" s="448">
        <f t="shared" si="44"/>
        <v>1502631.7736660936</v>
      </c>
      <c r="AF96" s="433">
        <v>342078.91533434653</v>
      </c>
      <c r="AG96" s="435">
        <f t="shared" si="45"/>
        <v>1844710.6890004401</v>
      </c>
      <c r="AH96" s="438">
        <v>226746</v>
      </c>
      <c r="AI96" s="478">
        <f t="shared" si="42"/>
        <v>2071456.6890004401</v>
      </c>
      <c r="AJ96" s="439">
        <f t="shared" si="43"/>
        <v>1310.2192846302594</v>
      </c>
    </row>
    <row r="97" spans="1:36">
      <c r="A97" s="431">
        <v>257</v>
      </c>
      <c r="B97" s="432" t="s">
        <v>541</v>
      </c>
      <c r="C97" s="437">
        <v>40722</v>
      </c>
      <c r="D97" s="479">
        <f t="shared" si="32"/>
        <v>26944036.947541714</v>
      </c>
      <c r="E97" s="480">
        <v>8502397.593545258</v>
      </c>
      <c r="F97" s="437">
        <v>35446434.541086972</v>
      </c>
      <c r="G97" s="437">
        <v>-957594.10945789458</v>
      </c>
      <c r="H97" s="200">
        <f t="shared" si="33"/>
        <v>34488840.431629077</v>
      </c>
      <c r="I97" s="437">
        <v>4500387.5614631632</v>
      </c>
      <c r="J97" s="435">
        <f t="shared" si="34"/>
        <v>38989227.993092239</v>
      </c>
      <c r="K97" s="438">
        <v>-2617706</v>
      </c>
      <c r="L97" s="478">
        <f t="shared" si="35"/>
        <v>36371521.993092239</v>
      </c>
      <c r="M97" s="435">
        <v>-550468.78040000028</v>
      </c>
      <c r="N97" s="435">
        <f t="shared" si="36"/>
        <v>35821053.212692238</v>
      </c>
      <c r="O97" s="478">
        <f t="shared" si="37"/>
        <v>893.16639637277729</v>
      </c>
      <c r="P97" s="435">
        <f t="shared" si="38"/>
        <v>879.64867179146995</v>
      </c>
      <c r="Q97" s="481">
        <v>1</v>
      </c>
      <c r="R97" s="482">
        <v>34</v>
      </c>
      <c r="S97" s="416"/>
      <c r="T97" s="521">
        <f t="shared" si="39"/>
        <v>-1303930.325388521</v>
      </c>
      <c r="U97" s="522">
        <f t="shared" si="46"/>
        <v>-3.4609546671558078E-2</v>
      </c>
      <c r="V97" s="523">
        <f t="shared" si="40"/>
        <v>-38.63318116242317</v>
      </c>
      <c r="W97" s="415"/>
      <c r="X97" s="431">
        <v>257</v>
      </c>
      <c r="Y97" s="432" t="s">
        <v>101</v>
      </c>
      <c r="Z97" s="433">
        <v>40433</v>
      </c>
      <c r="AA97" s="480">
        <f t="shared" si="41"/>
        <v>27292962.774046551</v>
      </c>
      <c r="AB97" s="480">
        <v>8204619.8342110105</v>
      </c>
      <c r="AC97" s="200">
        <v>35497582.608257562</v>
      </c>
      <c r="AD97" s="437">
        <v>-661596</v>
      </c>
      <c r="AE97" s="448">
        <f t="shared" si="44"/>
        <v>34835986.608257562</v>
      </c>
      <c r="AF97" s="433">
        <v>4555795.7102232007</v>
      </c>
      <c r="AG97" s="435">
        <f t="shared" si="45"/>
        <v>39391782.31848076</v>
      </c>
      <c r="AH97" s="438">
        <v>-1716330</v>
      </c>
      <c r="AI97" s="478">
        <f t="shared" si="42"/>
        <v>37675452.31848076</v>
      </c>
      <c r="AJ97" s="439">
        <f t="shared" si="43"/>
        <v>931.79957753520046</v>
      </c>
    </row>
    <row r="98" spans="1:36">
      <c r="A98" s="431">
        <v>260</v>
      </c>
      <c r="B98" s="432" t="s">
        <v>542</v>
      </c>
      <c r="C98" s="437">
        <v>9727</v>
      </c>
      <c r="D98" s="479">
        <f t="shared" si="32"/>
        <v>1308927.3986522169</v>
      </c>
      <c r="E98" s="480">
        <v>3927690.0866804593</v>
      </c>
      <c r="F98" s="437">
        <v>5236617.4853326762</v>
      </c>
      <c r="G98" s="437">
        <v>5269298.3131798524</v>
      </c>
      <c r="H98" s="200">
        <f t="shared" si="33"/>
        <v>10505915.79851253</v>
      </c>
      <c r="I98" s="437">
        <v>2104520.913554274</v>
      </c>
      <c r="J98" s="435">
        <f t="shared" si="34"/>
        <v>12610436.712066803</v>
      </c>
      <c r="K98" s="438">
        <v>-171395</v>
      </c>
      <c r="L98" s="478">
        <f t="shared" si="35"/>
        <v>12439041.712066803</v>
      </c>
      <c r="M98" s="435">
        <v>-41548.022500000006</v>
      </c>
      <c r="N98" s="435">
        <f t="shared" si="36"/>
        <v>12397493.689566802</v>
      </c>
      <c r="O98" s="478">
        <f t="shared" si="37"/>
        <v>1278.8158437408042</v>
      </c>
      <c r="P98" s="435">
        <f t="shared" si="38"/>
        <v>1274.5444319488847</v>
      </c>
      <c r="Q98" s="481">
        <v>12</v>
      </c>
      <c r="R98" s="481">
        <v>12</v>
      </c>
      <c r="S98" s="367"/>
      <c r="T98" s="521">
        <f t="shared" si="39"/>
        <v>-2272277.1776408739</v>
      </c>
      <c r="U98" s="522">
        <f t="shared" si="46"/>
        <v>-0.15445774744442545</v>
      </c>
      <c r="V98" s="523">
        <f t="shared" si="40"/>
        <v>-210.63630668014116</v>
      </c>
      <c r="W98" s="415"/>
      <c r="X98" s="431">
        <v>260</v>
      </c>
      <c r="Y98" s="432" t="s">
        <v>102</v>
      </c>
      <c r="Z98" s="433">
        <v>9877</v>
      </c>
      <c r="AA98" s="480">
        <f t="shared" si="41"/>
        <v>1338524.5056822151</v>
      </c>
      <c r="AB98" s="480">
        <v>7140616.1307960674</v>
      </c>
      <c r="AC98" s="200">
        <v>8479140.6364782825</v>
      </c>
      <c r="AD98" s="437">
        <v>5042144</v>
      </c>
      <c r="AE98" s="448">
        <f t="shared" si="44"/>
        <v>13521284.636478283</v>
      </c>
      <c r="AF98" s="433">
        <v>2114261.2532293941</v>
      </c>
      <c r="AG98" s="435">
        <f t="shared" si="45"/>
        <v>15635545.889707677</v>
      </c>
      <c r="AH98" s="438">
        <v>-924227</v>
      </c>
      <c r="AI98" s="478">
        <f t="shared" si="42"/>
        <v>14711318.889707677</v>
      </c>
      <c r="AJ98" s="439">
        <f t="shared" si="43"/>
        <v>1489.4521504209454</v>
      </c>
    </row>
    <row r="99" spans="1:36">
      <c r="A99" s="431">
        <v>261</v>
      </c>
      <c r="B99" s="432" t="s">
        <v>103</v>
      </c>
      <c r="C99" s="437">
        <v>6637</v>
      </c>
      <c r="D99" s="479">
        <f t="shared" si="32"/>
        <v>8746450.1319184788</v>
      </c>
      <c r="E99" s="480">
        <v>2083406.6314148782</v>
      </c>
      <c r="F99" s="437">
        <v>10829856.763333358</v>
      </c>
      <c r="G99" s="437">
        <v>-325223.46925284469</v>
      </c>
      <c r="H99" s="200">
        <f t="shared" si="33"/>
        <v>10504633.294080513</v>
      </c>
      <c r="I99" s="437">
        <v>1207171.2267386289</v>
      </c>
      <c r="J99" s="435">
        <f t="shared" si="34"/>
        <v>11711804.520819142</v>
      </c>
      <c r="K99" s="438">
        <v>61479</v>
      </c>
      <c r="L99" s="478">
        <f t="shared" si="35"/>
        <v>11773283.520819142</v>
      </c>
      <c r="M99" s="435">
        <v>-29314.852499999979</v>
      </c>
      <c r="N99" s="435">
        <f t="shared" si="36"/>
        <v>11743968.668319143</v>
      </c>
      <c r="O99" s="478">
        <f t="shared" si="37"/>
        <v>1773.8863222569146</v>
      </c>
      <c r="P99" s="435">
        <f t="shared" si="38"/>
        <v>1769.4694392525453</v>
      </c>
      <c r="Q99" s="481">
        <v>19</v>
      </c>
      <c r="R99" s="481">
        <v>19</v>
      </c>
      <c r="S99" s="367"/>
      <c r="T99" s="521">
        <f t="shared" si="39"/>
        <v>1092349.1066489946</v>
      </c>
      <c r="U99" s="522">
        <f t="shared" si="46"/>
        <v>0.10227093101515541</v>
      </c>
      <c r="V99" s="523">
        <f t="shared" si="40"/>
        <v>136.45961458097599</v>
      </c>
      <c r="W99" s="415"/>
      <c r="X99" s="431">
        <v>261</v>
      </c>
      <c r="Y99" s="432" t="s">
        <v>103</v>
      </c>
      <c r="Z99" s="433">
        <v>6523</v>
      </c>
      <c r="AA99" s="480">
        <f t="shared" si="41"/>
        <v>8523394.7994386572</v>
      </c>
      <c r="AB99" s="480">
        <v>769518.98489986849</v>
      </c>
      <c r="AC99" s="200">
        <v>9292913.7843385264</v>
      </c>
      <c r="AD99" s="437">
        <v>-138958</v>
      </c>
      <c r="AE99" s="448">
        <f t="shared" si="44"/>
        <v>9153955.7843385264</v>
      </c>
      <c r="AF99" s="433">
        <v>1227445.6298316219</v>
      </c>
      <c r="AG99" s="435">
        <f t="shared" si="45"/>
        <v>10381401.414170148</v>
      </c>
      <c r="AH99" s="438">
        <v>299533</v>
      </c>
      <c r="AI99" s="478">
        <f t="shared" si="42"/>
        <v>10680934.414170148</v>
      </c>
      <c r="AJ99" s="439">
        <f t="shared" si="43"/>
        <v>1637.4267076759386</v>
      </c>
    </row>
    <row r="100" spans="1:36">
      <c r="A100" s="431">
        <v>263</v>
      </c>
      <c r="B100" s="432" t="s">
        <v>104</v>
      </c>
      <c r="C100" s="437">
        <v>7597</v>
      </c>
      <c r="D100" s="479">
        <f t="shared" si="32"/>
        <v>2124762.5472917403</v>
      </c>
      <c r="E100" s="480">
        <v>1163692.7855000519</v>
      </c>
      <c r="F100" s="437">
        <v>3288455.3327917922</v>
      </c>
      <c r="G100" s="437">
        <v>4502123.8269685572</v>
      </c>
      <c r="H100" s="200">
        <f t="shared" si="33"/>
        <v>7790579.1597603494</v>
      </c>
      <c r="I100" s="437">
        <v>1805927.0038778996</v>
      </c>
      <c r="J100" s="435">
        <f t="shared" si="34"/>
        <v>9596506.163638249</v>
      </c>
      <c r="K100" s="438">
        <v>-406236</v>
      </c>
      <c r="L100" s="478">
        <f t="shared" si="35"/>
        <v>9190270.163638249</v>
      </c>
      <c r="M100" s="435">
        <v>170220.0849999999</v>
      </c>
      <c r="N100" s="435">
        <f t="shared" si="36"/>
        <v>9360490.2486382481</v>
      </c>
      <c r="O100" s="478">
        <f t="shared" si="37"/>
        <v>1209.7235966352835</v>
      </c>
      <c r="P100" s="435">
        <f t="shared" si="38"/>
        <v>1232.1298208027179</v>
      </c>
      <c r="Q100" s="481">
        <v>11</v>
      </c>
      <c r="R100" s="481">
        <v>11</v>
      </c>
      <c r="S100" s="367"/>
      <c r="T100" s="521">
        <f t="shared" si="39"/>
        <v>-587860.39524507523</v>
      </c>
      <c r="U100" s="522">
        <f t="shared" si="46"/>
        <v>-6.0119916757606646E-2</v>
      </c>
      <c r="V100" s="523">
        <f t="shared" si="40"/>
        <v>-50.507175227498465</v>
      </c>
      <c r="W100" s="415"/>
      <c r="X100" s="431">
        <v>263</v>
      </c>
      <c r="Y100" s="432" t="s">
        <v>104</v>
      </c>
      <c r="Z100" s="433">
        <v>7759</v>
      </c>
      <c r="AA100" s="480">
        <f t="shared" si="41"/>
        <v>2130964.1471607545</v>
      </c>
      <c r="AB100" s="480">
        <v>1941827.5301601342</v>
      </c>
      <c r="AC100" s="200">
        <v>4072791.6773208887</v>
      </c>
      <c r="AD100" s="437">
        <v>4276004</v>
      </c>
      <c r="AE100" s="448">
        <f t="shared" si="44"/>
        <v>8348795.6773208883</v>
      </c>
      <c r="AF100" s="433">
        <v>1812826.8815624351</v>
      </c>
      <c r="AG100" s="435">
        <f t="shared" si="45"/>
        <v>10161622.558883324</v>
      </c>
      <c r="AH100" s="438">
        <v>-383492</v>
      </c>
      <c r="AI100" s="478">
        <f t="shared" si="42"/>
        <v>9778130.5588833243</v>
      </c>
      <c r="AJ100" s="439">
        <f t="shared" si="43"/>
        <v>1260.2307718627819</v>
      </c>
    </row>
    <row r="101" spans="1:36">
      <c r="A101" s="431">
        <v>265</v>
      </c>
      <c r="B101" s="432" t="s">
        <v>105</v>
      </c>
      <c r="C101" s="437">
        <v>1064</v>
      </c>
      <c r="D101" s="479">
        <f t="shared" si="32"/>
        <v>828443.31097158382</v>
      </c>
      <c r="E101" s="480">
        <v>516086.19188805355</v>
      </c>
      <c r="F101" s="437">
        <v>1344529.5028596374</v>
      </c>
      <c r="G101" s="437">
        <v>352735.55910361098</v>
      </c>
      <c r="H101" s="200">
        <f t="shared" si="33"/>
        <v>1697265.0619632483</v>
      </c>
      <c r="I101" s="437">
        <v>244194.61411271486</v>
      </c>
      <c r="J101" s="435">
        <f t="shared" si="34"/>
        <v>1941459.6760759631</v>
      </c>
      <c r="K101" s="438">
        <v>-284366</v>
      </c>
      <c r="L101" s="478">
        <f t="shared" si="35"/>
        <v>1657093.6760759631</v>
      </c>
      <c r="M101" s="435">
        <v>-77576.2</v>
      </c>
      <c r="N101" s="435">
        <f t="shared" si="36"/>
        <v>1579517.4760759631</v>
      </c>
      <c r="O101" s="478">
        <f t="shared" si="37"/>
        <v>1557.4188684924466</v>
      </c>
      <c r="P101" s="435">
        <f t="shared" si="38"/>
        <v>1484.5089060864316</v>
      </c>
      <c r="Q101" s="481">
        <v>13</v>
      </c>
      <c r="R101" s="481">
        <v>13</v>
      </c>
      <c r="S101" s="367"/>
      <c r="T101" s="521">
        <f t="shared" si="39"/>
        <v>96862.41046698438</v>
      </c>
      <c r="U101" s="522">
        <f t="shared" si="46"/>
        <v>6.2082085266492663E-2</v>
      </c>
      <c r="V101" s="523">
        <f t="shared" si="40"/>
        <v>123.38277877831183</v>
      </c>
      <c r="W101" s="415"/>
      <c r="X101" s="431">
        <v>265</v>
      </c>
      <c r="Y101" s="432" t="s">
        <v>105</v>
      </c>
      <c r="Z101" s="433">
        <v>1088</v>
      </c>
      <c r="AA101" s="480">
        <f t="shared" si="41"/>
        <v>837675.48904190317</v>
      </c>
      <c r="AB101" s="480">
        <v>625026.15329706285</v>
      </c>
      <c r="AC101" s="200">
        <v>1462701.642338966</v>
      </c>
      <c r="AD101" s="437">
        <v>147742</v>
      </c>
      <c r="AE101" s="448">
        <f t="shared" si="44"/>
        <v>1610443.642338966</v>
      </c>
      <c r="AF101" s="433">
        <v>246432.62327001276</v>
      </c>
      <c r="AG101" s="435">
        <f t="shared" si="45"/>
        <v>1856876.2656089787</v>
      </c>
      <c r="AH101" s="438">
        <v>-296645</v>
      </c>
      <c r="AI101" s="478">
        <f t="shared" si="42"/>
        <v>1560231.2656089787</v>
      </c>
      <c r="AJ101" s="439">
        <f t="shared" si="43"/>
        <v>1434.0360897141347</v>
      </c>
    </row>
    <row r="102" spans="1:36">
      <c r="A102" s="431">
        <v>271</v>
      </c>
      <c r="B102" s="432" t="s">
        <v>543</v>
      </c>
      <c r="C102" s="437">
        <v>6903</v>
      </c>
      <c r="D102" s="479">
        <f t="shared" si="32"/>
        <v>260942.54594402877</v>
      </c>
      <c r="E102" s="480">
        <v>-1457040.5399243368</v>
      </c>
      <c r="F102" s="437">
        <v>-1196097.9939803081</v>
      </c>
      <c r="G102" s="437">
        <v>2979268.6270577195</v>
      </c>
      <c r="H102" s="200">
        <f t="shared" si="33"/>
        <v>1783170.6330774114</v>
      </c>
      <c r="I102" s="437">
        <v>1410926.1071647825</v>
      </c>
      <c r="J102" s="435">
        <f t="shared" si="34"/>
        <v>3194096.7402421939</v>
      </c>
      <c r="K102" s="438">
        <v>-383925</v>
      </c>
      <c r="L102" s="478">
        <f t="shared" si="35"/>
        <v>2810171.7402421939</v>
      </c>
      <c r="M102" s="435">
        <v>19517.87354999996</v>
      </c>
      <c r="N102" s="435">
        <f t="shared" si="36"/>
        <v>2829689.6137921941</v>
      </c>
      <c r="O102" s="478">
        <f t="shared" si="37"/>
        <v>407.09426919342229</v>
      </c>
      <c r="P102" s="435">
        <f t="shared" si="38"/>
        <v>409.92171719429149</v>
      </c>
      <c r="Q102" s="481">
        <v>4</v>
      </c>
      <c r="R102" s="481">
        <v>4</v>
      </c>
      <c r="S102" s="367"/>
      <c r="T102" s="521">
        <f t="shared" si="39"/>
        <v>-1327319.7720822641</v>
      </c>
      <c r="U102" s="522">
        <f t="shared" si="46"/>
        <v>-0.32080301992851001</v>
      </c>
      <c r="V102" s="523">
        <f t="shared" si="40"/>
        <v>-188.14260497208738</v>
      </c>
      <c r="W102" s="415"/>
      <c r="X102" s="431">
        <v>271</v>
      </c>
      <c r="Y102" s="432" t="s">
        <v>106</v>
      </c>
      <c r="Z102" s="433">
        <v>6951</v>
      </c>
      <c r="AA102" s="480">
        <f t="shared" si="41"/>
        <v>339896.50731992268</v>
      </c>
      <c r="AB102" s="480">
        <v>-515379.0920225383</v>
      </c>
      <c r="AC102" s="200">
        <v>-175482.58470261563</v>
      </c>
      <c r="AD102" s="437">
        <v>3172285</v>
      </c>
      <c r="AE102" s="448">
        <f t="shared" si="44"/>
        <v>2996802.4152973844</v>
      </c>
      <c r="AF102" s="433">
        <v>1428589.0970270738</v>
      </c>
      <c r="AG102" s="435">
        <f t="shared" si="45"/>
        <v>4425391.512324458</v>
      </c>
      <c r="AH102" s="438">
        <v>-287900</v>
      </c>
      <c r="AI102" s="478">
        <f t="shared" si="42"/>
        <v>4137491.512324458</v>
      </c>
      <c r="AJ102" s="439">
        <f t="shared" si="43"/>
        <v>595.23687416550968</v>
      </c>
    </row>
    <row r="103" spans="1:36">
      <c r="A103" s="431">
        <v>272</v>
      </c>
      <c r="B103" s="432" t="s">
        <v>544</v>
      </c>
      <c r="C103" s="437">
        <v>48006</v>
      </c>
      <c r="D103" s="479">
        <f t="shared" si="32"/>
        <v>26902738.56278231</v>
      </c>
      <c r="E103" s="480">
        <v>-16913808.795207966</v>
      </c>
      <c r="F103" s="437">
        <v>9988929.7675743438</v>
      </c>
      <c r="G103" s="437">
        <v>9098678.0138255227</v>
      </c>
      <c r="H103" s="200">
        <f t="shared" si="33"/>
        <v>19087607.781399868</v>
      </c>
      <c r="I103" s="437">
        <v>7579135.5495966859</v>
      </c>
      <c r="J103" s="435">
        <f t="shared" si="34"/>
        <v>26666743.330996554</v>
      </c>
      <c r="K103" s="438">
        <v>-961069</v>
      </c>
      <c r="L103" s="478">
        <f t="shared" si="35"/>
        <v>25705674.330996554</v>
      </c>
      <c r="M103" s="435">
        <v>15888.20250000013</v>
      </c>
      <c r="N103" s="435">
        <f t="shared" si="36"/>
        <v>25721562.533496555</v>
      </c>
      <c r="O103" s="478">
        <f t="shared" si="37"/>
        <v>535.46794840221128</v>
      </c>
      <c r="P103" s="435">
        <f t="shared" si="38"/>
        <v>535.79891125060522</v>
      </c>
      <c r="Q103" s="481">
        <v>16</v>
      </c>
      <c r="R103" s="481">
        <v>16</v>
      </c>
      <c r="S103" s="367"/>
      <c r="T103" s="521">
        <f t="shared" si="39"/>
        <v>-7218866.3185854964</v>
      </c>
      <c r="U103" s="522">
        <f t="shared" si="46"/>
        <v>-0.21925488332293966</v>
      </c>
      <c r="V103" s="523">
        <f t="shared" si="40"/>
        <v>-151.76285686573522</v>
      </c>
      <c r="W103" s="415"/>
      <c r="X103" s="431">
        <v>272</v>
      </c>
      <c r="Y103" s="432" t="s">
        <v>107</v>
      </c>
      <c r="Z103" s="433">
        <v>47909</v>
      </c>
      <c r="AA103" s="480">
        <f t="shared" si="41"/>
        <v>26271384.605303537</v>
      </c>
      <c r="AB103" s="480">
        <v>-8595847.8041206747</v>
      </c>
      <c r="AC103" s="200">
        <v>17675536.801182862</v>
      </c>
      <c r="AD103" s="437">
        <v>8660489</v>
      </c>
      <c r="AE103" s="448">
        <f t="shared" si="44"/>
        <v>26336025.801182862</v>
      </c>
      <c r="AF103" s="433">
        <v>7554623.8483991865</v>
      </c>
      <c r="AG103" s="435">
        <f t="shared" si="45"/>
        <v>33890649.649582051</v>
      </c>
      <c r="AH103" s="438">
        <v>-966109</v>
      </c>
      <c r="AI103" s="478">
        <f t="shared" si="42"/>
        <v>32924540.649582051</v>
      </c>
      <c r="AJ103" s="439">
        <f t="shared" si="43"/>
        <v>687.23080526794649</v>
      </c>
    </row>
    <row r="104" spans="1:36">
      <c r="A104" s="431">
        <v>273</v>
      </c>
      <c r="B104" s="432" t="s">
        <v>108</v>
      </c>
      <c r="C104" s="437">
        <v>3999</v>
      </c>
      <c r="D104" s="479">
        <f t="shared" si="32"/>
        <v>4371145.195555401</v>
      </c>
      <c r="E104" s="480">
        <v>20801.587784559379</v>
      </c>
      <c r="F104" s="437">
        <v>4391946.7833399605</v>
      </c>
      <c r="G104" s="437">
        <v>260824.51932381504</v>
      </c>
      <c r="H104" s="200">
        <f t="shared" si="33"/>
        <v>4652771.3026637752</v>
      </c>
      <c r="I104" s="437">
        <v>745315.2943174633</v>
      </c>
      <c r="J104" s="435">
        <f t="shared" si="34"/>
        <v>5398086.5969812386</v>
      </c>
      <c r="K104" s="438">
        <v>-228480</v>
      </c>
      <c r="L104" s="478">
        <f t="shared" si="35"/>
        <v>5169606.5969812386</v>
      </c>
      <c r="M104" s="435">
        <v>171159.95050000001</v>
      </c>
      <c r="N104" s="435">
        <f t="shared" si="36"/>
        <v>5340766.5474812388</v>
      </c>
      <c r="O104" s="478">
        <f t="shared" si="37"/>
        <v>1292.7248304529228</v>
      </c>
      <c r="P104" s="435">
        <f t="shared" si="38"/>
        <v>1335.5255182498722</v>
      </c>
      <c r="Q104" s="481">
        <v>19</v>
      </c>
      <c r="R104" s="481">
        <v>19</v>
      </c>
      <c r="S104" s="367"/>
      <c r="T104" s="521">
        <f t="shared" si="39"/>
        <v>-24863.980800840072</v>
      </c>
      <c r="U104" s="522">
        <f t="shared" si="46"/>
        <v>-4.7866246287328919E-3</v>
      </c>
      <c r="V104" s="523">
        <f t="shared" si="40"/>
        <v>-9.4738603924215568</v>
      </c>
      <c r="W104" s="415"/>
      <c r="X104" s="431">
        <v>273</v>
      </c>
      <c r="Y104" s="432" t="s">
        <v>108</v>
      </c>
      <c r="Z104" s="433">
        <v>3989</v>
      </c>
      <c r="AA104" s="480">
        <f t="shared" si="41"/>
        <v>4234118.2894148398</v>
      </c>
      <c r="AB104" s="480">
        <v>145625.24817124847</v>
      </c>
      <c r="AC104" s="200">
        <v>4379743.5375860883</v>
      </c>
      <c r="AD104" s="437">
        <v>332890</v>
      </c>
      <c r="AE104" s="448">
        <f t="shared" si="44"/>
        <v>4712633.5375860883</v>
      </c>
      <c r="AF104" s="433">
        <v>755593.04019599035</v>
      </c>
      <c r="AG104" s="435">
        <f t="shared" si="45"/>
        <v>5468226.5777820786</v>
      </c>
      <c r="AH104" s="438">
        <v>-273756</v>
      </c>
      <c r="AI104" s="478">
        <f t="shared" si="42"/>
        <v>5194470.5777820786</v>
      </c>
      <c r="AJ104" s="439">
        <f t="shared" si="43"/>
        <v>1302.1986908453443</v>
      </c>
    </row>
    <row r="105" spans="1:36">
      <c r="A105" s="431">
        <v>275</v>
      </c>
      <c r="B105" s="432" t="s">
        <v>109</v>
      </c>
      <c r="C105" s="437">
        <v>2521</v>
      </c>
      <c r="D105" s="479">
        <f t="shared" si="32"/>
        <v>502194.48670054844</v>
      </c>
      <c r="E105" s="480">
        <v>275737.34088194463</v>
      </c>
      <c r="F105" s="437">
        <v>777931.82758249308</v>
      </c>
      <c r="G105" s="437">
        <v>1243660.6649856942</v>
      </c>
      <c r="H105" s="200">
        <f t="shared" si="33"/>
        <v>2021592.4925681874</v>
      </c>
      <c r="I105" s="437">
        <v>522312.78285279009</v>
      </c>
      <c r="J105" s="435">
        <f t="shared" si="34"/>
        <v>2543905.2754209777</v>
      </c>
      <c r="K105" s="438">
        <v>-66088</v>
      </c>
      <c r="L105" s="478">
        <f t="shared" si="35"/>
        <v>2477817.2754209777</v>
      </c>
      <c r="M105" s="435">
        <v>-701.16950000000361</v>
      </c>
      <c r="N105" s="435">
        <f t="shared" si="36"/>
        <v>2477116.1059209779</v>
      </c>
      <c r="O105" s="478">
        <f t="shared" si="37"/>
        <v>982.87079548630618</v>
      </c>
      <c r="P105" s="435">
        <f t="shared" si="38"/>
        <v>982.59266399086789</v>
      </c>
      <c r="Q105" s="481">
        <v>13</v>
      </c>
      <c r="R105" s="481">
        <v>13</v>
      </c>
      <c r="S105" s="367"/>
      <c r="T105" s="521">
        <f t="shared" si="39"/>
        <v>-368751.86342086736</v>
      </c>
      <c r="U105" s="522">
        <f t="shared" si="46"/>
        <v>-0.12954256349835147</v>
      </c>
      <c r="V105" s="523">
        <f t="shared" si="40"/>
        <v>-117.89066578277539</v>
      </c>
      <c r="W105" s="415"/>
      <c r="X105" s="431">
        <v>275</v>
      </c>
      <c r="Y105" s="432" t="s">
        <v>109</v>
      </c>
      <c r="Z105" s="433">
        <v>2586</v>
      </c>
      <c r="AA105" s="480">
        <f t="shared" si="41"/>
        <v>435195.31408111169</v>
      </c>
      <c r="AB105" s="480">
        <v>909073.42227624799</v>
      </c>
      <c r="AC105" s="200">
        <v>1344268.7363573597</v>
      </c>
      <c r="AD105" s="437">
        <v>1068413</v>
      </c>
      <c r="AE105" s="448">
        <f t="shared" si="44"/>
        <v>2412681.7363573597</v>
      </c>
      <c r="AF105" s="433">
        <v>533578.4024844853</v>
      </c>
      <c r="AG105" s="435">
        <f t="shared" si="45"/>
        <v>2946260.1388418451</v>
      </c>
      <c r="AH105" s="438">
        <v>-99691</v>
      </c>
      <c r="AI105" s="478">
        <f t="shared" si="42"/>
        <v>2846569.1388418451</v>
      </c>
      <c r="AJ105" s="439">
        <f t="shared" si="43"/>
        <v>1100.7614612690816</v>
      </c>
    </row>
    <row r="106" spans="1:36">
      <c r="A106" s="431">
        <v>276</v>
      </c>
      <c r="B106" s="432" t="s">
        <v>545</v>
      </c>
      <c r="C106" s="437">
        <v>15157</v>
      </c>
      <c r="D106" s="479">
        <f t="shared" si="32"/>
        <v>10815407.419642117</v>
      </c>
      <c r="E106" s="480">
        <v>350934.82731453783</v>
      </c>
      <c r="F106" s="437">
        <v>11166342.246956654</v>
      </c>
      <c r="G106" s="437">
        <v>5382986.7960403142</v>
      </c>
      <c r="H106" s="200">
        <f t="shared" si="33"/>
        <v>16549329.042996969</v>
      </c>
      <c r="I106" s="437">
        <v>1992420.2016603905</v>
      </c>
      <c r="J106" s="435">
        <f t="shared" si="34"/>
        <v>18541749.24465736</v>
      </c>
      <c r="K106" s="438">
        <v>-1871180</v>
      </c>
      <c r="L106" s="478">
        <f t="shared" si="35"/>
        <v>16670569.24465736</v>
      </c>
      <c r="M106" s="435">
        <v>-237885.9254500001</v>
      </c>
      <c r="N106" s="435">
        <f t="shared" si="36"/>
        <v>16432683.319207359</v>
      </c>
      <c r="O106" s="478">
        <f t="shared" si="37"/>
        <v>1099.8594210369704</v>
      </c>
      <c r="P106" s="435">
        <f t="shared" si="38"/>
        <v>1084.1646314710931</v>
      </c>
      <c r="Q106" s="481">
        <v>12</v>
      </c>
      <c r="R106" s="481">
        <v>12</v>
      </c>
      <c r="S106" s="367"/>
      <c r="T106" s="521">
        <f t="shared" si="39"/>
        <v>-2421030.9401745275</v>
      </c>
      <c r="U106" s="522">
        <f t="shared" si="46"/>
        <v>-0.12681131580044377</v>
      </c>
      <c r="V106" s="523">
        <f t="shared" si="40"/>
        <v>-169.95103355776769</v>
      </c>
      <c r="W106" s="415"/>
      <c r="X106" s="431">
        <v>276</v>
      </c>
      <c r="Y106" s="432" t="s">
        <v>110</v>
      </c>
      <c r="Z106" s="433">
        <v>15035</v>
      </c>
      <c r="AA106" s="480">
        <f t="shared" si="41"/>
        <v>10489186.065559769</v>
      </c>
      <c r="AB106" s="480">
        <v>2293710.2072084458</v>
      </c>
      <c r="AC106" s="200">
        <v>12782896.272768214</v>
      </c>
      <c r="AD106" s="437">
        <v>5929127</v>
      </c>
      <c r="AE106" s="448">
        <f t="shared" si="44"/>
        <v>18712023.272768214</v>
      </c>
      <c r="AF106" s="433">
        <v>2027800.9120636734</v>
      </c>
      <c r="AG106" s="435">
        <f t="shared" si="45"/>
        <v>20739824.184831887</v>
      </c>
      <c r="AH106" s="438">
        <v>-1648224</v>
      </c>
      <c r="AI106" s="478">
        <f t="shared" si="42"/>
        <v>19091600.184831887</v>
      </c>
      <c r="AJ106" s="439">
        <f t="shared" si="43"/>
        <v>1269.8104545947381</v>
      </c>
    </row>
    <row r="107" spans="1:36">
      <c r="A107" s="431">
        <v>280</v>
      </c>
      <c r="B107" s="432" t="s">
        <v>111</v>
      </c>
      <c r="C107" s="437">
        <v>2024</v>
      </c>
      <c r="D107" s="479">
        <f t="shared" si="32"/>
        <v>1424272.1696455558</v>
      </c>
      <c r="E107" s="480">
        <v>285184.60327159578</v>
      </c>
      <c r="F107" s="437">
        <v>1709456.7729171515</v>
      </c>
      <c r="G107" s="437">
        <v>923603.7752084129</v>
      </c>
      <c r="H107" s="200">
        <f t="shared" si="33"/>
        <v>2633060.5481255641</v>
      </c>
      <c r="I107" s="437">
        <v>497206.74342637084</v>
      </c>
      <c r="J107" s="435">
        <f t="shared" si="34"/>
        <v>3130267.291551935</v>
      </c>
      <c r="K107" s="438">
        <v>-292942</v>
      </c>
      <c r="L107" s="478">
        <f t="shared" si="35"/>
        <v>2837325.291551935</v>
      </c>
      <c r="M107" s="435">
        <v>-819025.65</v>
      </c>
      <c r="N107" s="435">
        <f t="shared" si="36"/>
        <v>2018299.6415519351</v>
      </c>
      <c r="O107" s="478">
        <f t="shared" si="37"/>
        <v>1401.8405590671616</v>
      </c>
      <c r="P107" s="435">
        <f t="shared" si="38"/>
        <v>997.18361736755685</v>
      </c>
      <c r="Q107" s="481">
        <v>15</v>
      </c>
      <c r="R107" s="481">
        <v>15</v>
      </c>
      <c r="S107" s="367"/>
      <c r="T107" s="521">
        <f t="shared" si="39"/>
        <v>62987.879877744708</v>
      </c>
      <c r="U107" s="522">
        <f t="shared" si="46"/>
        <v>2.2703756079810889E-2</v>
      </c>
      <c r="V107" s="523">
        <f t="shared" si="40"/>
        <v>48.50523629926397</v>
      </c>
      <c r="W107" s="415"/>
      <c r="X107" s="431">
        <v>280</v>
      </c>
      <c r="Y107" s="432" t="s">
        <v>111</v>
      </c>
      <c r="Z107" s="433">
        <v>2050</v>
      </c>
      <c r="AA107" s="480">
        <f t="shared" si="41"/>
        <v>1407044.9046276391</v>
      </c>
      <c r="AB107" s="480">
        <v>249184.48043547058</v>
      </c>
      <c r="AC107" s="200">
        <v>1656229.3850631097</v>
      </c>
      <c r="AD107" s="437">
        <v>886577</v>
      </c>
      <c r="AE107" s="448">
        <f t="shared" si="44"/>
        <v>2542806.3850631099</v>
      </c>
      <c r="AF107" s="433">
        <v>505168.02661108016</v>
      </c>
      <c r="AG107" s="435">
        <f t="shared" si="45"/>
        <v>3047974.4116741903</v>
      </c>
      <c r="AH107" s="438">
        <v>-273637</v>
      </c>
      <c r="AI107" s="478">
        <f t="shared" si="42"/>
        <v>2774337.4116741903</v>
      </c>
      <c r="AJ107" s="439">
        <f t="shared" si="43"/>
        <v>1353.3353227678977</v>
      </c>
    </row>
    <row r="108" spans="1:36">
      <c r="A108" s="431">
        <v>284</v>
      </c>
      <c r="B108" s="432" t="s">
        <v>546</v>
      </c>
      <c r="C108" s="437">
        <v>2227</v>
      </c>
      <c r="D108" s="479">
        <f t="shared" si="32"/>
        <v>298813.92073912348</v>
      </c>
      <c r="E108" s="480">
        <v>808455.23998725053</v>
      </c>
      <c r="F108" s="437">
        <v>1107269.160726374</v>
      </c>
      <c r="G108" s="437">
        <v>1115363.590252762</v>
      </c>
      <c r="H108" s="200">
        <f t="shared" si="33"/>
        <v>2222632.7509791357</v>
      </c>
      <c r="I108" s="437">
        <v>507174.86370960594</v>
      </c>
      <c r="J108" s="435">
        <f t="shared" si="34"/>
        <v>2729807.6146887415</v>
      </c>
      <c r="K108" s="116">
        <v>840863</v>
      </c>
      <c r="L108" s="478">
        <f t="shared" si="35"/>
        <v>3570670.6146887415</v>
      </c>
      <c r="M108" s="435">
        <v>1150216.3500000003</v>
      </c>
      <c r="N108" s="435">
        <f t="shared" si="36"/>
        <v>4720886.9646887416</v>
      </c>
      <c r="O108" s="478">
        <f t="shared" si="37"/>
        <v>1603.3545642966958</v>
      </c>
      <c r="P108" s="435">
        <f t="shared" si="38"/>
        <v>2119.8414749388153</v>
      </c>
      <c r="Q108" s="481">
        <v>2</v>
      </c>
      <c r="R108" s="481">
        <v>2</v>
      </c>
      <c r="S108" s="367"/>
      <c r="T108" s="521">
        <f t="shared" si="39"/>
        <v>-743607.29885581275</v>
      </c>
      <c r="U108" s="522">
        <f t="shared" si="46"/>
        <v>-0.17235961932848104</v>
      </c>
      <c r="V108" s="523">
        <f t="shared" si="40"/>
        <v>-296.37150947897749</v>
      </c>
      <c r="W108" s="415"/>
      <c r="X108" s="431">
        <v>284</v>
      </c>
      <c r="Y108" s="432" t="s">
        <v>112</v>
      </c>
      <c r="Z108" s="433">
        <v>2271</v>
      </c>
      <c r="AA108" s="480">
        <f t="shared" si="41"/>
        <v>325161.30465013674</v>
      </c>
      <c r="AB108" s="480">
        <v>1864019.5103881918</v>
      </c>
      <c r="AC108" s="200">
        <v>2189180.8150383285</v>
      </c>
      <c r="AD108" s="437">
        <v>965830</v>
      </c>
      <c r="AE108" s="448">
        <f t="shared" si="44"/>
        <v>3155010.8150383285</v>
      </c>
      <c r="AF108" s="433">
        <v>510917.09850622597</v>
      </c>
      <c r="AG108" s="435">
        <f t="shared" si="45"/>
        <v>3665927.9135445543</v>
      </c>
      <c r="AH108" s="438">
        <v>648350</v>
      </c>
      <c r="AI108" s="478">
        <f t="shared" si="42"/>
        <v>4314277.9135445543</v>
      </c>
      <c r="AJ108" s="439">
        <f t="shared" si="43"/>
        <v>1899.7260737756733</v>
      </c>
    </row>
    <row r="109" spans="1:36">
      <c r="A109" s="431">
        <v>285</v>
      </c>
      <c r="B109" s="432" t="s">
        <v>113</v>
      </c>
      <c r="C109" s="437">
        <v>50617</v>
      </c>
      <c r="D109" s="479">
        <f t="shared" si="32"/>
        <v>3852614.6627491303</v>
      </c>
      <c r="E109" s="480">
        <v>-14588792.068693003</v>
      </c>
      <c r="F109" s="437">
        <v>-10736177.405943872</v>
      </c>
      <c r="G109" s="437">
        <v>8942704.4510249775</v>
      </c>
      <c r="H109" s="200">
        <f t="shared" si="33"/>
        <v>-1793472.9549188949</v>
      </c>
      <c r="I109" s="437">
        <v>7775933.4417987112</v>
      </c>
      <c r="J109" s="435">
        <f t="shared" si="34"/>
        <v>5982460.4868798163</v>
      </c>
      <c r="K109" s="438">
        <v>-1286399</v>
      </c>
      <c r="L109" s="478">
        <f t="shared" si="35"/>
        <v>4696061.4868798163</v>
      </c>
      <c r="M109" s="435">
        <v>-743135.24050000019</v>
      </c>
      <c r="N109" s="435">
        <f t="shared" si="36"/>
        <v>3952926.246379816</v>
      </c>
      <c r="O109" s="478">
        <f t="shared" si="37"/>
        <v>92.776369339941454</v>
      </c>
      <c r="P109" s="435">
        <f t="shared" si="38"/>
        <v>78.094834667795723</v>
      </c>
      <c r="Q109" s="481">
        <v>8</v>
      </c>
      <c r="R109" s="481">
        <v>8</v>
      </c>
      <c r="S109" s="367"/>
      <c r="T109" s="521">
        <f t="shared" si="39"/>
        <v>-18090403.724506184</v>
      </c>
      <c r="U109" s="522">
        <f t="shared" si="46"/>
        <v>-0.79391004952653765</v>
      </c>
      <c r="V109" s="523">
        <f t="shared" si="40"/>
        <v>-351.91567826619428</v>
      </c>
      <c r="W109" s="415"/>
      <c r="X109" s="431">
        <v>285</v>
      </c>
      <c r="Y109" s="432" t="s">
        <v>113</v>
      </c>
      <c r="Z109" s="433">
        <v>51241</v>
      </c>
      <c r="AA109" s="480">
        <f t="shared" si="41"/>
        <v>3904305.3101574406</v>
      </c>
      <c r="AB109" s="480">
        <v>1970740.9832220366</v>
      </c>
      <c r="AC109" s="200">
        <v>5875046.2933794772</v>
      </c>
      <c r="AD109" s="437">
        <v>11015505</v>
      </c>
      <c r="AE109" s="448">
        <f t="shared" si="44"/>
        <v>16890551.293379478</v>
      </c>
      <c r="AF109" s="433">
        <v>7795134.9180065216</v>
      </c>
      <c r="AG109" s="435">
        <f t="shared" si="45"/>
        <v>24685686.211385999</v>
      </c>
      <c r="AH109" s="438">
        <v>-1899221</v>
      </c>
      <c r="AI109" s="478">
        <f t="shared" si="42"/>
        <v>22786465.211385999</v>
      </c>
      <c r="AJ109" s="439">
        <f t="shared" si="43"/>
        <v>444.6920476061357</v>
      </c>
    </row>
    <row r="110" spans="1:36">
      <c r="A110" s="431">
        <v>286</v>
      </c>
      <c r="B110" s="432" t="s">
        <v>114</v>
      </c>
      <c r="C110" s="437">
        <v>79429</v>
      </c>
      <c r="D110" s="479">
        <f t="shared" si="32"/>
        <v>1537317.3265814818</v>
      </c>
      <c r="E110" s="480">
        <v>-26218169.039962988</v>
      </c>
      <c r="F110" s="437">
        <v>-24680851.713381507</v>
      </c>
      <c r="G110" s="437">
        <v>14025074.648301022</v>
      </c>
      <c r="H110" s="200">
        <f t="shared" si="33"/>
        <v>-10655777.065080484</v>
      </c>
      <c r="I110" s="437">
        <v>12913776.881532978</v>
      </c>
      <c r="J110" s="435">
        <f t="shared" si="34"/>
        <v>2257999.8164524939</v>
      </c>
      <c r="K110" s="438">
        <v>-7997127</v>
      </c>
      <c r="L110" s="478">
        <f t="shared" si="35"/>
        <v>-5739127.1835475061</v>
      </c>
      <c r="M110" s="435">
        <v>-143411.54050000012</v>
      </c>
      <c r="N110" s="435">
        <f t="shared" si="36"/>
        <v>-5882538.7240475062</v>
      </c>
      <c r="O110" s="478">
        <f t="shared" si="37"/>
        <v>-72.254808489940785</v>
      </c>
      <c r="P110" s="435">
        <f t="shared" si="38"/>
        <v>-74.060339725383756</v>
      </c>
      <c r="Q110" s="481">
        <v>8</v>
      </c>
      <c r="R110" s="481">
        <v>8</v>
      </c>
      <c r="S110" s="367"/>
      <c r="T110" s="521">
        <f t="shared" si="39"/>
        <v>-22836977.445272587</v>
      </c>
      <c r="U110" s="522">
        <f t="shared" si="46"/>
        <v>-1.3356636709116001</v>
      </c>
      <c r="V110" s="523">
        <f t="shared" si="40"/>
        <v>-284.77190225439108</v>
      </c>
      <c r="W110" s="415"/>
      <c r="X110" s="431">
        <v>286</v>
      </c>
      <c r="Y110" s="432" t="s">
        <v>114</v>
      </c>
      <c r="Z110" s="433">
        <v>80454</v>
      </c>
      <c r="AA110" s="480">
        <f t="shared" si="41"/>
        <v>2769786.3757356498</v>
      </c>
      <c r="AB110" s="480">
        <v>-4708008.9073723275</v>
      </c>
      <c r="AC110" s="200">
        <v>-1938222.5316366777</v>
      </c>
      <c r="AD110" s="437">
        <v>13395157</v>
      </c>
      <c r="AE110" s="448">
        <f t="shared" si="44"/>
        <v>11456934.468363322</v>
      </c>
      <c r="AF110" s="433">
        <v>13075249.793361763</v>
      </c>
      <c r="AG110" s="435">
        <f t="shared" si="45"/>
        <v>24532184.261725083</v>
      </c>
      <c r="AH110" s="438">
        <v>-7434334</v>
      </c>
      <c r="AI110" s="478">
        <f t="shared" si="42"/>
        <v>17097850.261725083</v>
      </c>
      <c r="AJ110" s="439">
        <f t="shared" si="43"/>
        <v>212.51709376445029</v>
      </c>
    </row>
    <row r="111" spans="1:36">
      <c r="A111" s="431">
        <v>287</v>
      </c>
      <c r="B111" s="432" t="s">
        <v>547</v>
      </c>
      <c r="C111" s="437">
        <v>6242</v>
      </c>
      <c r="D111" s="479">
        <f t="shared" si="32"/>
        <v>1566731.8682990759</v>
      </c>
      <c r="E111" s="480">
        <v>1772370.6887639691</v>
      </c>
      <c r="F111" s="437">
        <v>3339102.557063045</v>
      </c>
      <c r="G111" s="437">
        <v>2241816.1854563081</v>
      </c>
      <c r="H111" s="200">
        <f t="shared" si="33"/>
        <v>5580918.7425193526</v>
      </c>
      <c r="I111" s="437">
        <v>1437878.5543627285</v>
      </c>
      <c r="J111" s="435">
        <f t="shared" si="34"/>
        <v>7018797.2968820808</v>
      </c>
      <c r="K111" s="438">
        <v>2415642</v>
      </c>
      <c r="L111" s="478">
        <f t="shared" si="35"/>
        <v>9434439.2968820818</v>
      </c>
      <c r="M111" s="435">
        <v>613374.12749999994</v>
      </c>
      <c r="N111" s="435">
        <f t="shared" si="36"/>
        <v>10047813.424382081</v>
      </c>
      <c r="O111" s="478">
        <f t="shared" si="37"/>
        <v>1511.4449370205193</v>
      </c>
      <c r="P111" s="435">
        <f t="shared" si="38"/>
        <v>1609.7105774402564</v>
      </c>
      <c r="Q111" s="481">
        <v>15</v>
      </c>
      <c r="R111" s="481">
        <v>15</v>
      </c>
      <c r="S111" s="367"/>
      <c r="T111" s="521">
        <f t="shared" si="39"/>
        <v>612382.3995821923</v>
      </c>
      <c r="U111" s="522">
        <f t="shared" si="46"/>
        <v>6.9414922926831296E-2</v>
      </c>
      <c r="V111" s="523">
        <f t="shared" si="40"/>
        <v>128.67739825878107</v>
      </c>
      <c r="W111" s="415"/>
      <c r="X111" s="431">
        <v>287</v>
      </c>
      <c r="Y111" s="432" t="s">
        <v>115</v>
      </c>
      <c r="Z111" s="433">
        <v>6380</v>
      </c>
      <c r="AA111" s="480">
        <f t="shared" si="41"/>
        <v>1370139.0530070513</v>
      </c>
      <c r="AB111" s="480">
        <v>2679525.2163029285</v>
      </c>
      <c r="AC111" s="200">
        <v>4049664.2693099799</v>
      </c>
      <c r="AD111" s="437">
        <v>2192390</v>
      </c>
      <c r="AE111" s="448">
        <f t="shared" si="44"/>
        <v>6242054.2693099799</v>
      </c>
      <c r="AF111" s="433">
        <v>1442594.6279899105</v>
      </c>
      <c r="AG111" s="435">
        <f t="shared" si="45"/>
        <v>7684648.8972998904</v>
      </c>
      <c r="AH111" s="438">
        <v>1137408</v>
      </c>
      <c r="AI111" s="478">
        <f t="shared" si="42"/>
        <v>8822056.8972998895</v>
      </c>
      <c r="AJ111" s="439">
        <f t="shared" si="43"/>
        <v>1382.7675387617383</v>
      </c>
    </row>
    <row r="112" spans="1:36">
      <c r="A112" s="431">
        <v>288</v>
      </c>
      <c r="B112" s="432" t="s">
        <v>548</v>
      </c>
      <c r="C112" s="437">
        <v>6405</v>
      </c>
      <c r="D112" s="479">
        <f t="shared" si="32"/>
        <v>4550847.4745872598</v>
      </c>
      <c r="E112" s="480">
        <v>-582984.62509094737</v>
      </c>
      <c r="F112" s="437">
        <v>3967862.8494963129</v>
      </c>
      <c r="G112" s="437">
        <v>2062890.9441470727</v>
      </c>
      <c r="H112" s="200">
        <f t="shared" si="33"/>
        <v>6030753.7936433852</v>
      </c>
      <c r="I112" s="437">
        <v>1324833.3043553284</v>
      </c>
      <c r="J112" s="435">
        <f t="shared" si="34"/>
        <v>7355587.0979987141</v>
      </c>
      <c r="K112" s="438">
        <v>106257</v>
      </c>
      <c r="L112" s="478">
        <f t="shared" si="35"/>
        <v>7461844.0979987141</v>
      </c>
      <c r="M112" s="435">
        <v>-587669.55200000003</v>
      </c>
      <c r="N112" s="435">
        <f t="shared" si="36"/>
        <v>6874174.5459987139</v>
      </c>
      <c r="O112" s="478">
        <f t="shared" si="37"/>
        <v>1165.0029817328202</v>
      </c>
      <c r="P112" s="435">
        <f t="shared" si="38"/>
        <v>1073.2512952378945</v>
      </c>
      <c r="Q112" s="481">
        <v>15</v>
      </c>
      <c r="R112" s="481">
        <v>15</v>
      </c>
      <c r="S112" s="367"/>
      <c r="T112" s="521">
        <f t="shared" si="39"/>
        <v>692715.20109600574</v>
      </c>
      <c r="U112" s="522">
        <f t="shared" si="46"/>
        <v>0.1023344674989075</v>
      </c>
      <c r="V112" s="523">
        <f t="shared" si="40"/>
        <v>114.22233955605702</v>
      </c>
      <c r="W112" s="415"/>
      <c r="X112" s="431">
        <v>288</v>
      </c>
      <c r="Y112" s="432" t="s">
        <v>116</v>
      </c>
      <c r="Z112" s="433">
        <v>6442</v>
      </c>
      <c r="AA112" s="480">
        <f t="shared" si="41"/>
        <v>4257515.948308941</v>
      </c>
      <c r="AB112" s="480">
        <v>-1105167.8965220323</v>
      </c>
      <c r="AC112" s="200">
        <v>3152348.0517869089</v>
      </c>
      <c r="AD112" s="437">
        <v>1905996</v>
      </c>
      <c r="AE112" s="448">
        <f t="shared" si="44"/>
        <v>5058344.0517869089</v>
      </c>
      <c r="AF112" s="433">
        <v>1335863.8451157999</v>
      </c>
      <c r="AG112" s="435">
        <f t="shared" si="45"/>
        <v>6394207.8969027083</v>
      </c>
      <c r="AH112" s="438">
        <v>374921</v>
      </c>
      <c r="AI112" s="478">
        <f t="shared" si="42"/>
        <v>6769128.8969027083</v>
      </c>
      <c r="AJ112" s="439">
        <f t="shared" si="43"/>
        <v>1050.7806421767632</v>
      </c>
    </row>
    <row r="113" spans="1:36">
      <c r="A113" s="431">
        <v>290</v>
      </c>
      <c r="B113" s="432" t="s">
        <v>117</v>
      </c>
      <c r="C113" s="437">
        <v>7755</v>
      </c>
      <c r="D113" s="479">
        <f t="shared" si="32"/>
        <v>3440361.279100582</v>
      </c>
      <c r="E113" s="480">
        <v>676448.37051803607</v>
      </c>
      <c r="F113" s="437">
        <v>4116809.6496186182</v>
      </c>
      <c r="G113" s="437">
        <v>2869018.9494755934</v>
      </c>
      <c r="H113" s="200">
        <f t="shared" si="33"/>
        <v>6985828.5990942121</v>
      </c>
      <c r="I113" s="437">
        <v>1702254.0793560531</v>
      </c>
      <c r="J113" s="435">
        <f t="shared" si="34"/>
        <v>8688082.6784502659</v>
      </c>
      <c r="K113" s="438">
        <v>-433702</v>
      </c>
      <c r="L113" s="478">
        <f t="shared" si="35"/>
        <v>8254380.6784502659</v>
      </c>
      <c r="M113" s="435">
        <v>-70042.357500000013</v>
      </c>
      <c r="N113" s="435">
        <f t="shared" si="36"/>
        <v>8184338.320950266</v>
      </c>
      <c r="O113" s="478">
        <f t="shared" si="37"/>
        <v>1064.3946716247924</v>
      </c>
      <c r="P113" s="435">
        <f t="shared" si="38"/>
        <v>1055.3627751064173</v>
      </c>
      <c r="Q113" s="481">
        <v>18</v>
      </c>
      <c r="R113" s="481">
        <v>18</v>
      </c>
      <c r="S113" s="367"/>
      <c r="T113" s="521">
        <f t="shared" si="39"/>
        <v>1027656.4891898734</v>
      </c>
      <c r="U113" s="522">
        <f t="shared" si="46"/>
        <v>0.14220225682849083</v>
      </c>
      <c r="V113" s="523">
        <f t="shared" si="40"/>
        <v>152.85024815602446</v>
      </c>
      <c r="W113" s="415"/>
      <c r="X113" s="431">
        <v>290</v>
      </c>
      <c r="Y113" s="432" t="s">
        <v>117</v>
      </c>
      <c r="Z113" s="433">
        <v>7928</v>
      </c>
      <c r="AA113" s="480">
        <f t="shared" si="41"/>
        <v>3195386.6558509646</v>
      </c>
      <c r="AB113" s="480">
        <v>487770.52544869686</v>
      </c>
      <c r="AC113" s="200">
        <v>3683157.1812996613</v>
      </c>
      <c r="AD113" s="437">
        <v>2395833</v>
      </c>
      <c r="AE113" s="448">
        <f t="shared" si="44"/>
        <v>6078990.1812996613</v>
      </c>
      <c r="AF113" s="433">
        <v>1696306.0079607312</v>
      </c>
      <c r="AG113" s="435">
        <f t="shared" si="45"/>
        <v>7775296.1892603924</v>
      </c>
      <c r="AH113" s="438">
        <v>-548572</v>
      </c>
      <c r="AI113" s="478">
        <f t="shared" si="42"/>
        <v>7226724.1892603924</v>
      </c>
      <c r="AJ113" s="439">
        <f t="shared" si="43"/>
        <v>911.54442346876795</v>
      </c>
    </row>
    <row r="114" spans="1:36">
      <c r="A114" s="431">
        <v>291</v>
      </c>
      <c r="B114" s="432" t="s">
        <v>549</v>
      </c>
      <c r="C114" s="437">
        <v>2119</v>
      </c>
      <c r="D114" s="479">
        <f t="shared" si="32"/>
        <v>-134798.22049775696</v>
      </c>
      <c r="E114" s="480">
        <v>1860601.3371299838</v>
      </c>
      <c r="F114" s="437">
        <v>1725803.1166322269</v>
      </c>
      <c r="G114" s="437">
        <v>245775.68138712578</v>
      </c>
      <c r="H114" s="200">
        <f t="shared" si="33"/>
        <v>1971578.7980193526</v>
      </c>
      <c r="I114" s="437">
        <v>438073.53134977981</v>
      </c>
      <c r="J114" s="435">
        <f t="shared" si="34"/>
        <v>2409652.3293691324</v>
      </c>
      <c r="K114" s="438">
        <v>75207</v>
      </c>
      <c r="L114" s="478">
        <f t="shared" si="35"/>
        <v>2484859.3293691324</v>
      </c>
      <c r="M114" s="435">
        <v>-7459.2500000000018</v>
      </c>
      <c r="N114" s="435">
        <f t="shared" si="36"/>
        <v>2477400.0793691324</v>
      </c>
      <c r="O114" s="478">
        <f t="shared" si="37"/>
        <v>1172.6565971539087</v>
      </c>
      <c r="P114" s="435">
        <f t="shared" si="38"/>
        <v>1169.1364225432433</v>
      </c>
      <c r="Q114" s="481">
        <v>6</v>
      </c>
      <c r="R114" s="481">
        <v>6</v>
      </c>
      <c r="S114" s="367"/>
      <c r="T114" s="521">
        <f t="shared" si="39"/>
        <v>323351.32397539075</v>
      </c>
      <c r="U114" s="522">
        <f t="shared" si="46"/>
        <v>0.14959524700741919</v>
      </c>
      <c r="V114" s="523">
        <f t="shared" si="40"/>
        <v>171.03101541445471</v>
      </c>
      <c r="W114" s="415"/>
      <c r="X114" s="431">
        <v>291</v>
      </c>
      <c r="Y114" s="432" t="s">
        <v>118</v>
      </c>
      <c r="Z114" s="433">
        <v>2158</v>
      </c>
      <c r="AA114" s="480">
        <f t="shared" si="41"/>
        <v>-80538.798607309349</v>
      </c>
      <c r="AB114" s="480">
        <v>1865960.7941620327</v>
      </c>
      <c r="AC114" s="200">
        <v>1785421.9955547233</v>
      </c>
      <c r="AD114" s="437">
        <v>19146</v>
      </c>
      <c r="AE114" s="448">
        <f t="shared" si="44"/>
        <v>1804567.9955547233</v>
      </c>
      <c r="AF114" s="433">
        <v>449064.00983901828</v>
      </c>
      <c r="AG114" s="435">
        <f t="shared" si="45"/>
        <v>2253632.0053937417</v>
      </c>
      <c r="AH114" s="438">
        <v>-92124</v>
      </c>
      <c r="AI114" s="478">
        <f t="shared" si="42"/>
        <v>2161508.0053937417</v>
      </c>
      <c r="AJ114" s="439">
        <f t="shared" si="43"/>
        <v>1001.625581739454</v>
      </c>
    </row>
    <row r="115" spans="1:36">
      <c r="A115" s="431">
        <v>297</v>
      </c>
      <c r="B115" s="432" t="s">
        <v>119</v>
      </c>
      <c r="C115" s="437">
        <v>122594</v>
      </c>
      <c r="D115" s="479">
        <f t="shared" si="32"/>
        <v>12876727.399340101</v>
      </c>
      <c r="E115" s="480">
        <v>-24437326.401755739</v>
      </c>
      <c r="F115" s="437">
        <v>-11560599.002415638</v>
      </c>
      <c r="G115" s="437">
        <v>25367351.568419885</v>
      </c>
      <c r="H115" s="200">
        <f t="shared" si="33"/>
        <v>13806752.566004246</v>
      </c>
      <c r="I115" s="437">
        <v>19210082.571614448</v>
      </c>
      <c r="J115" s="435">
        <f t="shared" si="34"/>
        <v>33016835.137618694</v>
      </c>
      <c r="K115" s="438">
        <v>-760228</v>
      </c>
      <c r="L115" s="478">
        <f t="shared" si="35"/>
        <v>32256607.137618694</v>
      </c>
      <c r="M115" s="435">
        <v>-3011236.5672999965</v>
      </c>
      <c r="N115" s="435">
        <f t="shared" si="36"/>
        <v>29245370.570318699</v>
      </c>
      <c r="O115" s="478">
        <f t="shared" si="37"/>
        <v>263.11733965462173</v>
      </c>
      <c r="P115" s="435">
        <f t="shared" si="38"/>
        <v>238.55466474965087</v>
      </c>
      <c r="Q115" s="481">
        <v>11</v>
      </c>
      <c r="R115" s="481">
        <v>11</v>
      </c>
      <c r="S115" s="367"/>
      <c r="T115" s="521">
        <f t="shared" si="39"/>
        <v>-7434960.9583852328</v>
      </c>
      <c r="U115" s="522">
        <f t="shared" si="46"/>
        <v>-0.18731839821500454</v>
      </c>
      <c r="V115" s="523">
        <f t="shared" si="40"/>
        <v>-63.446659061914204</v>
      </c>
      <c r="W115" s="415"/>
      <c r="X115" s="431">
        <v>297</v>
      </c>
      <c r="Y115" s="432" t="s">
        <v>119</v>
      </c>
      <c r="Z115" s="433">
        <v>121543</v>
      </c>
      <c r="AA115" s="480">
        <f t="shared" si="41"/>
        <v>13106748.065646477</v>
      </c>
      <c r="AB115" s="480">
        <v>-16740635.329331972</v>
      </c>
      <c r="AC115" s="200">
        <v>-3633887.2636854947</v>
      </c>
      <c r="AD115" s="437">
        <v>25752761</v>
      </c>
      <c r="AE115" s="448">
        <f t="shared" si="44"/>
        <v>22118873.736314505</v>
      </c>
      <c r="AF115" s="433">
        <v>19198097.359689422</v>
      </c>
      <c r="AG115" s="435">
        <f t="shared" si="45"/>
        <v>41316971.096003927</v>
      </c>
      <c r="AH115" s="438">
        <v>-1625403</v>
      </c>
      <c r="AI115" s="478">
        <f t="shared" si="42"/>
        <v>39691568.096003927</v>
      </c>
      <c r="AJ115" s="439">
        <f t="shared" si="43"/>
        <v>326.56399871653593</v>
      </c>
    </row>
    <row r="116" spans="1:36">
      <c r="A116" s="431">
        <v>300</v>
      </c>
      <c r="B116" s="432" t="s">
        <v>120</v>
      </c>
      <c r="C116" s="437">
        <v>3437</v>
      </c>
      <c r="D116" s="479">
        <f t="shared" si="32"/>
        <v>546984.23096867232</v>
      </c>
      <c r="E116" s="480">
        <v>1935347.6878180415</v>
      </c>
      <c r="F116" s="437">
        <v>2482331.9187867139</v>
      </c>
      <c r="G116" s="437">
        <v>1855015.5503457459</v>
      </c>
      <c r="H116" s="200">
        <f t="shared" si="33"/>
        <v>4337347.4691324597</v>
      </c>
      <c r="I116" s="437">
        <v>766831.42610848683</v>
      </c>
      <c r="J116" s="435">
        <f t="shared" si="34"/>
        <v>5104178.8952409467</v>
      </c>
      <c r="K116" s="438">
        <v>1605144</v>
      </c>
      <c r="L116" s="478">
        <f t="shared" si="35"/>
        <v>6709322.8952409467</v>
      </c>
      <c r="M116" s="435">
        <v>389372.84999999992</v>
      </c>
      <c r="N116" s="435">
        <f t="shared" si="36"/>
        <v>7098695.7452409463</v>
      </c>
      <c r="O116" s="478">
        <f t="shared" si="37"/>
        <v>1952.0869639921289</v>
      </c>
      <c r="P116" s="435">
        <f t="shared" si="38"/>
        <v>2065.3755441492426</v>
      </c>
      <c r="Q116" s="481">
        <v>14</v>
      </c>
      <c r="R116" s="481">
        <v>14</v>
      </c>
      <c r="S116" s="367"/>
      <c r="T116" s="521">
        <f t="shared" si="39"/>
        <v>181907.74039198179</v>
      </c>
      <c r="U116" s="522">
        <f t="shared" si="46"/>
        <v>2.786826578003845E-2</v>
      </c>
      <c r="V116" s="523">
        <f t="shared" si="40"/>
        <v>101.91260037280767</v>
      </c>
      <c r="W116" s="415"/>
      <c r="X116" s="431">
        <v>300</v>
      </c>
      <c r="Y116" s="432" t="s">
        <v>120</v>
      </c>
      <c r="Z116" s="433">
        <v>3528</v>
      </c>
      <c r="AA116" s="480">
        <f t="shared" si="41"/>
        <v>696530.20857522334</v>
      </c>
      <c r="AB116" s="480">
        <v>2054639.2057657724</v>
      </c>
      <c r="AC116" s="200">
        <v>2751169.4143409957</v>
      </c>
      <c r="AD116" s="437">
        <v>1819193</v>
      </c>
      <c r="AE116" s="448">
        <f t="shared" si="44"/>
        <v>4570362.4143409953</v>
      </c>
      <c r="AF116" s="433">
        <v>777950.74050796952</v>
      </c>
      <c r="AG116" s="435">
        <f t="shared" si="45"/>
        <v>5348313.1548489649</v>
      </c>
      <c r="AH116" s="438">
        <v>1179102</v>
      </c>
      <c r="AI116" s="478">
        <f t="shared" si="42"/>
        <v>6527415.1548489649</v>
      </c>
      <c r="AJ116" s="439">
        <f t="shared" si="43"/>
        <v>1850.1743636193212</v>
      </c>
    </row>
    <row r="117" spans="1:36">
      <c r="A117" s="431">
        <v>301</v>
      </c>
      <c r="B117" s="432" t="s">
        <v>121</v>
      </c>
      <c r="C117" s="437">
        <v>19890</v>
      </c>
      <c r="D117" s="479">
        <f t="shared" si="32"/>
        <v>3636684.2625455875</v>
      </c>
      <c r="E117" s="480">
        <v>-4860500.5613095304</v>
      </c>
      <c r="F117" s="437">
        <v>-1223816.2987639429</v>
      </c>
      <c r="G117" s="437">
        <v>10431056.156596472</v>
      </c>
      <c r="H117" s="200">
        <f t="shared" si="33"/>
        <v>9207239.8578325287</v>
      </c>
      <c r="I117" s="437">
        <v>4430386.1056627324</v>
      </c>
      <c r="J117" s="435">
        <f t="shared" si="34"/>
        <v>13637625.963495262</v>
      </c>
      <c r="K117" s="438">
        <v>-1917611</v>
      </c>
      <c r="L117" s="478">
        <f t="shared" si="35"/>
        <v>11720014.963495262</v>
      </c>
      <c r="M117" s="435">
        <v>400054.49599999998</v>
      </c>
      <c r="N117" s="435">
        <f t="shared" si="36"/>
        <v>12120069.459495261</v>
      </c>
      <c r="O117" s="478">
        <f t="shared" si="37"/>
        <v>589.24157684742397</v>
      </c>
      <c r="P117" s="435">
        <f t="shared" si="38"/>
        <v>609.35492506260744</v>
      </c>
      <c r="Q117" s="481">
        <v>14</v>
      </c>
      <c r="R117" s="481">
        <v>14</v>
      </c>
      <c r="S117" s="367"/>
      <c r="T117" s="521">
        <f t="shared" si="39"/>
        <v>-4060916.3001907915</v>
      </c>
      <c r="U117" s="522">
        <f t="shared" si="46"/>
        <v>-0.25733058666413944</v>
      </c>
      <c r="V117" s="523">
        <f t="shared" si="40"/>
        <v>-192.10868624541422</v>
      </c>
      <c r="W117" s="415"/>
      <c r="X117" s="431">
        <v>301</v>
      </c>
      <c r="Y117" s="432" t="s">
        <v>121</v>
      </c>
      <c r="Z117" s="433">
        <v>20197</v>
      </c>
      <c r="AA117" s="480">
        <f t="shared" si="41"/>
        <v>3223541.648999189</v>
      </c>
      <c r="AB117" s="480">
        <v>-340217.18442648958</v>
      </c>
      <c r="AC117" s="200">
        <v>2883324.4645726993</v>
      </c>
      <c r="AD117" s="437">
        <v>10993484</v>
      </c>
      <c r="AE117" s="448">
        <f t="shared" si="44"/>
        <v>13876808.4645727</v>
      </c>
      <c r="AF117" s="433">
        <v>4466289.7991133537</v>
      </c>
      <c r="AG117" s="435">
        <f t="shared" si="45"/>
        <v>18343098.263686053</v>
      </c>
      <c r="AH117" s="438">
        <v>-2562167</v>
      </c>
      <c r="AI117" s="478">
        <f t="shared" si="42"/>
        <v>15780931.263686053</v>
      </c>
      <c r="AJ117" s="439">
        <f t="shared" si="43"/>
        <v>781.35026309283819</v>
      </c>
    </row>
    <row r="118" spans="1:36">
      <c r="A118" s="431">
        <v>304</v>
      </c>
      <c r="B118" s="432" t="s">
        <v>550</v>
      </c>
      <c r="C118" s="437">
        <v>950</v>
      </c>
      <c r="D118" s="479">
        <f t="shared" si="32"/>
        <v>210207.42066594496</v>
      </c>
      <c r="E118" s="480">
        <v>-335201.16468666156</v>
      </c>
      <c r="F118" s="437">
        <v>-124993.74402071661</v>
      </c>
      <c r="G118" s="437">
        <v>-73328.255960873343</v>
      </c>
      <c r="H118" s="200">
        <f t="shared" si="33"/>
        <v>-198321.99998158996</v>
      </c>
      <c r="I118" s="437">
        <v>175022.54967830618</v>
      </c>
      <c r="J118" s="435">
        <f t="shared" si="34"/>
        <v>-23299.450303283782</v>
      </c>
      <c r="K118" s="438">
        <v>-207970</v>
      </c>
      <c r="L118" s="478">
        <f t="shared" si="35"/>
        <v>-231269.45030328378</v>
      </c>
      <c r="M118" s="435">
        <v>-241679.7</v>
      </c>
      <c r="N118" s="435">
        <f t="shared" si="36"/>
        <v>-472949.15030328382</v>
      </c>
      <c r="O118" s="478">
        <f t="shared" si="37"/>
        <v>-243.44152663503556</v>
      </c>
      <c r="P118" s="435">
        <f t="shared" si="38"/>
        <v>-497.84121084556193</v>
      </c>
      <c r="Q118" s="481">
        <v>2</v>
      </c>
      <c r="R118" s="481">
        <v>2</v>
      </c>
      <c r="S118" s="367"/>
      <c r="T118" s="521">
        <f t="shared" si="39"/>
        <v>123224.28551274716</v>
      </c>
      <c r="U118" s="522">
        <f>-T118/AI118</f>
        <v>0.34760638359120677</v>
      </c>
      <c r="V118" s="523">
        <f t="shared" si="40"/>
        <v>121.6395607141209</v>
      </c>
      <c r="W118" s="415"/>
      <c r="X118" s="431">
        <v>304</v>
      </c>
      <c r="Y118" s="432" t="s">
        <v>122</v>
      </c>
      <c r="Z118" s="433">
        <v>971</v>
      </c>
      <c r="AA118" s="480">
        <f t="shared" si="41"/>
        <v>217939.89352079626</v>
      </c>
      <c r="AB118" s="480">
        <v>-461882.51522837055</v>
      </c>
      <c r="AC118" s="200">
        <v>-243942.62170757429</v>
      </c>
      <c r="AD118" s="437">
        <v>-68170</v>
      </c>
      <c r="AE118" s="448">
        <f t="shared" si="44"/>
        <v>-312112.62170757429</v>
      </c>
      <c r="AF118" s="433">
        <v>180430.88589154335</v>
      </c>
      <c r="AG118" s="435">
        <f t="shared" si="45"/>
        <v>-131681.73581603094</v>
      </c>
      <c r="AH118" s="438">
        <v>-222812</v>
      </c>
      <c r="AI118" s="478">
        <f t="shared" si="42"/>
        <v>-354493.73581603094</v>
      </c>
      <c r="AJ118" s="439">
        <f t="shared" si="43"/>
        <v>-365.08108734915646</v>
      </c>
    </row>
    <row r="119" spans="1:36">
      <c r="A119" s="431">
        <v>305</v>
      </c>
      <c r="B119" s="432" t="s">
        <v>123</v>
      </c>
      <c r="C119" s="437">
        <v>15146</v>
      </c>
      <c r="D119" s="479">
        <f t="shared" si="32"/>
        <v>7269373.9826777801</v>
      </c>
      <c r="E119" s="480">
        <v>1135303.1508192378</v>
      </c>
      <c r="F119" s="437">
        <v>8404677.1334970184</v>
      </c>
      <c r="G119" s="437">
        <v>4653131.978584162</v>
      </c>
      <c r="H119" s="200">
        <f t="shared" si="33"/>
        <v>13057809.112081181</v>
      </c>
      <c r="I119" s="437">
        <v>2763173.4985383735</v>
      </c>
      <c r="J119" s="435">
        <f t="shared" si="34"/>
        <v>15820982.610619554</v>
      </c>
      <c r="K119" s="438">
        <v>-1054468</v>
      </c>
      <c r="L119" s="478">
        <f t="shared" si="35"/>
        <v>14766514.610619554</v>
      </c>
      <c r="M119" s="435">
        <v>-79918.404500000004</v>
      </c>
      <c r="N119" s="435">
        <f t="shared" si="36"/>
        <v>14686596.206119554</v>
      </c>
      <c r="O119" s="478">
        <f t="shared" si="37"/>
        <v>974.94484422418816</v>
      </c>
      <c r="P119" s="435">
        <f t="shared" si="38"/>
        <v>969.6683088683186</v>
      </c>
      <c r="Q119" s="481">
        <v>17</v>
      </c>
      <c r="R119" s="481">
        <v>17</v>
      </c>
      <c r="S119" s="367"/>
      <c r="T119" s="521">
        <f t="shared" si="39"/>
        <v>-2435346.1702030506</v>
      </c>
      <c r="U119" s="522">
        <f t="shared" ref="U119:U150" si="47">T119/AI119</f>
        <v>-0.14157457738049375</v>
      </c>
      <c r="V119" s="523">
        <f t="shared" si="40"/>
        <v>-159.36842849738161</v>
      </c>
      <c r="W119" s="415"/>
      <c r="X119" s="431">
        <v>305</v>
      </c>
      <c r="Y119" s="432" t="s">
        <v>123</v>
      </c>
      <c r="Z119" s="433">
        <v>15165</v>
      </c>
      <c r="AA119" s="480">
        <f t="shared" si="41"/>
        <v>6559336.1899045445</v>
      </c>
      <c r="AB119" s="480">
        <v>4321468.6842940338</v>
      </c>
      <c r="AC119" s="200">
        <v>10880804.874198578</v>
      </c>
      <c r="AD119" s="437">
        <v>4277388</v>
      </c>
      <c r="AE119" s="448">
        <f t="shared" si="44"/>
        <v>15158192.874198578</v>
      </c>
      <c r="AF119" s="433">
        <v>2761083.9066240275</v>
      </c>
      <c r="AG119" s="435">
        <f t="shared" si="45"/>
        <v>17919276.780822605</v>
      </c>
      <c r="AH119" s="438">
        <v>-717416</v>
      </c>
      <c r="AI119" s="478">
        <f t="shared" si="42"/>
        <v>17201860.780822605</v>
      </c>
      <c r="AJ119" s="439">
        <f t="shared" si="43"/>
        <v>1134.3132727215698</v>
      </c>
    </row>
    <row r="120" spans="1:36">
      <c r="A120" s="431">
        <v>309</v>
      </c>
      <c r="B120" s="432" t="s">
        <v>124</v>
      </c>
      <c r="C120" s="437">
        <v>6457</v>
      </c>
      <c r="D120" s="479">
        <f t="shared" si="32"/>
        <v>855414.19437898975</v>
      </c>
      <c r="E120" s="480">
        <v>-2667180.1029842142</v>
      </c>
      <c r="F120" s="437">
        <v>-1811765.9086052245</v>
      </c>
      <c r="G120" s="437">
        <v>3865013.1419070028</v>
      </c>
      <c r="H120" s="200">
        <f t="shared" si="33"/>
        <v>2053247.2333017783</v>
      </c>
      <c r="I120" s="437">
        <v>1249922.0350348856</v>
      </c>
      <c r="J120" s="435">
        <f t="shared" si="34"/>
        <v>3303169.268336664</v>
      </c>
      <c r="K120" s="438">
        <v>-492976</v>
      </c>
      <c r="L120" s="478">
        <f t="shared" si="35"/>
        <v>2810193.268336664</v>
      </c>
      <c r="M120" s="435">
        <v>-35491.111499999985</v>
      </c>
      <c r="N120" s="435">
        <f t="shared" si="36"/>
        <v>2774702.1568366638</v>
      </c>
      <c r="O120" s="478">
        <f t="shared" si="37"/>
        <v>435.21655077228803</v>
      </c>
      <c r="P120" s="435">
        <f t="shared" si="38"/>
        <v>429.7200180945739</v>
      </c>
      <c r="Q120" s="481">
        <v>12</v>
      </c>
      <c r="R120" s="481">
        <v>12</v>
      </c>
      <c r="S120" s="367"/>
      <c r="T120" s="521">
        <f t="shared" si="39"/>
        <v>-1626326.6269365409</v>
      </c>
      <c r="U120" s="522">
        <f t="shared" si="47"/>
        <v>-0.36657710667978199</v>
      </c>
      <c r="V120" s="523">
        <f t="shared" si="40"/>
        <v>-246.69551428661219</v>
      </c>
      <c r="W120" s="415"/>
      <c r="X120" s="431">
        <v>309</v>
      </c>
      <c r="Y120" s="432" t="s">
        <v>124</v>
      </c>
      <c r="Z120" s="433">
        <v>6506</v>
      </c>
      <c r="AA120" s="480">
        <f t="shared" si="41"/>
        <v>848966.21972619928</v>
      </c>
      <c r="AB120" s="480">
        <v>-1054219.7922849804</v>
      </c>
      <c r="AC120" s="200">
        <v>-205253.57255878113</v>
      </c>
      <c r="AD120" s="437">
        <v>3787109</v>
      </c>
      <c r="AE120" s="448">
        <f t="shared" si="44"/>
        <v>3581855.4274412189</v>
      </c>
      <c r="AF120" s="433">
        <v>1250746.4678319863</v>
      </c>
      <c r="AG120" s="435">
        <f t="shared" si="45"/>
        <v>4832601.8952732049</v>
      </c>
      <c r="AH120" s="438">
        <v>-396082</v>
      </c>
      <c r="AI120" s="478">
        <f t="shared" si="42"/>
        <v>4436519.8952732049</v>
      </c>
      <c r="AJ120" s="439">
        <f t="shared" si="43"/>
        <v>681.91206505890023</v>
      </c>
    </row>
    <row r="121" spans="1:36">
      <c r="A121" s="431">
        <v>312</v>
      </c>
      <c r="B121" s="432" t="s">
        <v>125</v>
      </c>
      <c r="C121" s="437">
        <v>1196</v>
      </c>
      <c r="D121" s="479">
        <f t="shared" si="32"/>
        <v>648313.21711732401</v>
      </c>
      <c r="E121" s="480">
        <v>-286696.63415628916</v>
      </c>
      <c r="F121" s="437">
        <v>361616.5829610349</v>
      </c>
      <c r="G121" s="437">
        <v>208500.2919736293</v>
      </c>
      <c r="H121" s="200">
        <f t="shared" si="33"/>
        <v>570116.87493466423</v>
      </c>
      <c r="I121" s="437">
        <v>292607.50031525374</v>
      </c>
      <c r="J121" s="435">
        <f t="shared" si="34"/>
        <v>862724.37524991797</v>
      </c>
      <c r="K121" s="438">
        <v>-311627</v>
      </c>
      <c r="L121" s="478">
        <f t="shared" si="35"/>
        <v>551097.37524991797</v>
      </c>
      <c r="M121" s="435">
        <v>-8951.0999999999985</v>
      </c>
      <c r="N121" s="435">
        <f t="shared" si="36"/>
        <v>542146.27524991799</v>
      </c>
      <c r="O121" s="478">
        <f t="shared" si="37"/>
        <v>460.7837585701655</v>
      </c>
      <c r="P121" s="435">
        <f t="shared" si="38"/>
        <v>453.29956124575085</v>
      </c>
      <c r="Q121" s="481">
        <v>13</v>
      </c>
      <c r="R121" s="481">
        <v>13</v>
      </c>
      <c r="S121" s="367"/>
      <c r="T121" s="521">
        <f t="shared" si="39"/>
        <v>-168365.37811425992</v>
      </c>
      <c r="U121" s="522">
        <f t="shared" si="47"/>
        <v>-0.23401541959884709</v>
      </c>
      <c r="V121" s="523">
        <f t="shared" si="40"/>
        <v>-123.19574903062829</v>
      </c>
      <c r="W121" s="415"/>
      <c r="X121" s="431">
        <v>312</v>
      </c>
      <c r="Y121" s="432" t="s">
        <v>125</v>
      </c>
      <c r="Z121" s="433">
        <v>1232</v>
      </c>
      <c r="AA121" s="480">
        <f t="shared" si="41"/>
        <v>656688.81901953637</v>
      </c>
      <c r="AB121" s="480">
        <v>23824.990988405472</v>
      </c>
      <c r="AC121" s="200">
        <v>680513.81000794179</v>
      </c>
      <c r="AD121" s="437">
        <v>63056</v>
      </c>
      <c r="AE121" s="448">
        <f t="shared" si="44"/>
        <v>743569.81000794179</v>
      </c>
      <c r="AF121" s="433">
        <v>292553.94335623615</v>
      </c>
      <c r="AG121" s="435">
        <f t="shared" si="45"/>
        <v>1036123.7533641779</v>
      </c>
      <c r="AH121" s="438">
        <v>-316661</v>
      </c>
      <c r="AI121" s="478">
        <f t="shared" si="42"/>
        <v>719462.75336417789</v>
      </c>
      <c r="AJ121" s="439">
        <f t="shared" si="43"/>
        <v>583.9795076007938</v>
      </c>
    </row>
    <row r="122" spans="1:36">
      <c r="A122" s="431">
        <v>316</v>
      </c>
      <c r="B122" s="432" t="s">
        <v>126</v>
      </c>
      <c r="C122" s="437">
        <v>4198</v>
      </c>
      <c r="D122" s="479">
        <f t="shared" si="32"/>
        <v>133763.39910129865</v>
      </c>
      <c r="E122" s="480">
        <v>-624074.69902288215</v>
      </c>
      <c r="F122" s="437">
        <v>-490311.2999215835</v>
      </c>
      <c r="G122" s="437">
        <v>1821185.3078773278</v>
      </c>
      <c r="H122" s="200">
        <f t="shared" si="33"/>
        <v>1330874.0079557444</v>
      </c>
      <c r="I122" s="437">
        <v>800767.03848243738</v>
      </c>
      <c r="J122" s="435">
        <f t="shared" si="34"/>
        <v>2131641.0464381818</v>
      </c>
      <c r="K122" s="438">
        <v>-932139</v>
      </c>
      <c r="L122" s="478">
        <f t="shared" si="35"/>
        <v>1199502.0464381818</v>
      </c>
      <c r="M122" s="435">
        <v>-210529.87199999997</v>
      </c>
      <c r="N122" s="435">
        <f t="shared" si="36"/>
        <v>988972.1744381818</v>
      </c>
      <c r="O122" s="478">
        <f t="shared" si="37"/>
        <v>285.7317880986617</v>
      </c>
      <c r="P122" s="435">
        <f t="shared" si="38"/>
        <v>235.58174712677032</v>
      </c>
      <c r="Q122" s="481">
        <v>7</v>
      </c>
      <c r="R122" s="481">
        <v>7</v>
      </c>
      <c r="S122" s="367"/>
      <c r="T122" s="521">
        <f t="shared" si="39"/>
        <v>-229742.63298690505</v>
      </c>
      <c r="U122" s="522">
        <f t="shared" si="47"/>
        <v>-0.16074408832455403</v>
      </c>
      <c r="V122" s="523">
        <f t="shared" si="40"/>
        <v>-50.957182319497747</v>
      </c>
      <c r="W122" s="415"/>
      <c r="X122" s="431">
        <v>316</v>
      </c>
      <c r="Y122" s="432" t="s">
        <v>126</v>
      </c>
      <c r="Z122" s="433">
        <v>4245</v>
      </c>
      <c r="AA122" s="480">
        <f t="shared" si="41"/>
        <v>124277.58799409267</v>
      </c>
      <c r="AB122" s="480">
        <v>-263718.94507435785</v>
      </c>
      <c r="AC122" s="200">
        <v>-139441.35708026518</v>
      </c>
      <c r="AD122" s="437">
        <v>1836400</v>
      </c>
      <c r="AE122" s="448">
        <f t="shared" si="44"/>
        <v>1696958.6429197348</v>
      </c>
      <c r="AF122" s="433">
        <v>826735.03650535177</v>
      </c>
      <c r="AG122" s="435">
        <f t="shared" si="45"/>
        <v>2523693.6794250868</v>
      </c>
      <c r="AH122" s="438">
        <v>-1094449</v>
      </c>
      <c r="AI122" s="478">
        <f t="shared" si="42"/>
        <v>1429244.6794250868</v>
      </c>
      <c r="AJ122" s="439">
        <f t="shared" si="43"/>
        <v>336.68897041815944</v>
      </c>
    </row>
    <row r="123" spans="1:36">
      <c r="A123" s="431">
        <v>317</v>
      </c>
      <c r="B123" s="432" t="s">
        <v>127</v>
      </c>
      <c r="C123" s="437">
        <v>2474</v>
      </c>
      <c r="D123" s="479">
        <f t="shared" si="32"/>
        <v>1824922.809975374</v>
      </c>
      <c r="E123" s="480">
        <v>691347.4298944819</v>
      </c>
      <c r="F123" s="437">
        <v>2516270.2398698558</v>
      </c>
      <c r="G123" s="437">
        <v>1502394.7495131327</v>
      </c>
      <c r="H123" s="200">
        <f t="shared" si="33"/>
        <v>4018664.9893829888</v>
      </c>
      <c r="I123" s="437">
        <v>597229.63158571674</v>
      </c>
      <c r="J123" s="435">
        <f t="shared" si="34"/>
        <v>4615894.620968705</v>
      </c>
      <c r="K123" s="438">
        <v>54351</v>
      </c>
      <c r="L123" s="478">
        <f t="shared" si="35"/>
        <v>4670245.620968705</v>
      </c>
      <c r="M123" s="435">
        <v>-37296.25</v>
      </c>
      <c r="N123" s="435">
        <f t="shared" si="36"/>
        <v>4632949.370968705</v>
      </c>
      <c r="O123" s="478">
        <f t="shared" si="37"/>
        <v>1887.7306471175041</v>
      </c>
      <c r="P123" s="435">
        <f t="shared" si="38"/>
        <v>1872.655364174901</v>
      </c>
      <c r="Q123" s="481">
        <v>17</v>
      </c>
      <c r="R123" s="481">
        <v>17</v>
      </c>
      <c r="S123" s="367"/>
      <c r="T123" s="521">
        <f t="shared" si="39"/>
        <v>-570709.26514586993</v>
      </c>
      <c r="U123" s="522">
        <f t="shared" si="47"/>
        <v>-0.10889413810027469</v>
      </c>
      <c r="V123" s="523">
        <f t="shared" si="40"/>
        <v>-181.33958032607075</v>
      </c>
      <c r="W123" s="415"/>
      <c r="X123" s="431">
        <v>317</v>
      </c>
      <c r="Y123" s="432" t="s">
        <v>127</v>
      </c>
      <c r="Z123" s="433">
        <v>2533</v>
      </c>
      <c r="AA123" s="480">
        <f t="shared" si="41"/>
        <v>1837091.553643069</v>
      </c>
      <c r="AB123" s="480">
        <v>1284975.5939972831</v>
      </c>
      <c r="AC123" s="200">
        <v>3122067.1476403521</v>
      </c>
      <c r="AD123" s="437">
        <v>1442924</v>
      </c>
      <c r="AE123" s="448">
        <f t="shared" si="44"/>
        <v>4564991.1476403521</v>
      </c>
      <c r="AF123" s="433">
        <v>594698.73847422237</v>
      </c>
      <c r="AG123" s="435">
        <f t="shared" si="45"/>
        <v>5159689.886114575</v>
      </c>
      <c r="AH123" s="438">
        <v>81265</v>
      </c>
      <c r="AI123" s="478">
        <f t="shared" si="42"/>
        <v>5240954.886114575</v>
      </c>
      <c r="AJ123" s="439">
        <f t="shared" si="43"/>
        <v>2069.0702274435748</v>
      </c>
    </row>
    <row r="124" spans="1:36">
      <c r="A124" s="431">
        <v>320</v>
      </c>
      <c r="B124" s="432" t="s">
        <v>128</v>
      </c>
      <c r="C124" s="437">
        <v>6996</v>
      </c>
      <c r="D124" s="479">
        <f t="shared" si="32"/>
        <v>1598791.797827831</v>
      </c>
      <c r="E124" s="480">
        <v>761516.04297665239</v>
      </c>
      <c r="F124" s="437">
        <v>2360307.8408044833</v>
      </c>
      <c r="G124" s="437">
        <v>2669439.6960359896</v>
      </c>
      <c r="H124" s="200">
        <f t="shared" si="33"/>
        <v>5029747.5368404724</v>
      </c>
      <c r="I124" s="437">
        <v>1333825.069367379</v>
      </c>
      <c r="J124" s="435">
        <f t="shared" si="34"/>
        <v>6363572.6062078513</v>
      </c>
      <c r="K124" s="438">
        <v>250732</v>
      </c>
      <c r="L124" s="478">
        <f t="shared" si="35"/>
        <v>6614304.6062078513</v>
      </c>
      <c r="M124" s="435">
        <v>-15246.707000000024</v>
      </c>
      <c r="N124" s="435">
        <f t="shared" si="36"/>
        <v>6599057.8992078509</v>
      </c>
      <c r="O124" s="478">
        <f t="shared" si="37"/>
        <v>945.44090997825208</v>
      </c>
      <c r="P124" s="435">
        <f t="shared" si="38"/>
        <v>943.26156363748589</v>
      </c>
      <c r="Q124" s="481">
        <v>19</v>
      </c>
      <c r="R124" s="481">
        <v>19</v>
      </c>
      <c r="S124" s="367"/>
      <c r="T124" s="521">
        <f t="shared" si="39"/>
        <v>-1039184.4003115697</v>
      </c>
      <c r="U124" s="522">
        <f t="shared" si="47"/>
        <v>-0.13577917201244663</v>
      </c>
      <c r="V124" s="523">
        <f t="shared" si="40"/>
        <v>-131.75669825811963</v>
      </c>
      <c r="W124" s="415"/>
      <c r="X124" s="431">
        <v>320</v>
      </c>
      <c r="Y124" s="432" t="s">
        <v>128</v>
      </c>
      <c r="Z124" s="433">
        <v>7105</v>
      </c>
      <c r="AA124" s="480">
        <f t="shared" si="41"/>
        <v>1449252.7347143511</v>
      </c>
      <c r="AB124" s="480">
        <v>2601540.4480969161</v>
      </c>
      <c r="AC124" s="200">
        <v>4050793.1828112672</v>
      </c>
      <c r="AD124" s="437">
        <v>2612167</v>
      </c>
      <c r="AE124" s="448">
        <f t="shared" si="44"/>
        <v>6662960.1828112677</v>
      </c>
      <c r="AF124" s="433">
        <v>1333239.8237081533</v>
      </c>
      <c r="AG124" s="435">
        <f t="shared" si="45"/>
        <v>7996200.006519421</v>
      </c>
      <c r="AH124" s="438">
        <v>-342711</v>
      </c>
      <c r="AI124" s="478">
        <f t="shared" si="42"/>
        <v>7653489.006519421</v>
      </c>
      <c r="AJ124" s="439">
        <f t="shared" si="43"/>
        <v>1077.1976082363717</v>
      </c>
    </row>
    <row r="125" spans="1:36">
      <c r="A125" s="431">
        <v>322</v>
      </c>
      <c r="B125" s="432" t="s">
        <v>551</v>
      </c>
      <c r="C125" s="437">
        <v>6549</v>
      </c>
      <c r="D125" s="479">
        <f t="shared" si="32"/>
        <v>4658633.7171693351</v>
      </c>
      <c r="E125" s="480">
        <v>1796786.0608669426</v>
      </c>
      <c r="F125" s="437">
        <v>6455419.7780362777</v>
      </c>
      <c r="G125" s="437">
        <v>2066259.6257351311</v>
      </c>
      <c r="H125" s="200">
        <f t="shared" si="33"/>
        <v>8521679.4037714079</v>
      </c>
      <c r="I125" s="437">
        <v>1264748.1416320186</v>
      </c>
      <c r="J125" s="435">
        <f t="shared" si="34"/>
        <v>9786427.5454034265</v>
      </c>
      <c r="K125" s="438">
        <v>-478852</v>
      </c>
      <c r="L125" s="478">
        <f t="shared" si="35"/>
        <v>9307575.5454034265</v>
      </c>
      <c r="M125" s="435">
        <v>110665.433</v>
      </c>
      <c r="N125" s="435">
        <f t="shared" si="36"/>
        <v>9418240.9784034267</v>
      </c>
      <c r="O125" s="478">
        <f t="shared" si="37"/>
        <v>1421.2208803486681</v>
      </c>
      <c r="P125" s="435">
        <f t="shared" si="38"/>
        <v>1438.1189461602423</v>
      </c>
      <c r="Q125" s="481">
        <v>2</v>
      </c>
      <c r="R125" s="481">
        <v>2</v>
      </c>
      <c r="S125" s="367"/>
      <c r="T125" s="521">
        <f t="shared" si="39"/>
        <v>-667920.4433769118</v>
      </c>
      <c r="U125" s="522">
        <f t="shared" si="47"/>
        <v>-6.6956113673759851E-2</v>
      </c>
      <c r="V125" s="523">
        <f t="shared" si="40"/>
        <v>-87.018609941676459</v>
      </c>
      <c r="W125" s="415"/>
      <c r="X125" s="431">
        <v>322</v>
      </c>
      <c r="Y125" s="432" t="s">
        <v>129</v>
      </c>
      <c r="Z125" s="433">
        <v>6614</v>
      </c>
      <c r="AA125" s="480">
        <f t="shared" si="41"/>
        <v>4736170.0031601898</v>
      </c>
      <c r="AB125" s="480">
        <v>2480533.5064955074</v>
      </c>
      <c r="AC125" s="200">
        <v>7216703.5096556973</v>
      </c>
      <c r="AD125" s="437">
        <v>1998390</v>
      </c>
      <c r="AE125" s="448">
        <f t="shared" si="44"/>
        <v>9215093.5096556973</v>
      </c>
      <c r="AF125" s="433">
        <v>1276403.4791246401</v>
      </c>
      <c r="AG125" s="435">
        <f t="shared" si="45"/>
        <v>10491496.988780338</v>
      </c>
      <c r="AH125" s="438">
        <v>-516001</v>
      </c>
      <c r="AI125" s="478">
        <f t="shared" si="42"/>
        <v>9975495.9887803383</v>
      </c>
      <c r="AJ125" s="439">
        <f t="shared" si="43"/>
        <v>1508.2394902903445</v>
      </c>
    </row>
    <row r="126" spans="1:36">
      <c r="A126" s="431">
        <v>398</v>
      </c>
      <c r="B126" s="432" t="s">
        <v>552</v>
      </c>
      <c r="C126" s="437">
        <v>120175</v>
      </c>
      <c r="D126" s="479">
        <f t="shared" si="32"/>
        <v>20327701.961066902</v>
      </c>
      <c r="E126" s="480">
        <v>17054546.927476786</v>
      </c>
      <c r="F126" s="437">
        <v>37382248.888543688</v>
      </c>
      <c r="G126" s="437">
        <v>23182373.443431057</v>
      </c>
      <c r="H126" s="200">
        <f t="shared" si="33"/>
        <v>60564622.331974745</v>
      </c>
      <c r="I126" s="437">
        <v>18224255.371812128</v>
      </c>
      <c r="J126" s="435">
        <f t="shared" si="34"/>
        <v>78788877.70378688</v>
      </c>
      <c r="K126" s="438">
        <v>-2421666</v>
      </c>
      <c r="L126" s="478">
        <f t="shared" si="35"/>
        <v>76367211.70378688</v>
      </c>
      <c r="M126" s="435">
        <v>-8236005.572100007</v>
      </c>
      <c r="N126" s="435">
        <f t="shared" si="36"/>
        <v>68131206.131686866</v>
      </c>
      <c r="O126" s="478">
        <f t="shared" si="37"/>
        <v>635.46670858154255</v>
      </c>
      <c r="P126" s="435">
        <f t="shared" si="38"/>
        <v>566.93327340700534</v>
      </c>
      <c r="Q126" s="481">
        <v>7</v>
      </c>
      <c r="R126" s="481">
        <v>7</v>
      </c>
      <c r="S126" s="367"/>
      <c r="T126" s="521">
        <f t="shared" si="39"/>
        <v>-14350101.594699949</v>
      </c>
      <c r="U126" s="522">
        <f t="shared" si="47"/>
        <v>-0.15818481691012901</v>
      </c>
      <c r="V126" s="523">
        <f t="shared" si="40"/>
        <v>-120.34084553950379</v>
      </c>
      <c r="W126" s="415"/>
      <c r="X126" s="431">
        <v>398</v>
      </c>
      <c r="Y126" s="432" t="s">
        <v>130</v>
      </c>
      <c r="Z126" s="433">
        <v>120027</v>
      </c>
      <c r="AA126" s="480">
        <f t="shared" si="41"/>
        <v>20093348.557439052</v>
      </c>
      <c r="AB126" s="480">
        <v>31620803.152948089</v>
      </c>
      <c r="AC126" s="200">
        <v>51714151.710387141</v>
      </c>
      <c r="AD126" s="437">
        <v>24612317</v>
      </c>
      <c r="AE126" s="448">
        <f t="shared" si="44"/>
        <v>76326468.710387141</v>
      </c>
      <c r="AF126" s="433">
        <v>18168313.588099688</v>
      </c>
      <c r="AG126" s="435">
        <f t="shared" si="45"/>
        <v>94494782.298486829</v>
      </c>
      <c r="AH126" s="438">
        <v>-3777469</v>
      </c>
      <c r="AI126" s="478">
        <f t="shared" si="42"/>
        <v>90717313.298486829</v>
      </c>
      <c r="AJ126" s="439">
        <f t="shared" si="43"/>
        <v>755.80755412104634</v>
      </c>
    </row>
    <row r="127" spans="1:36">
      <c r="A127" s="431">
        <v>399</v>
      </c>
      <c r="B127" s="432" t="s">
        <v>553</v>
      </c>
      <c r="C127" s="437">
        <v>7817</v>
      </c>
      <c r="D127" s="479">
        <f t="shared" si="32"/>
        <v>4178787.0732179517</v>
      </c>
      <c r="E127" s="480">
        <v>-3640181.7076048674</v>
      </c>
      <c r="F127" s="437">
        <v>538605.36561308429</v>
      </c>
      <c r="G127" s="437">
        <v>2911680.0782160889</v>
      </c>
      <c r="H127" s="200">
        <f t="shared" si="33"/>
        <v>3450285.4438291732</v>
      </c>
      <c r="I127" s="437">
        <v>1277787.5579741742</v>
      </c>
      <c r="J127" s="435">
        <f t="shared" si="34"/>
        <v>4728073.0018033478</v>
      </c>
      <c r="K127" s="438">
        <v>-404342</v>
      </c>
      <c r="L127" s="478">
        <f t="shared" si="35"/>
        <v>4323731.0018033478</v>
      </c>
      <c r="M127" s="435">
        <v>62105.71550000002</v>
      </c>
      <c r="N127" s="435">
        <f t="shared" si="36"/>
        <v>4385836.7173033478</v>
      </c>
      <c r="O127" s="478">
        <f t="shared" si="37"/>
        <v>553.1189717031275</v>
      </c>
      <c r="P127" s="435">
        <f t="shared" si="38"/>
        <v>561.06392699288062</v>
      </c>
      <c r="Q127" s="481">
        <v>15</v>
      </c>
      <c r="R127" s="481">
        <v>15</v>
      </c>
      <c r="S127" s="367"/>
      <c r="T127" s="521">
        <f t="shared" si="39"/>
        <v>-1354931.7465904346</v>
      </c>
      <c r="U127" s="522">
        <f t="shared" si="47"/>
        <v>-0.23860049568424871</v>
      </c>
      <c r="V127" s="523">
        <f t="shared" si="40"/>
        <v>-164.24620621422753</v>
      </c>
      <c r="W127" s="415"/>
      <c r="X127" s="431">
        <v>399</v>
      </c>
      <c r="Y127" s="432" t="s">
        <v>131</v>
      </c>
      <c r="Z127" s="433">
        <v>7916</v>
      </c>
      <c r="AA127" s="480">
        <f t="shared" si="41"/>
        <v>4240056.7923984881</v>
      </c>
      <c r="AB127" s="480">
        <v>-2707363.879422769</v>
      </c>
      <c r="AC127" s="200">
        <v>1532692.9129757197</v>
      </c>
      <c r="AD127" s="437">
        <v>3221667</v>
      </c>
      <c r="AE127" s="448">
        <f t="shared" si="44"/>
        <v>4754359.9129757192</v>
      </c>
      <c r="AF127" s="433">
        <v>1304513.8354180634</v>
      </c>
      <c r="AG127" s="435">
        <f t="shared" si="45"/>
        <v>6058873.7483937824</v>
      </c>
      <c r="AH127" s="438">
        <v>-380211</v>
      </c>
      <c r="AI127" s="478">
        <f t="shared" si="42"/>
        <v>5678662.7483937824</v>
      </c>
      <c r="AJ127" s="439">
        <f t="shared" si="43"/>
        <v>717.36517791735503</v>
      </c>
    </row>
    <row r="128" spans="1:36">
      <c r="A128" s="431">
        <v>400</v>
      </c>
      <c r="B128" s="432" t="s">
        <v>554</v>
      </c>
      <c r="C128" s="437">
        <v>8366</v>
      </c>
      <c r="D128" s="479">
        <f t="shared" si="32"/>
        <v>3814392.1000270518</v>
      </c>
      <c r="E128" s="480">
        <v>2158946.29419553</v>
      </c>
      <c r="F128" s="437">
        <v>5973338.3942225818</v>
      </c>
      <c r="G128" s="437">
        <v>2823877.6300907177</v>
      </c>
      <c r="H128" s="200">
        <f t="shared" si="33"/>
        <v>8797216.024313299</v>
      </c>
      <c r="I128" s="437">
        <v>1704563.8904844206</v>
      </c>
      <c r="J128" s="435">
        <f t="shared" si="34"/>
        <v>10501779.91479772</v>
      </c>
      <c r="K128" s="438">
        <v>1959626</v>
      </c>
      <c r="L128" s="478">
        <f t="shared" si="35"/>
        <v>12461405.91479772</v>
      </c>
      <c r="M128" s="435">
        <v>248169.2475</v>
      </c>
      <c r="N128" s="435">
        <f t="shared" si="36"/>
        <v>12709575.16229772</v>
      </c>
      <c r="O128" s="478">
        <f t="shared" si="37"/>
        <v>1489.5297531434042</v>
      </c>
      <c r="P128" s="435">
        <f t="shared" si="38"/>
        <v>1519.1937798586803</v>
      </c>
      <c r="Q128" s="481">
        <v>2</v>
      </c>
      <c r="R128" s="481">
        <v>2</v>
      </c>
      <c r="S128" s="367"/>
      <c r="T128" s="521">
        <f t="shared" si="39"/>
        <v>-392070.29864669591</v>
      </c>
      <c r="U128" s="522">
        <f t="shared" si="47"/>
        <v>-3.0503055526457518E-2</v>
      </c>
      <c r="V128" s="523">
        <f t="shared" si="40"/>
        <v>-30.512372382188914</v>
      </c>
      <c r="W128" s="415"/>
      <c r="X128" s="431">
        <v>400</v>
      </c>
      <c r="Y128" s="432" t="s">
        <v>132</v>
      </c>
      <c r="Z128" s="433">
        <v>8456</v>
      </c>
      <c r="AA128" s="480">
        <f t="shared" si="41"/>
        <v>3406544.9394397344</v>
      </c>
      <c r="AB128" s="480">
        <v>3720731.7562590241</v>
      </c>
      <c r="AC128" s="200">
        <v>7127276.6956987586</v>
      </c>
      <c r="AD128" s="437">
        <v>3028423</v>
      </c>
      <c r="AE128" s="448">
        <f t="shared" si="44"/>
        <v>10155699.695698759</v>
      </c>
      <c r="AF128" s="433">
        <v>1719447.5177456571</v>
      </c>
      <c r="AG128" s="435">
        <f t="shared" si="45"/>
        <v>11875147.213444415</v>
      </c>
      <c r="AH128" s="438">
        <v>978329</v>
      </c>
      <c r="AI128" s="478">
        <f t="shared" si="42"/>
        <v>12853476.213444415</v>
      </c>
      <c r="AJ128" s="439">
        <f t="shared" si="43"/>
        <v>1520.0421255255931</v>
      </c>
    </row>
    <row r="129" spans="1:36">
      <c r="A129" s="431">
        <v>402</v>
      </c>
      <c r="B129" s="432" t="s">
        <v>133</v>
      </c>
      <c r="C129" s="437">
        <v>9099</v>
      </c>
      <c r="D129" s="479">
        <f t="shared" si="32"/>
        <v>2225543.4171003215</v>
      </c>
      <c r="E129" s="480">
        <v>-3960069.3912645807</v>
      </c>
      <c r="F129" s="437">
        <v>-1734525.9741642592</v>
      </c>
      <c r="G129" s="437">
        <v>5021466.3466851758</v>
      </c>
      <c r="H129" s="200">
        <f t="shared" si="33"/>
        <v>3286940.3725209166</v>
      </c>
      <c r="I129" s="437">
        <v>1894969.8595900368</v>
      </c>
      <c r="J129" s="435">
        <f t="shared" si="34"/>
        <v>5181910.232110953</v>
      </c>
      <c r="K129" s="438">
        <v>-281517</v>
      </c>
      <c r="L129" s="478">
        <f t="shared" si="35"/>
        <v>4900393.232110953</v>
      </c>
      <c r="M129" s="435">
        <v>287210.96200000006</v>
      </c>
      <c r="N129" s="435">
        <f t="shared" si="36"/>
        <v>5187604.1941109532</v>
      </c>
      <c r="O129" s="478">
        <f t="shared" si="37"/>
        <v>538.56393363127302</v>
      </c>
      <c r="P129" s="435">
        <f t="shared" si="38"/>
        <v>570.12904650081907</v>
      </c>
      <c r="Q129" s="481">
        <v>11</v>
      </c>
      <c r="R129" s="481">
        <v>11</v>
      </c>
      <c r="S129" s="367"/>
      <c r="T129" s="521">
        <f t="shared" si="39"/>
        <v>-2596181.6495101005</v>
      </c>
      <c r="U129" s="522">
        <f t="shared" si="47"/>
        <v>-0.34631570957491781</v>
      </c>
      <c r="V129" s="523">
        <f t="shared" si="40"/>
        <v>-272.13952496297952</v>
      </c>
      <c r="W129" s="415"/>
      <c r="X129" s="431">
        <v>402</v>
      </c>
      <c r="Y129" s="432" t="s">
        <v>133</v>
      </c>
      <c r="Z129" s="433">
        <v>9247</v>
      </c>
      <c r="AA129" s="480">
        <f t="shared" si="41"/>
        <v>2400013.2498981515</v>
      </c>
      <c r="AB129" s="480">
        <v>-1738728.6123811561</v>
      </c>
      <c r="AC129" s="200">
        <v>661284.63751699543</v>
      </c>
      <c r="AD129" s="437">
        <v>5014581</v>
      </c>
      <c r="AE129" s="448">
        <f t="shared" si="44"/>
        <v>5675865.6375169959</v>
      </c>
      <c r="AF129" s="433">
        <v>1916903.2441040578</v>
      </c>
      <c r="AG129" s="435">
        <f t="shared" si="45"/>
        <v>7592768.8816210534</v>
      </c>
      <c r="AH129" s="438">
        <v>-96194</v>
      </c>
      <c r="AI129" s="478">
        <f t="shared" si="42"/>
        <v>7496574.8816210534</v>
      </c>
      <c r="AJ129" s="439">
        <f t="shared" si="43"/>
        <v>810.70345859425254</v>
      </c>
    </row>
    <row r="130" spans="1:36">
      <c r="A130" s="431">
        <v>403</v>
      </c>
      <c r="B130" s="432" t="s">
        <v>134</v>
      </c>
      <c r="C130" s="437">
        <v>2820</v>
      </c>
      <c r="D130" s="479">
        <f t="shared" si="32"/>
        <v>816804.18499562901</v>
      </c>
      <c r="E130" s="480">
        <v>113183.75815434297</v>
      </c>
      <c r="F130" s="437">
        <v>929987.94314997201</v>
      </c>
      <c r="G130" s="437">
        <v>1528250.9533130785</v>
      </c>
      <c r="H130" s="200">
        <f t="shared" si="33"/>
        <v>2458238.8964630505</v>
      </c>
      <c r="I130" s="437">
        <v>668174.99185478769</v>
      </c>
      <c r="J130" s="435">
        <f t="shared" si="34"/>
        <v>3126413.8883178383</v>
      </c>
      <c r="K130" s="438">
        <v>68284</v>
      </c>
      <c r="L130" s="478">
        <f t="shared" si="35"/>
        <v>3194697.8883178383</v>
      </c>
      <c r="M130" s="435">
        <v>-38788.100000000006</v>
      </c>
      <c r="N130" s="435">
        <f t="shared" si="36"/>
        <v>3155909.7883178382</v>
      </c>
      <c r="O130" s="478">
        <f t="shared" si="37"/>
        <v>1132.8715916020703</v>
      </c>
      <c r="P130" s="435">
        <f t="shared" si="38"/>
        <v>1119.1169462119994</v>
      </c>
      <c r="Q130" s="481">
        <v>14</v>
      </c>
      <c r="R130" s="481">
        <v>14</v>
      </c>
      <c r="S130" s="367"/>
      <c r="T130" s="521">
        <f t="shared" si="39"/>
        <v>-523110.21047328319</v>
      </c>
      <c r="U130" s="522">
        <f t="shared" si="47"/>
        <v>-0.14070392999664968</v>
      </c>
      <c r="V130" s="523">
        <f t="shared" si="40"/>
        <v>-164.33988738994685</v>
      </c>
      <c r="W130" s="415"/>
      <c r="X130" s="431">
        <v>403</v>
      </c>
      <c r="Y130" s="432" t="s">
        <v>134</v>
      </c>
      <c r="Z130" s="433">
        <v>2866</v>
      </c>
      <c r="AA130" s="480">
        <f t="shared" si="41"/>
        <v>769433.85729978944</v>
      </c>
      <c r="AB130" s="480">
        <v>699758.4111759736</v>
      </c>
      <c r="AC130" s="200">
        <v>1469192.268475763</v>
      </c>
      <c r="AD130" s="437">
        <v>1526725</v>
      </c>
      <c r="AE130" s="448">
        <f t="shared" si="44"/>
        <v>2995917.268475763</v>
      </c>
      <c r="AF130" s="433">
        <v>666115.83031535835</v>
      </c>
      <c r="AG130" s="435">
        <f t="shared" si="45"/>
        <v>3662033.0987911215</v>
      </c>
      <c r="AH130" s="438">
        <v>55775</v>
      </c>
      <c r="AI130" s="478">
        <f t="shared" si="42"/>
        <v>3717808.0987911215</v>
      </c>
      <c r="AJ130" s="439">
        <f t="shared" si="43"/>
        <v>1297.2114789920172</v>
      </c>
    </row>
    <row r="131" spans="1:36">
      <c r="A131" s="431">
        <v>405</v>
      </c>
      <c r="B131" s="432" t="s">
        <v>555</v>
      </c>
      <c r="C131" s="437">
        <v>72650</v>
      </c>
      <c r="D131" s="479">
        <f t="shared" si="32"/>
        <v>8813554.81097712</v>
      </c>
      <c r="E131" s="480">
        <v>-4244215.0687017143</v>
      </c>
      <c r="F131" s="437">
        <v>4569339.7422754057</v>
      </c>
      <c r="G131" s="437">
        <v>13144798.914696461</v>
      </c>
      <c r="H131" s="200">
        <f t="shared" si="33"/>
        <v>17714138.656971864</v>
      </c>
      <c r="I131" s="437">
        <v>11535024.477791898</v>
      </c>
      <c r="J131" s="435">
        <f t="shared" si="34"/>
        <v>29249163.134763762</v>
      </c>
      <c r="K131" s="438">
        <v>-5760832</v>
      </c>
      <c r="L131" s="478">
        <f t="shared" si="35"/>
        <v>23488331.134763762</v>
      </c>
      <c r="M131" s="435">
        <v>-1996896.4234500001</v>
      </c>
      <c r="N131" s="435">
        <f t="shared" si="36"/>
        <v>21491434.711313762</v>
      </c>
      <c r="O131" s="478">
        <f t="shared" si="37"/>
        <v>323.30806792517222</v>
      </c>
      <c r="P131" s="435">
        <f t="shared" si="38"/>
        <v>295.8215376643326</v>
      </c>
      <c r="Q131" s="481">
        <v>9</v>
      </c>
      <c r="R131" s="481">
        <v>9</v>
      </c>
      <c r="S131" s="367"/>
      <c r="T131" s="521">
        <f t="shared" si="39"/>
        <v>-3398543.4283128753</v>
      </c>
      <c r="U131" s="522">
        <f t="shared" si="47"/>
        <v>-0.12640158008473201</v>
      </c>
      <c r="V131" s="523">
        <f t="shared" si="40"/>
        <v>-46.861199402479258</v>
      </c>
      <c r="W131" s="415"/>
      <c r="X131" s="431">
        <v>405</v>
      </c>
      <c r="Y131" s="432" t="s">
        <v>135</v>
      </c>
      <c r="Z131" s="433">
        <v>72634</v>
      </c>
      <c r="AA131" s="480">
        <f t="shared" si="41"/>
        <v>8416512.3208453041</v>
      </c>
      <c r="AB131" s="480">
        <v>3493473.1506266049</v>
      </c>
      <c r="AC131" s="200">
        <v>11909985.471471909</v>
      </c>
      <c r="AD131" s="437">
        <v>9203077</v>
      </c>
      <c r="AE131" s="448">
        <f t="shared" si="44"/>
        <v>21113062.471471909</v>
      </c>
      <c r="AF131" s="433">
        <v>11543595.091604726</v>
      </c>
      <c r="AG131" s="435">
        <f t="shared" si="45"/>
        <v>32656657.563076638</v>
      </c>
      <c r="AH131" s="438">
        <v>-5769783</v>
      </c>
      <c r="AI131" s="478">
        <f t="shared" si="42"/>
        <v>26886874.563076638</v>
      </c>
      <c r="AJ131" s="439">
        <f t="shared" si="43"/>
        <v>370.16926732765148</v>
      </c>
    </row>
    <row r="132" spans="1:36">
      <c r="A132" s="431">
        <v>407</v>
      </c>
      <c r="B132" s="432" t="s">
        <v>556</v>
      </c>
      <c r="C132" s="437">
        <v>2518</v>
      </c>
      <c r="D132" s="479">
        <f t="shared" si="32"/>
        <v>1137162.6836695438</v>
      </c>
      <c r="E132" s="480">
        <v>133493.55392228835</v>
      </c>
      <c r="F132" s="437">
        <v>1270656.2375918322</v>
      </c>
      <c r="G132" s="437">
        <v>1207003.5748764575</v>
      </c>
      <c r="H132" s="200">
        <f t="shared" si="33"/>
        <v>2477659.8124682894</v>
      </c>
      <c r="I132" s="437">
        <v>631405.69131634757</v>
      </c>
      <c r="J132" s="435">
        <f t="shared" si="34"/>
        <v>3109065.503784637</v>
      </c>
      <c r="K132" s="438">
        <v>-463605</v>
      </c>
      <c r="L132" s="478">
        <f t="shared" si="35"/>
        <v>2645460.503784637</v>
      </c>
      <c r="M132" s="435">
        <v>-869748.54999999993</v>
      </c>
      <c r="N132" s="435">
        <f t="shared" si="36"/>
        <v>1775711.9537846372</v>
      </c>
      <c r="O132" s="478">
        <f t="shared" si="37"/>
        <v>1050.6197393902451</v>
      </c>
      <c r="P132" s="435">
        <f t="shared" si="38"/>
        <v>705.20728903281861</v>
      </c>
      <c r="Q132" s="481">
        <v>1</v>
      </c>
      <c r="R132" s="482">
        <v>32</v>
      </c>
      <c r="S132" s="416"/>
      <c r="T132" s="521">
        <f t="shared" si="39"/>
        <v>-89810.533627563622</v>
      </c>
      <c r="U132" s="522">
        <f t="shared" si="47"/>
        <v>-3.2834235583663413E-2</v>
      </c>
      <c r="V132" s="523">
        <f t="shared" si="40"/>
        <v>-9.5628332501428304</v>
      </c>
      <c r="W132" s="415"/>
      <c r="X132" s="431">
        <v>407</v>
      </c>
      <c r="Y132" s="432" t="s">
        <v>136</v>
      </c>
      <c r="Z132" s="433">
        <v>2580</v>
      </c>
      <c r="AA132" s="480">
        <f t="shared" si="41"/>
        <v>1145625.0135590495</v>
      </c>
      <c r="AB132" s="480">
        <v>343909.91262691695</v>
      </c>
      <c r="AC132" s="200">
        <v>1489534.9261859665</v>
      </c>
      <c r="AD132" s="437">
        <v>1207079</v>
      </c>
      <c r="AE132" s="448">
        <f t="shared" si="44"/>
        <v>2696613.9261859665</v>
      </c>
      <c r="AF132" s="433">
        <v>646591.111226234</v>
      </c>
      <c r="AG132" s="435">
        <f t="shared" si="45"/>
        <v>3343205.0374122006</v>
      </c>
      <c r="AH132" s="438">
        <v>-607934</v>
      </c>
      <c r="AI132" s="478">
        <f t="shared" si="42"/>
        <v>2735271.0374122006</v>
      </c>
      <c r="AJ132" s="439">
        <f t="shared" si="43"/>
        <v>1060.1825726403879</v>
      </c>
    </row>
    <row r="133" spans="1:36">
      <c r="A133" s="431">
        <v>408</v>
      </c>
      <c r="B133" s="432" t="s">
        <v>557</v>
      </c>
      <c r="C133" s="437">
        <v>14099</v>
      </c>
      <c r="D133" s="479">
        <f t="shared" si="32"/>
        <v>5451170.3357649576</v>
      </c>
      <c r="E133" s="480">
        <v>-347532.04483697918</v>
      </c>
      <c r="F133" s="437">
        <v>5103638.2909279782</v>
      </c>
      <c r="G133" s="437">
        <v>6061294.160336988</v>
      </c>
      <c r="H133" s="200">
        <f t="shared" si="33"/>
        <v>11164932.451264966</v>
      </c>
      <c r="I133" s="437">
        <v>2549923.147527352</v>
      </c>
      <c r="J133" s="435">
        <f t="shared" si="34"/>
        <v>13714855.598792318</v>
      </c>
      <c r="K133" s="438">
        <v>76763</v>
      </c>
      <c r="L133" s="478">
        <f t="shared" si="35"/>
        <v>13791618.598792318</v>
      </c>
      <c r="M133" s="435">
        <v>-19319.45749999996</v>
      </c>
      <c r="N133" s="435">
        <f t="shared" si="36"/>
        <v>13772299.141292319</v>
      </c>
      <c r="O133" s="478">
        <f t="shared" si="37"/>
        <v>978.19835440756924</v>
      </c>
      <c r="P133" s="435">
        <f t="shared" si="38"/>
        <v>976.82808293441508</v>
      </c>
      <c r="Q133" s="481">
        <v>14</v>
      </c>
      <c r="R133" s="481">
        <v>14</v>
      </c>
      <c r="S133" s="367"/>
      <c r="T133" s="521">
        <f t="shared" si="39"/>
        <v>-2304181.7318317369</v>
      </c>
      <c r="U133" s="522">
        <f t="shared" si="47"/>
        <v>-0.14315421939273029</v>
      </c>
      <c r="V133" s="523">
        <f t="shared" si="40"/>
        <v>-155.06928838790031</v>
      </c>
      <c r="W133" s="415"/>
      <c r="X133" s="431">
        <v>408</v>
      </c>
      <c r="Y133" s="432" t="s">
        <v>137</v>
      </c>
      <c r="Z133" s="433">
        <v>14203</v>
      </c>
      <c r="AA133" s="480">
        <f t="shared" si="41"/>
        <v>5764028.6952082627</v>
      </c>
      <c r="AB133" s="480">
        <v>1201640.0053052776</v>
      </c>
      <c r="AC133" s="200">
        <v>6965668.7005135398</v>
      </c>
      <c r="AD133" s="437">
        <v>6570034</v>
      </c>
      <c r="AE133" s="448">
        <f t="shared" si="44"/>
        <v>13535702.70051354</v>
      </c>
      <c r="AF133" s="433">
        <v>2563558.6301105162</v>
      </c>
      <c r="AG133" s="435">
        <f t="shared" si="45"/>
        <v>16099261.330624055</v>
      </c>
      <c r="AH133" s="438">
        <v>-3461</v>
      </c>
      <c r="AI133" s="478">
        <f t="shared" si="42"/>
        <v>16095800.330624055</v>
      </c>
      <c r="AJ133" s="439">
        <f t="shared" si="43"/>
        <v>1133.2676427954696</v>
      </c>
    </row>
    <row r="134" spans="1:36">
      <c r="A134" s="431">
        <v>410</v>
      </c>
      <c r="B134" s="432" t="s">
        <v>558</v>
      </c>
      <c r="C134" s="437">
        <v>18775</v>
      </c>
      <c r="D134" s="479">
        <f t="shared" si="32"/>
        <v>14196610.903194709</v>
      </c>
      <c r="E134" s="480">
        <v>-7594781.9060347471</v>
      </c>
      <c r="F134" s="437">
        <v>6601828.9971599616</v>
      </c>
      <c r="G134" s="437">
        <v>7591844.1539063724</v>
      </c>
      <c r="H134" s="200">
        <f t="shared" si="33"/>
        <v>14193673.151066333</v>
      </c>
      <c r="I134" s="437">
        <v>2612728.8128052256</v>
      </c>
      <c r="J134" s="435">
        <f t="shared" si="34"/>
        <v>16806401.963871557</v>
      </c>
      <c r="K134" s="438">
        <v>-1358625</v>
      </c>
      <c r="L134" s="478">
        <f t="shared" si="35"/>
        <v>15447776.963871557</v>
      </c>
      <c r="M134" s="435">
        <v>237835.20254999999</v>
      </c>
      <c r="N134" s="435">
        <f t="shared" si="36"/>
        <v>15685612.166421557</v>
      </c>
      <c r="O134" s="478">
        <f t="shared" si="37"/>
        <v>822.78439221686062</v>
      </c>
      <c r="P134" s="435">
        <f t="shared" si="38"/>
        <v>835.45204614761951</v>
      </c>
      <c r="Q134" s="481">
        <v>13</v>
      </c>
      <c r="R134" s="481">
        <v>13</v>
      </c>
      <c r="S134" s="367"/>
      <c r="T134" s="521">
        <f t="shared" si="39"/>
        <v>-4805966.6391305216</v>
      </c>
      <c r="U134" s="522">
        <f t="shared" si="47"/>
        <v>-0.23728781865383963</v>
      </c>
      <c r="V134" s="523">
        <f t="shared" si="40"/>
        <v>-255.23048978239831</v>
      </c>
      <c r="W134" s="415"/>
      <c r="X134" s="431">
        <v>410</v>
      </c>
      <c r="Y134" s="432" t="s">
        <v>138</v>
      </c>
      <c r="Z134" s="433">
        <v>18788</v>
      </c>
      <c r="AA134" s="480">
        <f t="shared" si="41"/>
        <v>14309625.575941473</v>
      </c>
      <c r="AB134" s="480">
        <v>-3363146.516954287</v>
      </c>
      <c r="AC134" s="200">
        <v>10946479.058987185</v>
      </c>
      <c r="AD134" s="437">
        <v>8090771</v>
      </c>
      <c r="AE134" s="448">
        <f t="shared" si="44"/>
        <v>19037250.058987185</v>
      </c>
      <c r="AF134" s="433">
        <v>2687907.5440148944</v>
      </c>
      <c r="AG134" s="435">
        <f t="shared" si="45"/>
        <v>21725157.603002079</v>
      </c>
      <c r="AH134" s="438">
        <v>-1471414</v>
      </c>
      <c r="AI134" s="478">
        <f t="shared" si="42"/>
        <v>20253743.603002079</v>
      </c>
      <c r="AJ134" s="439">
        <f t="shared" si="43"/>
        <v>1078.0148819992589</v>
      </c>
    </row>
    <row r="135" spans="1:36">
      <c r="A135" s="431">
        <v>416</v>
      </c>
      <c r="B135" s="432" t="s">
        <v>139</v>
      </c>
      <c r="C135" s="437">
        <v>2886</v>
      </c>
      <c r="D135" s="479">
        <f t="shared" si="32"/>
        <v>1181171.8887400618</v>
      </c>
      <c r="E135" s="480">
        <v>-884213.39465040399</v>
      </c>
      <c r="F135" s="437">
        <v>296958.49408965767</v>
      </c>
      <c r="G135" s="437">
        <v>1323982.288958454</v>
      </c>
      <c r="H135" s="200">
        <f t="shared" si="33"/>
        <v>1620940.7830481117</v>
      </c>
      <c r="I135" s="437">
        <v>503954.63766664377</v>
      </c>
      <c r="J135" s="435">
        <f t="shared" si="34"/>
        <v>2124895.4207147555</v>
      </c>
      <c r="K135" s="438">
        <v>-706411</v>
      </c>
      <c r="L135" s="478">
        <f t="shared" si="35"/>
        <v>1418484.4207147555</v>
      </c>
      <c r="M135" s="435">
        <v>26256.559999999998</v>
      </c>
      <c r="N135" s="435">
        <f t="shared" si="36"/>
        <v>1444740.9807147556</v>
      </c>
      <c r="O135" s="478">
        <f t="shared" si="37"/>
        <v>491.50534328300608</v>
      </c>
      <c r="P135" s="435">
        <f t="shared" si="38"/>
        <v>500.60325042091324</v>
      </c>
      <c r="Q135" s="481">
        <v>9</v>
      </c>
      <c r="R135" s="481">
        <v>9</v>
      </c>
      <c r="S135" s="367"/>
      <c r="T135" s="521">
        <f t="shared" si="39"/>
        <v>-244657.12051725062</v>
      </c>
      <c r="U135" s="522">
        <f t="shared" si="47"/>
        <v>-0.14710541132657648</v>
      </c>
      <c r="V135" s="523">
        <f t="shared" si="40"/>
        <v>-78.649453162659427</v>
      </c>
      <c r="W135" s="415"/>
      <c r="X135" s="431">
        <v>416</v>
      </c>
      <c r="Y135" s="432" t="s">
        <v>139</v>
      </c>
      <c r="Z135" s="433">
        <v>2917</v>
      </c>
      <c r="AA135" s="480">
        <f t="shared" si="41"/>
        <v>1016002.4548903698</v>
      </c>
      <c r="AB135" s="480">
        <v>-603277.88308180915</v>
      </c>
      <c r="AC135" s="200">
        <v>412724.57180856063</v>
      </c>
      <c r="AD135" s="437">
        <v>1316051</v>
      </c>
      <c r="AE135" s="448">
        <f t="shared" si="44"/>
        <v>1728775.5718085608</v>
      </c>
      <c r="AF135" s="433">
        <v>519339.96942344547</v>
      </c>
      <c r="AG135" s="435">
        <f t="shared" si="45"/>
        <v>2248115.5412320062</v>
      </c>
      <c r="AH135" s="438">
        <v>-584974</v>
      </c>
      <c r="AI135" s="478">
        <f t="shared" si="42"/>
        <v>1663141.5412320062</v>
      </c>
      <c r="AJ135" s="439">
        <f t="shared" si="43"/>
        <v>570.15479644566551</v>
      </c>
    </row>
    <row r="136" spans="1:36">
      <c r="A136" s="431">
        <v>418</v>
      </c>
      <c r="B136" s="432" t="s">
        <v>140</v>
      </c>
      <c r="C136" s="437">
        <v>24580</v>
      </c>
      <c r="D136" s="479">
        <f t="shared" si="32"/>
        <v>18514243.185027573</v>
      </c>
      <c r="E136" s="480">
        <v>-1274134.6080333814</v>
      </c>
      <c r="F136" s="437">
        <v>17240108.576994192</v>
      </c>
      <c r="G136" s="437">
        <v>1776070.9986691943</v>
      </c>
      <c r="H136" s="200">
        <f t="shared" si="33"/>
        <v>19016179.575663388</v>
      </c>
      <c r="I136" s="437">
        <v>2798442.8051829608</v>
      </c>
      <c r="J136" s="435">
        <f t="shared" si="34"/>
        <v>21814622.380846348</v>
      </c>
      <c r="K136" s="438">
        <v>-2564096</v>
      </c>
      <c r="L136" s="478">
        <f t="shared" si="35"/>
        <v>19250526.380846348</v>
      </c>
      <c r="M136" s="435">
        <v>-522724.84594999999</v>
      </c>
      <c r="N136" s="435">
        <f t="shared" si="36"/>
        <v>18727801.534896348</v>
      </c>
      <c r="O136" s="478">
        <f t="shared" si="37"/>
        <v>783.17845324842745</v>
      </c>
      <c r="P136" s="435">
        <f t="shared" si="38"/>
        <v>761.91218612271553</v>
      </c>
      <c r="Q136" s="481">
        <v>6</v>
      </c>
      <c r="R136" s="481">
        <v>6</v>
      </c>
      <c r="S136" s="367"/>
      <c r="T136" s="521">
        <f t="shared" si="39"/>
        <v>-2904827.4444492869</v>
      </c>
      <c r="U136" s="522">
        <f t="shared" si="47"/>
        <v>-0.13111176049613488</v>
      </c>
      <c r="V136" s="523">
        <f t="shared" si="40"/>
        <v>-133.69598083929122</v>
      </c>
      <c r="W136" s="415"/>
      <c r="X136" s="431">
        <v>418</v>
      </c>
      <c r="Y136" s="432" t="s">
        <v>140</v>
      </c>
      <c r="Z136" s="433">
        <v>24164</v>
      </c>
      <c r="AA136" s="480">
        <f t="shared" si="41"/>
        <v>18962325.029438976</v>
      </c>
      <c r="AB136" s="480">
        <v>151899.67810033329</v>
      </c>
      <c r="AC136" s="200">
        <v>19114224.707539309</v>
      </c>
      <c r="AD136" s="437">
        <v>2683887</v>
      </c>
      <c r="AE136" s="448">
        <f t="shared" si="44"/>
        <v>21798111.707539309</v>
      </c>
      <c r="AF136" s="433">
        <v>2849189.1177563276</v>
      </c>
      <c r="AG136" s="435">
        <f t="shared" si="45"/>
        <v>24647300.825295635</v>
      </c>
      <c r="AH136" s="438">
        <v>-2491947</v>
      </c>
      <c r="AI136" s="478">
        <f t="shared" si="42"/>
        <v>22155353.825295635</v>
      </c>
      <c r="AJ136" s="439">
        <f t="shared" si="43"/>
        <v>916.87443408771867</v>
      </c>
    </row>
    <row r="137" spans="1:36">
      <c r="A137" s="431">
        <v>420</v>
      </c>
      <c r="B137" s="432" t="s">
        <v>141</v>
      </c>
      <c r="C137" s="437">
        <v>9177</v>
      </c>
      <c r="D137" s="479">
        <f t="shared" si="32"/>
        <v>861028.17953164806</v>
      </c>
      <c r="E137" s="480">
        <v>608126.08379250974</v>
      </c>
      <c r="F137" s="437">
        <v>1469154.2633241578</v>
      </c>
      <c r="G137" s="437">
        <v>2614455.4942625603</v>
      </c>
      <c r="H137" s="200">
        <f t="shared" si="33"/>
        <v>4083609.7575867181</v>
      </c>
      <c r="I137" s="437">
        <v>1662406.046704923</v>
      </c>
      <c r="J137" s="435">
        <f t="shared" si="34"/>
        <v>5746015.8042916413</v>
      </c>
      <c r="K137" s="438">
        <v>-1109368</v>
      </c>
      <c r="L137" s="478">
        <f t="shared" si="35"/>
        <v>4636647.8042916413</v>
      </c>
      <c r="M137" s="435">
        <v>-133162.53100000005</v>
      </c>
      <c r="N137" s="435">
        <f t="shared" si="36"/>
        <v>4503485.2732916409</v>
      </c>
      <c r="O137" s="478">
        <f t="shared" si="37"/>
        <v>505.2465734217763</v>
      </c>
      <c r="P137" s="435">
        <f t="shared" si="38"/>
        <v>490.73610910881996</v>
      </c>
      <c r="Q137" s="481">
        <v>11</v>
      </c>
      <c r="R137" s="481">
        <v>11</v>
      </c>
      <c r="S137" s="367"/>
      <c r="T137" s="521">
        <f t="shared" si="39"/>
        <v>-923698.02476687822</v>
      </c>
      <c r="U137" s="522">
        <f t="shared" si="47"/>
        <v>-0.16612240554168539</v>
      </c>
      <c r="V137" s="523">
        <f t="shared" si="40"/>
        <v>-93.928623675046936</v>
      </c>
      <c r="W137" s="415"/>
      <c r="X137" s="431">
        <v>420</v>
      </c>
      <c r="Y137" s="432" t="s">
        <v>141</v>
      </c>
      <c r="Z137" s="433">
        <v>9280</v>
      </c>
      <c r="AA137" s="480">
        <f t="shared" si="41"/>
        <v>805899.41263258737</v>
      </c>
      <c r="AB137" s="480">
        <v>1893101.9109185459</v>
      </c>
      <c r="AC137" s="200">
        <v>2699001.3235511333</v>
      </c>
      <c r="AD137" s="437">
        <v>2306524</v>
      </c>
      <c r="AE137" s="448">
        <f t="shared" si="44"/>
        <v>5005525.3235511333</v>
      </c>
      <c r="AF137" s="433">
        <v>1701813.5055073863</v>
      </c>
      <c r="AG137" s="435">
        <f t="shared" si="45"/>
        <v>6707338.8290585196</v>
      </c>
      <c r="AH137" s="438">
        <v>-1146993</v>
      </c>
      <c r="AI137" s="478">
        <f t="shared" si="42"/>
        <v>5560345.8290585196</v>
      </c>
      <c r="AJ137" s="439">
        <f t="shared" si="43"/>
        <v>599.17519709682324</v>
      </c>
    </row>
    <row r="138" spans="1:36">
      <c r="A138" s="431">
        <v>421</v>
      </c>
      <c r="B138" s="432" t="s">
        <v>142</v>
      </c>
      <c r="C138" s="437">
        <v>695</v>
      </c>
      <c r="D138" s="479">
        <f t="shared" si="32"/>
        <v>712330.33522333833</v>
      </c>
      <c r="E138" s="480">
        <v>423612.26477213175</v>
      </c>
      <c r="F138" s="437">
        <v>1135942.5999954701</v>
      </c>
      <c r="G138" s="437">
        <v>196547.4678800673</v>
      </c>
      <c r="H138" s="200">
        <f t="shared" si="33"/>
        <v>1332490.0678755376</v>
      </c>
      <c r="I138" s="437">
        <v>171167.80470794902</v>
      </c>
      <c r="J138" s="435">
        <f t="shared" si="34"/>
        <v>1503657.8725834866</v>
      </c>
      <c r="K138" s="438">
        <v>-142740</v>
      </c>
      <c r="L138" s="478">
        <f t="shared" si="35"/>
        <v>1360917.8725834866</v>
      </c>
      <c r="M138" s="435">
        <v>0</v>
      </c>
      <c r="N138" s="435">
        <f t="shared" si="36"/>
        <v>1360917.8725834866</v>
      </c>
      <c r="O138" s="478">
        <f t="shared" si="37"/>
        <v>1958.1552123503404</v>
      </c>
      <c r="P138" s="435">
        <f t="shared" si="38"/>
        <v>1958.1552123503404</v>
      </c>
      <c r="Q138" s="481">
        <v>16</v>
      </c>
      <c r="R138" s="481">
        <v>16</v>
      </c>
      <c r="S138" s="367"/>
      <c r="T138" s="521">
        <f t="shared" si="39"/>
        <v>613446.63045130367</v>
      </c>
      <c r="U138" s="522">
        <f t="shared" si="47"/>
        <v>0.82069596243118292</v>
      </c>
      <c r="V138" s="523">
        <f t="shared" si="40"/>
        <v>918.55682273673415</v>
      </c>
      <c r="W138" s="415"/>
      <c r="X138" s="431">
        <v>421</v>
      </c>
      <c r="Y138" s="432" t="s">
        <v>142</v>
      </c>
      <c r="Z138" s="433">
        <v>719</v>
      </c>
      <c r="AA138" s="480">
        <f t="shared" si="41"/>
        <v>665972.36353578535</v>
      </c>
      <c r="AB138" s="480">
        <v>8035.1734369819023</v>
      </c>
      <c r="AC138" s="200">
        <v>674007.53697276721</v>
      </c>
      <c r="AD138" s="437">
        <v>87700</v>
      </c>
      <c r="AE138" s="448">
        <f t="shared" si="44"/>
        <v>761707.53697276721</v>
      </c>
      <c r="AF138" s="433">
        <v>172021.70515941572</v>
      </c>
      <c r="AG138" s="435">
        <f t="shared" si="45"/>
        <v>933729.24213218293</v>
      </c>
      <c r="AH138" s="438">
        <v>-186258</v>
      </c>
      <c r="AI138" s="478">
        <f t="shared" si="42"/>
        <v>747471.24213218293</v>
      </c>
      <c r="AJ138" s="439">
        <f t="shared" si="43"/>
        <v>1039.5983896136063</v>
      </c>
    </row>
    <row r="139" spans="1:36">
      <c r="A139" s="431">
        <v>422</v>
      </c>
      <c r="B139" s="432" t="s">
        <v>143</v>
      </c>
      <c r="C139" s="437">
        <v>10372</v>
      </c>
      <c r="D139" s="479">
        <f t="shared" ref="D139:D202" si="48">F139-E139</f>
        <v>1582405.4058596394</v>
      </c>
      <c r="E139" s="480">
        <v>-878908.63168984291</v>
      </c>
      <c r="F139" s="437">
        <v>703496.77416979661</v>
      </c>
      <c r="G139" s="437">
        <v>3451300.5793498056</v>
      </c>
      <c r="H139" s="200">
        <f t="shared" ref="H139:H202" si="49">SUM(F139:G139)</f>
        <v>4154797.3535196022</v>
      </c>
      <c r="I139" s="437">
        <v>2083674.6945745316</v>
      </c>
      <c r="J139" s="435">
        <f t="shared" ref="J139:J202" si="50">H139+I139</f>
        <v>6238472.0480941338</v>
      </c>
      <c r="K139" s="438">
        <v>-261834</v>
      </c>
      <c r="L139" s="478">
        <f t="shared" ref="L139:L202" si="51">J139+K139</f>
        <v>5976638.0480941338</v>
      </c>
      <c r="M139" s="435">
        <v>137414.30349999998</v>
      </c>
      <c r="N139" s="435">
        <f t="shared" ref="N139:N202" si="52">SUM(L139:M139)</f>
        <v>6114052.3515941342</v>
      </c>
      <c r="O139" s="478">
        <f t="shared" ref="O139:O202" si="53">L139/C139</f>
        <v>576.22811879041012</v>
      </c>
      <c r="P139" s="435">
        <f t="shared" ref="P139:P202" si="54">N139/C139</f>
        <v>589.47670185057211</v>
      </c>
      <c r="Q139" s="481">
        <v>12</v>
      </c>
      <c r="R139" s="481">
        <v>12</v>
      </c>
      <c r="S139" s="367"/>
      <c r="T139" s="521">
        <f t="shared" ref="T139:T202" si="55">L139-AI139</f>
        <v>-3043981.5895185275</v>
      </c>
      <c r="U139" s="522">
        <f t="shared" si="47"/>
        <v>-0.33744706148857506</v>
      </c>
      <c r="V139" s="523">
        <f t="shared" ref="V139:V202" si="56">O139-AJ139</f>
        <v>-279.37461644744076</v>
      </c>
      <c r="W139" s="415"/>
      <c r="X139" s="431">
        <v>422</v>
      </c>
      <c r="Y139" s="432" t="s">
        <v>143</v>
      </c>
      <c r="Z139" s="433">
        <v>10543</v>
      </c>
      <c r="AA139" s="480">
        <f t="shared" ref="AA139:AA202" si="57">AC139-AB139</f>
        <v>1329338.3218256384</v>
      </c>
      <c r="AB139" s="480">
        <v>3218935.7285667825</v>
      </c>
      <c r="AC139" s="200">
        <v>4548274.050392421</v>
      </c>
      <c r="AD139" s="437">
        <v>2662934</v>
      </c>
      <c r="AE139" s="448">
        <f t="shared" si="44"/>
        <v>7211208.050392421</v>
      </c>
      <c r="AF139" s="433">
        <v>2080063.5872202397</v>
      </c>
      <c r="AG139" s="435">
        <f t="shared" si="45"/>
        <v>9291271.6376126613</v>
      </c>
      <c r="AH139" s="438">
        <v>-270652</v>
      </c>
      <c r="AI139" s="478">
        <f t="shared" ref="AI139:AI202" si="58">SUM(AG139:AH139)</f>
        <v>9020619.6376126613</v>
      </c>
      <c r="AJ139" s="439">
        <f t="shared" ref="AJ139:AJ202" si="59">AI139/Z139</f>
        <v>855.60273523785088</v>
      </c>
    </row>
    <row r="140" spans="1:36">
      <c r="A140" s="431">
        <v>423</v>
      </c>
      <c r="B140" s="432" t="s">
        <v>559</v>
      </c>
      <c r="C140" s="437">
        <v>20497</v>
      </c>
      <c r="D140" s="479">
        <f t="shared" si="48"/>
        <v>11463008.292052101</v>
      </c>
      <c r="E140" s="480">
        <v>2208000.770154261</v>
      </c>
      <c r="F140" s="437">
        <v>13671009.062206361</v>
      </c>
      <c r="G140" s="437">
        <v>2104133.6650734823</v>
      </c>
      <c r="H140" s="200">
        <f t="shared" si="49"/>
        <v>15775142.727279844</v>
      </c>
      <c r="I140" s="437">
        <v>2498054.886262083</v>
      </c>
      <c r="J140" s="435">
        <f t="shared" si="50"/>
        <v>18273197.613541927</v>
      </c>
      <c r="K140" s="438">
        <v>-2350074</v>
      </c>
      <c r="L140" s="478">
        <f t="shared" si="51"/>
        <v>15923123.613541927</v>
      </c>
      <c r="M140" s="435">
        <v>-730633.53750000021</v>
      </c>
      <c r="N140" s="435">
        <f t="shared" si="52"/>
        <v>15192490.076041928</v>
      </c>
      <c r="O140" s="478">
        <f t="shared" si="53"/>
        <v>776.85142282001891</v>
      </c>
      <c r="P140" s="435">
        <f t="shared" si="54"/>
        <v>741.20554598438446</v>
      </c>
      <c r="Q140" s="481">
        <v>2</v>
      </c>
      <c r="R140" s="481">
        <v>2</v>
      </c>
      <c r="S140" s="367"/>
      <c r="T140" s="521">
        <f t="shared" si="55"/>
        <v>-588757.20398849249</v>
      </c>
      <c r="U140" s="522">
        <f t="shared" si="47"/>
        <v>-3.5656580282690614E-2</v>
      </c>
      <c r="V140" s="523">
        <f t="shared" si="56"/>
        <v>-36.90249850127725</v>
      </c>
      <c r="W140" s="415"/>
      <c r="X140" s="431">
        <v>423</v>
      </c>
      <c r="Y140" s="432" t="s">
        <v>144</v>
      </c>
      <c r="Z140" s="433">
        <v>20291</v>
      </c>
      <c r="AA140" s="480">
        <f t="shared" si="57"/>
        <v>11070353.65850722</v>
      </c>
      <c r="AB140" s="480">
        <v>1703953.8627721211</v>
      </c>
      <c r="AC140" s="200">
        <v>12774307.521279341</v>
      </c>
      <c r="AD140" s="437">
        <v>2980870</v>
      </c>
      <c r="AE140" s="448">
        <f t="shared" ref="AE140:AE203" si="60">SUM(AC140:AD140)</f>
        <v>15755177.521279341</v>
      </c>
      <c r="AF140" s="433">
        <v>2556494.2962510777</v>
      </c>
      <c r="AG140" s="435">
        <f t="shared" si="45"/>
        <v>18311671.81753042</v>
      </c>
      <c r="AH140" s="438">
        <v>-1799791</v>
      </c>
      <c r="AI140" s="478">
        <f t="shared" si="58"/>
        <v>16511880.81753042</v>
      </c>
      <c r="AJ140" s="439">
        <f t="shared" si="59"/>
        <v>813.75392132129616</v>
      </c>
    </row>
    <row r="141" spans="1:36">
      <c r="A141" s="431">
        <v>425</v>
      </c>
      <c r="B141" s="432" t="s">
        <v>560</v>
      </c>
      <c r="C141" s="437">
        <v>10258</v>
      </c>
      <c r="D141" s="479">
        <f t="shared" si="48"/>
        <v>16422949.483792003</v>
      </c>
      <c r="E141" s="480">
        <v>-2679312.7569621238</v>
      </c>
      <c r="F141" s="437">
        <v>13743636.726829879</v>
      </c>
      <c r="G141" s="437">
        <v>5142157.3466271069</v>
      </c>
      <c r="H141" s="200">
        <f t="shared" si="49"/>
        <v>18885794.073456988</v>
      </c>
      <c r="I141" s="437">
        <v>1152653.9221954255</v>
      </c>
      <c r="J141" s="435">
        <f t="shared" si="50"/>
        <v>20038447.995652415</v>
      </c>
      <c r="K141" s="438">
        <v>847985</v>
      </c>
      <c r="L141" s="478">
        <f t="shared" si="51"/>
        <v>20886432.995652415</v>
      </c>
      <c r="M141" s="435">
        <v>-12139.183449999982</v>
      </c>
      <c r="N141" s="435">
        <f t="shared" si="52"/>
        <v>20874293.812202416</v>
      </c>
      <c r="O141" s="478">
        <f t="shared" si="53"/>
        <v>2036.1116197750453</v>
      </c>
      <c r="P141" s="435">
        <f t="shared" si="54"/>
        <v>2034.9282328136494</v>
      </c>
      <c r="Q141" s="481">
        <v>17</v>
      </c>
      <c r="R141" s="481">
        <v>17</v>
      </c>
      <c r="S141" s="367"/>
      <c r="T141" s="521">
        <f t="shared" si="55"/>
        <v>211484.12822819874</v>
      </c>
      <c r="U141" s="522">
        <f t="shared" si="47"/>
        <v>1.0229003688682226E-2</v>
      </c>
      <c r="V141" s="523">
        <f t="shared" si="56"/>
        <v>12.726528032608712</v>
      </c>
      <c r="W141" s="415"/>
      <c r="X141" s="431">
        <v>425</v>
      </c>
      <c r="Y141" s="432" t="s">
        <v>145</v>
      </c>
      <c r="Z141" s="433">
        <v>10218</v>
      </c>
      <c r="AA141" s="480">
        <f t="shared" si="57"/>
        <v>16294600.213776102</v>
      </c>
      <c r="AB141" s="480">
        <v>-3317428.1738804257</v>
      </c>
      <c r="AC141" s="200">
        <v>12977172.039895676</v>
      </c>
      <c r="AD141" s="437">
        <v>5636773</v>
      </c>
      <c r="AE141" s="448">
        <f t="shared" si="60"/>
        <v>18613945.039895676</v>
      </c>
      <c r="AF141" s="433">
        <v>1174532.8275285389</v>
      </c>
      <c r="AG141" s="435">
        <f t="shared" si="45"/>
        <v>19788477.867424216</v>
      </c>
      <c r="AH141" s="438">
        <v>886471</v>
      </c>
      <c r="AI141" s="478">
        <f t="shared" si="58"/>
        <v>20674948.867424216</v>
      </c>
      <c r="AJ141" s="439">
        <f t="shared" si="59"/>
        <v>2023.3850917424365</v>
      </c>
    </row>
    <row r="142" spans="1:36">
      <c r="A142" s="431">
        <v>426</v>
      </c>
      <c r="B142" s="432" t="s">
        <v>561</v>
      </c>
      <c r="C142" s="437">
        <v>11962</v>
      </c>
      <c r="D142" s="479">
        <f t="shared" si="48"/>
        <v>5441994.6503208503</v>
      </c>
      <c r="E142" s="480">
        <v>-3475639.8774319673</v>
      </c>
      <c r="F142" s="437">
        <v>1966354.772888883</v>
      </c>
      <c r="G142" s="437">
        <v>5975700.0152636115</v>
      </c>
      <c r="H142" s="200">
        <f t="shared" si="49"/>
        <v>7942054.7881524945</v>
      </c>
      <c r="I142" s="437">
        <v>2072703.9688236376</v>
      </c>
      <c r="J142" s="435">
        <f t="shared" si="50"/>
        <v>10014758.756976131</v>
      </c>
      <c r="K142" s="438">
        <v>-2190169</v>
      </c>
      <c r="L142" s="478">
        <f t="shared" si="51"/>
        <v>7824589.7569761313</v>
      </c>
      <c r="M142" s="435">
        <v>-755156.56780000008</v>
      </c>
      <c r="N142" s="435">
        <f t="shared" si="52"/>
        <v>7069433.189176131</v>
      </c>
      <c r="O142" s="478">
        <f t="shared" si="53"/>
        <v>654.12052808695296</v>
      </c>
      <c r="P142" s="435">
        <f t="shared" si="54"/>
        <v>590.99090362616039</v>
      </c>
      <c r="Q142" s="481">
        <v>12</v>
      </c>
      <c r="R142" s="481">
        <v>12</v>
      </c>
      <c r="S142" s="367"/>
      <c r="T142" s="521">
        <f t="shared" si="55"/>
        <v>-3166003.7506402656</v>
      </c>
      <c r="U142" s="522">
        <f t="shared" si="47"/>
        <v>-0.28806485732060322</v>
      </c>
      <c r="V142" s="523">
        <f t="shared" si="56"/>
        <v>-263.36786890915664</v>
      </c>
      <c r="W142" s="415"/>
      <c r="X142" s="431">
        <v>426</v>
      </c>
      <c r="Y142" s="432" t="s">
        <v>146</v>
      </c>
      <c r="Z142" s="433">
        <v>11979</v>
      </c>
      <c r="AA142" s="480">
        <f t="shared" si="57"/>
        <v>5366830.904529525</v>
      </c>
      <c r="AB142" s="480">
        <v>-638001.48549040162</v>
      </c>
      <c r="AC142" s="200">
        <v>4728829.4190391237</v>
      </c>
      <c r="AD142" s="437">
        <v>6404507</v>
      </c>
      <c r="AE142" s="448">
        <f t="shared" si="60"/>
        <v>11133336.419039123</v>
      </c>
      <c r="AF142" s="433">
        <v>2102356.0885772733</v>
      </c>
      <c r="AG142" s="435">
        <f t="shared" ref="AG142:AG205" si="61">SUM(AE142:AF142)</f>
        <v>13235692.507616397</v>
      </c>
      <c r="AH142" s="438">
        <v>-2245099</v>
      </c>
      <c r="AI142" s="478">
        <f t="shared" si="58"/>
        <v>10990593.507616397</v>
      </c>
      <c r="AJ142" s="439">
        <f t="shared" si="59"/>
        <v>917.4883969961096</v>
      </c>
    </row>
    <row r="143" spans="1:36">
      <c r="A143" s="431">
        <v>430</v>
      </c>
      <c r="B143" s="432" t="s">
        <v>147</v>
      </c>
      <c r="C143" s="437">
        <v>15392</v>
      </c>
      <c r="D143" s="479">
        <f t="shared" si="48"/>
        <v>1362254.5154226148</v>
      </c>
      <c r="E143" s="480">
        <v>838812.17157044716</v>
      </c>
      <c r="F143" s="437">
        <v>2201066.686993062</v>
      </c>
      <c r="G143" s="437">
        <v>6096013.1881590029</v>
      </c>
      <c r="H143" s="200">
        <f t="shared" si="49"/>
        <v>8297079.8751520645</v>
      </c>
      <c r="I143" s="437">
        <v>3262020.8470723964</v>
      </c>
      <c r="J143" s="435">
        <f t="shared" si="50"/>
        <v>11559100.722224461</v>
      </c>
      <c r="K143" s="438">
        <v>-1987945</v>
      </c>
      <c r="L143" s="478">
        <f t="shared" si="51"/>
        <v>9571155.7222244609</v>
      </c>
      <c r="M143" s="435">
        <v>47649.689000000013</v>
      </c>
      <c r="N143" s="435">
        <f t="shared" si="52"/>
        <v>9618805.4112244602</v>
      </c>
      <c r="O143" s="478">
        <f t="shared" si="53"/>
        <v>621.82664515491558</v>
      </c>
      <c r="P143" s="435">
        <f t="shared" si="54"/>
        <v>624.92238898287815</v>
      </c>
      <c r="Q143" s="481">
        <v>2</v>
      </c>
      <c r="R143" s="481">
        <v>2</v>
      </c>
      <c r="S143" s="367"/>
      <c r="T143" s="521">
        <f t="shared" si="55"/>
        <v>-744453.3375360705</v>
      </c>
      <c r="U143" s="522">
        <f t="shared" si="47"/>
        <v>-7.2167657112953087E-2</v>
      </c>
      <c r="V143" s="523">
        <f t="shared" si="56"/>
        <v>-38.245600798535406</v>
      </c>
      <c r="W143" s="415"/>
      <c r="X143" s="431">
        <v>430</v>
      </c>
      <c r="Y143" s="432" t="s">
        <v>147</v>
      </c>
      <c r="Z143" s="433">
        <v>15628</v>
      </c>
      <c r="AA143" s="480">
        <f t="shared" si="57"/>
        <v>1806655.8726013803</v>
      </c>
      <c r="AB143" s="480">
        <v>771039.02213236573</v>
      </c>
      <c r="AC143" s="200">
        <v>2577694.8947337461</v>
      </c>
      <c r="AD143" s="437">
        <v>6287059</v>
      </c>
      <c r="AE143" s="448">
        <f t="shared" si="60"/>
        <v>8864753.8947337456</v>
      </c>
      <c r="AF143" s="433">
        <v>3269412.1650267853</v>
      </c>
      <c r="AG143" s="435">
        <f t="shared" si="61"/>
        <v>12134166.059760531</v>
      </c>
      <c r="AH143" s="438">
        <v>-1818557</v>
      </c>
      <c r="AI143" s="478">
        <f t="shared" si="58"/>
        <v>10315609.059760531</v>
      </c>
      <c r="AJ143" s="439">
        <f t="shared" si="59"/>
        <v>660.07224595345099</v>
      </c>
    </row>
    <row r="144" spans="1:36">
      <c r="A144" s="431">
        <v>433</v>
      </c>
      <c r="B144" s="432" t="s">
        <v>148</v>
      </c>
      <c r="C144" s="437">
        <v>7749</v>
      </c>
      <c r="D144" s="479">
        <f t="shared" si="48"/>
        <v>2453692.5242775884</v>
      </c>
      <c r="E144" s="480">
        <v>-357337.43455436657</v>
      </c>
      <c r="F144" s="437">
        <v>2096355.089723222</v>
      </c>
      <c r="G144" s="437">
        <v>2289313.0917410306</v>
      </c>
      <c r="H144" s="200">
        <f t="shared" si="49"/>
        <v>4385668.181464253</v>
      </c>
      <c r="I144" s="437">
        <v>1403191.154405253</v>
      </c>
      <c r="J144" s="435">
        <f t="shared" si="50"/>
        <v>5788859.335869506</v>
      </c>
      <c r="K144" s="438">
        <v>-857550</v>
      </c>
      <c r="L144" s="478">
        <f t="shared" si="51"/>
        <v>4931309.335869506</v>
      </c>
      <c r="M144" s="435">
        <v>7533.8424999999988</v>
      </c>
      <c r="N144" s="435">
        <f t="shared" si="52"/>
        <v>4938843.1783695063</v>
      </c>
      <c r="O144" s="478">
        <f t="shared" si="53"/>
        <v>636.3800923821791</v>
      </c>
      <c r="P144" s="435">
        <f t="shared" si="54"/>
        <v>637.35232654142555</v>
      </c>
      <c r="Q144" s="481">
        <v>5</v>
      </c>
      <c r="R144" s="481">
        <v>5</v>
      </c>
      <c r="S144" s="367"/>
      <c r="T144" s="521">
        <f t="shared" si="55"/>
        <v>-1416951.3030571593</v>
      </c>
      <c r="U144" s="522">
        <f t="shared" si="47"/>
        <v>-0.223203076188871</v>
      </c>
      <c r="V144" s="523">
        <f t="shared" si="56"/>
        <v>-177.60383362457378</v>
      </c>
      <c r="W144" s="415"/>
      <c r="X144" s="431">
        <v>433</v>
      </c>
      <c r="Y144" s="432" t="s">
        <v>148</v>
      </c>
      <c r="Z144" s="433">
        <v>7799</v>
      </c>
      <c r="AA144" s="480">
        <f t="shared" si="57"/>
        <v>2310547.720242355</v>
      </c>
      <c r="AB144" s="480">
        <v>1091755.7690411778</v>
      </c>
      <c r="AC144" s="200">
        <v>3402303.4892835328</v>
      </c>
      <c r="AD144" s="437">
        <v>2334460</v>
      </c>
      <c r="AE144" s="448">
        <f t="shared" si="60"/>
        <v>5736763.4892835328</v>
      </c>
      <c r="AF144" s="433">
        <v>1451098.1496431325</v>
      </c>
      <c r="AG144" s="435">
        <f t="shared" si="61"/>
        <v>7187861.6389266653</v>
      </c>
      <c r="AH144" s="438">
        <v>-839601</v>
      </c>
      <c r="AI144" s="478">
        <f t="shared" si="58"/>
        <v>6348260.6389266653</v>
      </c>
      <c r="AJ144" s="439">
        <f t="shared" si="59"/>
        <v>813.98392600675288</v>
      </c>
    </row>
    <row r="145" spans="1:36">
      <c r="A145" s="431">
        <v>434</v>
      </c>
      <c r="B145" s="432" t="s">
        <v>562</v>
      </c>
      <c r="C145" s="437">
        <v>14568</v>
      </c>
      <c r="D145" s="479">
        <f t="shared" si="48"/>
        <v>3394496.9466625708</v>
      </c>
      <c r="E145" s="480">
        <v>2596725.7638923503</v>
      </c>
      <c r="F145" s="437">
        <v>5991222.7105549211</v>
      </c>
      <c r="G145" s="437">
        <v>884375.8336557555</v>
      </c>
      <c r="H145" s="200">
        <f t="shared" si="49"/>
        <v>6875598.5442106761</v>
      </c>
      <c r="I145" s="437">
        <v>2582080.7873557578</v>
      </c>
      <c r="J145" s="435">
        <f t="shared" si="50"/>
        <v>9457679.3315664344</v>
      </c>
      <c r="K145" s="438">
        <v>-874449</v>
      </c>
      <c r="L145" s="478">
        <f t="shared" si="51"/>
        <v>8583230.3315664344</v>
      </c>
      <c r="M145" s="435">
        <v>906850.85950000002</v>
      </c>
      <c r="N145" s="435">
        <f t="shared" si="52"/>
        <v>9490081.1910664346</v>
      </c>
      <c r="O145" s="478">
        <f t="shared" si="53"/>
        <v>589.18385032718527</v>
      </c>
      <c r="P145" s="435">
        <f t="shared" si="54"/>
        <v>651.43336017754223</v>
      </c>
      <c r="Q145" s="481">
        <v>1</v>
      </c>
      <c r="R145" s="482">
        <v>32</v>
      </c>
      <c r="S145" s="416"/>
      <c r="T145" s="521">
        <f t="shared" si="55"/>
        <v>-2522757.3662151098</v>
      </c>
      <c r="U145" s="522">
        <f t="shared" si="47"/>
        <v>-0.22715290479918671</v>
      </c>
      <c r="V145" s="523">
        <f t="shared" si="56"/>
        <v>-169.26644659158444</v>
      </c>
      <c r="W145" s="415"/>
      <c r="X145" s="431">
        <v>434</v>
      </c>
      <c r="Y145" s="432" t="s">
        <v>149</v>
      </c>
      <c r="Z145" s="433">
        <v>14643</v>
      </c>
      <c r="AA145" s="480">
        <f t="shared" si="57"/>
        <v>3912303.9085114067</v>
      </c>
      <c r="AB145" s="480">
        <v>3672702.2447124654</v>
      </c>
      <c r="AC145" s="200">
        <v>7585006.1532238722</v>
      </c>
      <c r="AD145" s="437">
        <v>1902749</v>
      </c>
      <c r="AE145" s="448">
        <f t="shared" si="60"/>
        <v>9487755.1532238722</v>
      </c>
      <c r="AF145" s="433">
        <v>2636959.544557672</v>
      </c>
      <c r="AG145" s="435">
        <f t="shared" si="61"/>
        <v>12124714.697781544</v>
      </c>
      <c r="AH145" s="438">
        <v>-1018727</v>
      </c>
      <c r="AI145" s="478">
        <f t="shared" si="58"/>
        <v>11105987.697781544</v>
      </c>
      <c r="AJ145" s="439">
        <f t="shared" si="59"/>
        <v>758.45029691876971</v>
      </c>
    </row>
    <row r="146" spans="1:36">
      <c r="A146" s="431">
        <v>435</v>
      </c>
      <c r="B146" s="432" t="s">
        <v>150</v>
      </c>
      <c r="C146" s="437">
        <v>692</v>
      </c>
      <c r="D146" s="479">
        <f t="shared" si="48"/>
        <v>55247.924036337878</v>
      </c>
      <c r="E146" s="480">
        <v>746462.10156164074</v>
      </c>
      <c r="F146" s="437">
        <v>801710.02559797862</v>
      </c>
      <c r="G146" s="437">
        <v>51482.053425145852</v>
      </c>
      <c r="H146" s="200">
        <f t="shared" si="49"/>
        <v>853192.07902312442</v>
      </c>
      <c r="I146" s="437">
        <v>149774.89296295712</v>
      </c>
      <c r="J146" s="435">
        <f t="shared" si="50"/>
        <v>1002966.9719860816</v>
      </c>
      <c r="K146" s="438">
        <v>-197164</v>
      </c>
      <c r="L146" s="478">
        <f t="shared" si="51"/>
        <v>805802.97198608157</v>
      </c>
      <c r="M146" s="435">
        <v>-59599.407500000016</v>
      </c>
      <c r="N146" s="435">
        <f t="shared" si="52"/>
        <v>746203.5644860816</v>
      </c>
      <c r="O146" s="478">
        <f t="shared" si="53"/>
        <v>1164.4551618295977</v>
      </c>
      <c r="P146" s="435">
        <f t="shared" si="54"/>
        <v>1078.3288504134127</v>
      </c>
      <c r="Q146" s="481">
        <v>13</v>
      </c>
      <c r="R146" s="481">
        <v>13</v>
      </c>
      <c r="S146" s="367"/>
      <c r="T146" s="521">
        <f t="shared" si="55"/>
        <v>128776.77523984737</v>
      </c>
      <c r="U146" s="522">
        <f t="shared" si="47"/>
        <v>0.1902094422028931</v>
      </c>
      <c r="V146" s="523">
        <f t="shared" si="56"/>
        <v>201.40225038402991</v>
      </c>
      <c r="W146" s="415"/>
      <c r="X146" s="431">
        <v>435</v>
      </c>
      <c r="Y146" s="432" t="s">
        <v>150</v>
      </c>
      <c r="Z146" s="433">
        <v>703</v>
      </c>
      <c r="AA146" s="480">
        <f t="shared" si="57"/>
        <v>89459.044869526173</v>
      </c>
      <c r="AB146" s="480">
        <v>624300.60938943003</v>
      </c>
      <c r="AC146" s="200">
        <v>713759.6542589562</v>
      </c>
      <c r="AD146" s="437">
        <v>2067</v>
      </c>
      <c r="AE146" s="448">
        <f t="shared" si="60"/>
        <v>715826.6542589562</v>
      </c>
      <c r="AF146" s="433">
        <v>151925.542487278</v>
      </c>
      <c r="AG146" s="435">
        <f t="shared" si="61"/>
        <v>867752.1967462342</v>
      </c>
      <c r="AH146" s="438">
        <v>-190726</v>
      </c>
      <c r="AI146" s="478">
        <f t="shared" si="58"/>
        <v>677026.1967462342</v>
      </c>
      <c r="AJ146" s="439">
        <f t="shared" si="59"/>
        <v>963.05291144556782</v>
      </c>
    </row>
    <row r="147" spans="1:36">
      <c r="A147" s="431">
        <v>436</v>
      </c>
      <c r="B147" s="432" t="s">
        <v>151</v>
      </c>
      <c r="C147" s="437">
        <v>1988</v>
      </c>
      <c r="D147" s="479">
        <f t="shared" si="48"/>
        <v>2288618.8901569322</v>
      </c>
      <c r="E147" s="480">
        <v>-403028.25255554216</v>
      </c>
      <c r="F147" s="437">
        <v>1885590.6376013902</v>
      </c>
      <c r="G147" s="437">
        <v>1370357.932213129</v>
      </c>
      <c r="H147" s="200">
        <f t="shared" si="49"/>
        <v>3255948.569814519</v>
      </c>
      <c r="I147" s="437">
        <v>322752.50759831484</v>
      </c>
      <c r="J147" s="435">
        <f t="shared" si="50"/>
        <v>3578701.0774128339</v>
      </c>
      <c r="K147" s="438">
        <v>-345903</v>
      </c>
      <c r="L147" s="478">
        <f t="shared" si="51"/>
        <v>3232798.0774128339</v>
      </c>
      <c r="M147" s="435">
        <v>-10696.564499999993</v>
      </c>
      <c r="N147" s="435">
        <f t="shared" si="52"/>
        <v>3222101.5129128341</v>
      </c>
      <c r="O147" s="478">
        <f t="shared" si="53"/>
        <v>1626.1559745537395</v>
      </c>
      <c r="P147" s="435">
        <f t="shared" si="54"/>
        <v>1620.7754089098762</v>
      </c>
      <c r="Q147" s="481">
        <v>17</v>
      </c>
      <c r="R147" s="481">
        <v>17</v>
      </c>
      <c r="S147" s="367"/>
      <c r="T147" s="521">
        <f t="shared" si="55"/>
        <v>-1082259.7708853823</v>
      </c>
      <c r="U147" s="522">
        <f t="shared" si="47"/>
        <v>-0.25081002594489127</v>
      </c>
      <c r="V147" s="523">
        <f t="shared" si="56"/>
        <v>-512.12839031158069</v>
      </c>
      <c r="W147" s="415"/>
      <c r="X147" s="431">
        <v>436</v>
      </c>
      <c r="Y147" s="432" t="s">
        <v>151</v>
      </c>
      <c r="Z147" s="433">
        <v>2018</v>
      </c>
      <c r="AA147" s="480">
        <f t="shared" si="57"/>
        <v>2464312.2356648413</v>
      </c>
      <c r="AB147" s="480">
        <v>424056.01459567453</v>
      </c>
      <c r="AC147" s="200">
        <v>2888368.2502605156</v>
      </c>
      <c r="AD147" s="437">
        <v>1491646</v>
      </c>
      <c r="AE147" s="448">
        <f t="shared" si="60"/>
        <v>4380014.2502605151</v>
      </c>
      <c r="AF147" s="433">
        <v>323531.59803770063</v>
      </c>
      <c r="AG147" s="435">
        <f t="shared" si="61"/>
        <v>4703545.8482982162</v>
      </c>
      <c r="AH147" s="438">
        <v>-388488</v>
      </c>
      <c r="AI147" s="478">
        <f t="shared" si="58"/>
        <v>4315057.8482982162</v>
      </c>
      <c r="AJ147" s="439">
        <f t="shared" si="59"/>
        <v>2138.2843648653202</v>
      </c>
    </row>
    <row r="148" spans="1:36">
      <c r="A148" s="431">
        <v>440</v>
      </c>
      <c r="B148" s="432" t="s">
        <v>563</v>
      </c>
      <c r="C148" s="437">
        <v>5732</v>
      </c>
      <c r="D148" s="479">
        <f t="shared" si="48"/>
        <v>10530711.206476536</v>
      </c>
      <c r="E148" s="480">
        <v>-2570587.0937377731</v>
      </c>
      <c r="F148" s="437">
        <v>7960124.1127387621</v>
      </c>
      <c r="G148" s="437">
        <v>3109938.5714811538</v>
      </c>
      <c r="H148" s="200">
        <f t="shared" si="49"/>
        <v>11070062.684219915</v>
      </c>
      <c r="I148" s="437">
        <v>758111.19354579132</v>
      </c>
      <c r="J148" s="435">
        <f t="shared" si="50"/>
        <v>11828173.877765708</v>
      </c>
      <c r="K148" s="438">
        <v>-1562164</v>
      </c>
      <c r="L148" s="478">
        <f t="shared" si="51"/>
        <v>10266009.877765708</v>
      </c>
      <c r="M148" s="435">
        <v>-64149.549999999974</v>
      </c>
      <c r="N148" s="435">
        <f t="shared" si="52"/>
        <v>10201860.327765707</v>
      </c>
      <c r="O148" s="478">
        <f t="shared" si="53"/>
        <v>1790.9996297567529</v>
      </c>
      <c r="P148" s="435">
        <f t="shared" si="54"/>
        <v>1779.8081520875273</v>
      </c>
      <c r="Q148" s="481">
        <v>15</v>
      </c>
      <c r="R148" s="481">
        <v>15</v>
      </c>
      <c r="S148" s="367"/>
      <c r="T148" s="521">
        <f t="shared" si="55"/>
        <v>350594.69581126422</v>
      </c>
      <c r="U148" s="522">
        <f t="shared" si="47"/>
        <v>3.5358549226393358E-2</v>
      </c>
      <c r="V148" s="523">
        <f t="shared" si="56"/>
        <v>27.318523041270282</v>
      </c>
      <c r="W148" s="415"/>
      <c r="X148" s="431">
        <v>440</v>
      </c>
      <c r="Y148" s="432" t="s">
        <v>152</v>
      </c>
      <c r="Z148" s="433">
        <v>5622</v>
      </c>
      <c r="AA148" s="480">
        <f t="shared" si="57"/>
        <v>10030157.09273799</v>
      </c>
      <c r="AB148" s="480">
        <v>-2708765.8289424423</v>
      </c>
      <c r="AC148" s="200">
        <v>7321391.2637955472</v>
      </c>
      <c r="AD148" s="437">
        <v>3227863</v>
      </c>
      <c r="AE148" s="448">
        <f t="shared" si="60"/>
        <v>10549254.263795547</v>
      </c>
      <c r="AF148" s="433">
        <v>755028.91815889569</v>
      </c>
      <c r="AG148" s="435">
        <f t="shared" si="61"/>
        <v>11304283.181954443</v>
      </c>
      <c r="AH148" s="438">
        <v>-1388868</v>
      </c>
      <c r="AI148" s="478">
        <f t="shared" si="58"/>
        <v>9915415.1819544435</v>
      </c>
      <c r="AJ148" s="439">
        <f t="shared" si="59"/>
        <v>1763.6811067154827</v>
      </c>
    </row>
    <row r="149" spans="1:36">
      <c r="A149" s="431">
        <v>441</v>
      </c>
      <c r="B149" s="432" t="s">
        <v>153</v>
      </c>
      <c r="C149" s="437">
        <v>4421</v>
      </c>
      <c r="D149" s="479">
        <f t="shared" si="48"/>
        <v>399715.23530417611</v>
      </c>
      <c r="E149" s="480">
        <v>-1226483.0619523528</v>
      </c>
      <c r="F149" s="437">
        <v>-826767.82664817665</v>
      </c>
      <c r="G149" s="437">
        <v>1133238.7092830553</v>
      </c>
      <c r="H149" s="200">
        <f t="shared" si="49"/>
        <v>306470.88263487862</v>
      </c>
      <c r="I149" s="437">
        <v>875665.43026136665</v>
      </c>
      <c r="J149" s="435">
        <f t="shared" si="50"/>
        <v>1182136.3128962452</v>
      </c>
      <c r="K149" s="438">
        <v>-293365</v>
      </c>
      <c r="L149" s="478">
        <f t="shared" si="51"/>
        <v>888771.31289624516</v>
      </c>
      <c r="M149" s="435">
        <v>-93195.869500000001</v>
      </c>
      <c r="N149" s="435">
        <f t="shared" si="52"/>
        <v>795575.44339624513</v>
      </c>
      <c r="O149" s="478">
        <f t="shared" si="53"/>
        <v>201.03399975033818</v>
      </c>
      <c r="P149" s="435">
        <f t="shared" si="54"/>
        <v>179.9537306935637</v>
      </c>
      <c r="Q149" s="481">
        <v>9</v>
      </c>
      <c r="R149" s="481">
        <v>9</v>
      </c>
      <c r="S149" s="367"/>
      <c r="T149" s="521">
        <f t="shared" si="55"/>
        <v>144522.91307456675</v>
      </c>
      <c r="U149" s="522">
        <f t="shared" si="47"/>
        <v>0.19418639409798447</v>
      </c>
      <c r="V149" s="523">
        <f t="shared" si="56"/>
        <v>34.647145330110504</v>
      </c>
      <c r="W149" s="415"/>
      <c r="X149" s="431">
        <v>441</v>
      </c>
      <c r="Y149" s="432" t="s">
        <v>153</v>
      </c>
      <c r="Z149" s="433">
        <v>4473</v>
      </c>
      <c r="AA149" s="480">
        <f t="shared" si="57"/>
        <v>298011.52691418654</v>
      </c>
      <c r="AB149" s="480">
        <v>-872558.80627542618</v>
      </c>
      <c r="AC149" s="200">
        <v>-574547.27936123963</v>
      </c>
      <c r="AD149" s="437">
        <v>823356</v>
      </c>
      <c r="AE149" s="448">
        <f t="shared" si="60"/>
        <v>248808.72063876037</v>
      </c>
      <c r="AF149" s="433">
        <v>894431.67918291804</v>
      </c>
      <c r="AG149" s="435">
        <f t="shared" si="61"/>
        <v>1143240.3998216784</v>
      </c>
      <c r="AH149" s="438">
        <v>-398992</v>
      </c>
      <c r="AI149" s="478">
        <f t="shared" si="58"/>
        <v>744248.39982167841</v>
      </c>
      <c r="AJ149" s="439">
        <f t="shared" si="59"/>
        <v>166.38685442022768</v>
      </c>
    </row>
    <row r="150" spans="1:36">
      <c r="A150" s="431">
        <v>444</v>
      </c>
      <c r="B150" s="432" t="s">
        <v>564</v>
      </c>
      <c r="C150" s="437">
        <v>45811</v>
      </c>
      <c r="D150" s="479">
        <f t="shared" si="48"/>
        <v>12687374.360792702</v>
      </c>
      <c r="E150" s="480">
        <v>3487028.8673123233</v>
      </c>
      <c r="F150" s="437">
        <v>16174403.228105025</v>
      </c>
      <c r="G150" s="437">
        <v>6077122.0687223747</v>
      </c>
      <c r="H150" s="200">
        <f t="shared" si="49"/>
        <v>22251525.296827398</v>
      </c>
      <c r="I150" s="437">
        <v>7023420.3214530004</v>
      </c>
      <c r="J150" s="435">
        <f t="shared" si="50"/>
        <v>29274945.6182804</v>
      </c>
      <c r="K150" s="438">
        <v>-914831</v>
      </c>
      <c r="L150" s="478">
        <f t="shared" si="51"/>
        <v>28360114.6182804</v>
      </c>
      <c r="M150" s="435">
        <v>2399045.4768499997</v>
      </c>
      <c r="N150" s="435">
        <f t="shared" si="52"/>
        <v>30759160.095130399</v>
      </c>
      <c r="O150" s="478">
        <f t="shared" si="53"/>
        <v>619.06779197748142</v>
      </c>
      <c r="P150" s="435">
        <f t="shared" si="54"/>
        <v>671.43612003951887</v>
      </c>
      <c r="Q150" s="481">
        <v>1</v>
      </c>
      <c r="R150" s="482">
        <v>34</v>
      </c>
      <c r="S150" s="416"/>
      <c r="T150" s="521">
        <f t="shared" si="55"/>
        <v>-4546136.123822514</v>
      </c>
      <c r="U150" s="522">
        <f t="shared" si="47"/>
        <v>-0.13815418108407654</v>
      </c>
      <c r="V150" s="523">
        <f t="shared" si="56"/>
        <v>-96.472147617693736</v>
      </c>
      <c r="W150" s="415"/>
      <c r="X150" s="431">
        <v>444</v>
      </c>
      <c r="Y150" s="432" t="s">
        <v>154</v>
      </c>
      <c r="Z150" s="433">
        <v>45988</v>
      </c>
      <c r="AA150" s="480">
        <f t="shared" si="57"/>
        <v>14152685.509857193</v>
      </c>
      <c r="AB150" s="480">
        <v>5700158.3160836808</v>
      </c>
      <c r="AC150" s="200">
        <v>19852843.825940873</v>
      </c>
      <c r="AD150" s="437">
        <v>6844569</v>
      </c>
      <c r="AE150" s="448">
        <f t="shared" si="60"/>
        <v>26697412.825940873</v>
      </c>
      <c r="AF150" s="433">
        <v>7224175.9161620373</v>
      </c>
      <c r="AG150" s="435">
        <f t="shared" si="61"/>
        <v>33921588.742102914</v>
      </c>
      <c r="AH150" s="438">
        <v>-1015338</v>
      </c>
      <c r="AI150" s="478">
        <f t="shared" si="58"/>
        <v>32906250.742102914</v>
      </c>
      <c r="AJ150" s="439">
        <f t="shared" si="59"/>
        <v>715.53993959517516</v>
      </c>
    </row>
    <row r="151" spans="1:36">
      <c r="A151" s="431">
        <v>445</v>
      </c>
      <c r="B151" s="432" t="s">
        <v>565</v>
      </c>
      <c r="C151" s="437">
        <v>14991</v>
      </c>
      <c r="D151" s="479">
        <f t="shared" si="48"/>
        <v>11704280.70575569</v>
      </c>
      <c r="E151" s="480">
        <v>-6132432.3472825903</v>
      </c>
      <c r="F151" s="437">
        <v>5571848.3584730998</v>
      </c>
      <c r="G151" s="437">
        <v>295021.01184143737</v>
      </c>
      <c r="H151" s="200">
        <f t="shared" si="49"/>
        <v>5866869.3703145375</v>
      </c>
      <c r="I151" s="437">
        <v>2358629.6294035884</v>
      </c>
      <c r="J151" s="435">
        <f t="shared" si="50"/>
        <v>8225498.9997181259</v>
      </c>
      <c r="K151" s="438">
        <v>-50610</v>
      </c>
      <c r="L151" s="478">
        <f t="shared" si="51"/>
        <v>8174888.9997181259</v>
      </c>
      <c r="M151" s="435">
        <v>126255.26549999995</v>
      </c>
      <c r="N151" s="435">
        <f t="shared" si="52"/>
        <v>8301144.2652181257</v>
      </c>
      <c r="O151" s="478">
        <f t="shared" si="53"/>
        <v>545.31979185632224</v>
      </c>
      <c r="P151" s="435">
        <f t="shared" si="54"/>
        <v>553.74186279888772</v>
      </c>
      <c r="Q151" s="481">
        <v>2</v>
      </c>
      <c r="R151" s="481">
        <v>2</v>
      </c>
      <c r="S151" s="367"/>
      <c r="T151" s="521">
        <f t="shared" si="55"/>
        <v>-2599010.7028386351</v>
      </c>
      <c r="U151" s="522">
        <f t="shared" ref="U151:U182" si="62">T151/AI151</f>
        <v>-0.24123212342712474</v>
      </c>
      <c r="V151" s="523">
        <f t="shared" si="56"/>
        <v>-168.84563983907492</v>
      </c>
      <c r="W151" s="415"/>
      <c r="X151" s="431">
        <v>445</v>
      </c>
      <c r="Y151" s="432" t="s">
        <v>155</v>
      </c>
      <c r="Z151" s="433">
        <v>15086</v>
      </c>
      <c r="AA151" s="480">
        <f t="shared" si="57"/>
        <v>11461681.245646782</v>
      </c>
      <c r="AB151" s="480">
        <v>-3621866.0435529281</v>
      </c>
      <c r="AC151" s="200">
        <v>7839815.2020938545</v>
      </c>
      <c r="AD151" s="437">
        <v>871155</v>
      </c>
      <c r="AE151" s="448">
        <f t="shared" si="60"/>
        <v>8710970.2020938545</v>
      </c>
      <c r="AF151" s="433">
        <v>2386424.5004629069</v>
      </c>
      <c r="AG151" s="435">
        <f t="shared" si="61"/>
        <v>11097394.702556761</v>
      </c>
      <c r="AH151" s="438">
        <v>-323495</v>
      </c>
      <c r="AI151" s="478">
        <f t="shared" si="58"/>
        <v>10773899.702556761</v>
      </c>
      <c r="AJ151" s="439">
        <f t="shared" si="59"/>
        <v>714.16543169539716</v>
      </c>
    </row>
    <row r="152" spans="1:36">
      <c r="A152" s="431">
        <v>475</v>
      </c>
      <c r="B152" s="432" t="s">
        <v>566</v>
      </c>
      <c r="C152" s="437">
        <v>5479</v>
      </c>
      <c r="D152" s="479">
        <f t="shared" si="48"/>
        <v>5508716.0325538879</v>
      </c>
      <c r="E152" s="480">
        <v>-2657521.0375370635</v>
      </c>
      <c r="F152" s="437">
        <v>2851194.9950168245</v>
      </c>
      <c r="G152" s="437">
        <v>1760521.3545379383</v>
      </c>
      <c r="H152" s="200">
        <f t="shared" si="49"/>
        <v>4611716.3495547622</v>
      </c>
      <c r="I152" s="437">
        <v>1089548.6860257196</v>
      </c>
      <c r="J152" s="435">
        <f t="shared" si="50"/>
        <v>5701265.0355804823</v>
      </c>
      <c r="K152" s="438">
        <v>-210424</v>
      </c>
      <c r="L152" s="478">
        <f t="shared" si="51"/>
        <v>5490841.0355804823</v>
      </c>
      <c r="M152" s="435">
        <v>725352.38850000012</v>
      </c>
      <c r="N152" s="435">
        <f t="shared" si="52"/>
        <v>6216193.4240804827</v>
      </c>
      <c r="O152" s="478">
        <f t="shared" si="53"/>
        <v>1002.1611672897394</v>
      </c>
      <c r="P152" s="435">
        <f t="shared" si="54"/>
        <v>1134.5489001789529</v>
      </c>
      <c r="Q152" s="481">
        <v>15</v>
      </c>
      <c r="R152" s="481">
        <v>15</v>
      </c>
      <c r="S152" s="367"/>
      <c r="T152" s="521">
        <f t="shared" si="55"/>
        <v>-128778.26378448773</v>
      </c>
      <c r="U152" s="522">
        <f t="shared" si="62"/>
        <v>-2.2915834138273382E-2</v>
      </c>
      <c r="V152" s="523">
        <f t="shared" si="56"/>
        <v>-22.008561043588429</v>
      </c>
      <c r="W152" s="415"/>
      <c r="X152" s="431">
        <v>475</v>
      </c>
      <c r="Y152" s="432" t="s">
        <v>156</v>
      </c>
      <c r="Z152" s="433">
        <v>5487</v>
      </c>
      <c r="AA152" s="480">
        <f t="shared" si="57"/>
        <v>5016080.5012192242</v>
      </c>
      <c r="AB152" s="480">
        <v>-2163587.8956534779</v>
      </c>
      <c r="AC152" s="200">
        <v>2852492.6055657458</v>
      </c>
      <c r="AD152" s="437">
        <v>1865512</v>
      </c>
      <c r="AE152" s="448">
        <f t="shared" si="60"/>
        <v>4718004.6055657454</v>
      </c>
      <c r="AF152" s="433">
        <v>1105585.6937992244</v>
      </c>
      <c r="AG152" s="435">
        <f t="shared" si="61"/>
        <v>5823590.2993649701</v>
      </c>
      <c r="AH152" s="438">
        <v>-203971</v>
      </c>
      <c r="AI152" s="478">
        <f t="shared" si="58"/>
        <v>5619619.2993649701</v>
      </c>
      <c r="AJ152" s="439">
        <f t="shared" si="59"/>
        <v>1024.1697283333278</v>
      </c>
    </row>
    <row r="153" spans="1:36">
      <c r="A153" s="431">
        <v>480</v>
      </c>
      <c r="B153" s="432" t="s">
        <v>567</v>
      </c>
      <c r="C153" s="437">
        <v>1978</v>
      </c>
      <c r="D153" s="479">
        <f t="shared" si="48"/>
        <v>699089.9663568621</v>
      </c>
      <c r="E153" s="480">
        <v>-2406.9514301198215</v>
      </c>
      <c r="F153" s="437">
        <v>696683.0149267423</v>
      </c>
      <c r="G153" s="437">
        <v>1045553.516954615</v>
      </c>
      <c r="H153" s="200">
        <f t="shared" si="49"/>
        <v>1742236.5318813573</v>
      </c>
      <c r="I153" s="437">
        <v>425028.68870546325</v>
      </c>
      <c r="J153" s="435">
        <f t="shared" si="50"/>
        <v>2167265.2205868205</v>
      </c>
      <c r="K153" s="438">
        <v>-505724</v>
      </c>
      <c r="L153" s="478">
        <f t="shared" si="51"/>
        <v>1661541.2205868205</v>
      </c>
      <c r="M153" s="435">
        <v>-792172.35000000021</v>
      </c>
      <c r="N153" s="435">
        <f t="shared" si="52"/>
        <v>869368.8705868203</v>
      </c>
      <c r="O153" s="478">
        <f t="shared" si="53"/>
        <v>840.01072830476267</v>
      </c>
      <c r="P153" s="435">
        <f t="shared" si="54"/>
        <v>439.51914589829136</v>
      </c>
      <c r="Q153" s="481">
        <v>2</v>
      </c>
      <c r="R153" s="481">
        <v>2</v>
      </c>
      <c r="S153" s="367"/>
      <c r="T153" s="521">
        <f t="shared" si="55"/>
        <v>-104096.94709102251</v>
      </c>
      <c r="U153" s="522">
        <f t="shared" si="62"/>
        <v>-5.8957123263782975E-2</v>
      </c>
      <c r="V153" s="523">
        <f t="shared" si="56"/>
        <v>-47.244632337369467</v>
      </c>
      <c r="W153" s="415"/>
      <c r="X153" s="431">
        <v>480</v>
      </c>
      <c r="Y153" s="432" t="s">
        <v>157</v>
      </c>
      <c r="Z153" s="433">
        <v>1990</v>
      </c>
      <c r="AA153" s="480">
        <f t="shared" si="57"/>
        <v>499063.46146945172</v>
      </c>
      <c r="AB153" s="480">
        <v>336648.52460264397</v>
      </c>
      <c r="AC153" s="200">
        <v>835711.98607209569</v>
      </c>
      <c r="AD153" s="437">
        <v>966329</v>
      </c>
      <c r="AE153" s="448">
        <f t="shared" si="60"/>
        <v>1802040.9860720956</v>
      </c>
      <c r="AF153" s="433">
        <v>434726.18160574726</v>
      </c>
      <c r="AG153" s="435">
        <f t="shared" si="61"/>
        <v>2236767.167677843</v>
      </c>
      <c r="AH153" s="438">
        <v>-471129</v>
      </c>
      <c r="AI153" s="478">
        <f t="shared" si="58"/>
        <v>1765638.167677843</v>
      </c>
      <c r="AJ153" s="439">
        <f t="shared" si="59"/>
        <v>887.25536064213213</v>
      </c>
    </row>
    <row r="154" spans="1:36">
      <c r="A154" s="431">
        <v>481</v>
      </c>
      <c r="B154" s="432" t="s">
        <v>158</v>
      </c>
      <c r="C154" s="437">
        <v>9642</v>
      </c>
      <c r="D154" s="479">
        <f t="shared" si="48"/>
        <v>5409341.6575588454</v>
      </c>
      <c r="E154" s="480">
        <v>-205643.50418805127</v>
      </c>
      <c r="F154" s="437">
        <v>5203698.1533707939</v>
      </c>
      <c r="G154" s="437">
        <v>954728.97615719913</v>
      </c>
      <c r="H154" s="200">
        <f t="shared" si="49"/>
        <v>6158427.1295279935</v>
      </c>
      <c r="I154" s="437">
        <v>1209835.8994331209</v>
      </c>
      <c r="J154" s="435">
        <f t="shared" si="50"/>
        <v>7368263.0289611146</v>
      </c>
      <c r="K154" s="438">
        <v>-2232956</v>
      </c>
      <c r="L154" s="478">
        <f t="shared" si="51"/>
        <v>5135307.0289611146</v>
      </c>
      <c r="M154" s="435">
        <v>-228984.05650000001</v>
      </c>
      <c r="N154" s="435">
        <f t="shared" si="52"/>
        <v>4906322.9724611146</v>
      </c>
      <c r="O154" s="478">
        <f t="shared" si="53"/>
        <v>532.59770057675939</v>
      </c>
      <c r="P154" s="435">
        <f t="shared" si="54"/>
        <v>508.84909484143481</v>
      </c>
      <c r="Q154" s="481">
        <v>2</v>
      </c>
      <c r="R154" s="481">
        <v>2</v>
      </c>
      <c r="S154" s="367"/>
      <c r="T154" s="521">
        <f t="shared" si="55"/>
        <v>-1122164.6054564454</v>
      </c>
      <c r="U154" s="522">
        <f t="shared" si="62"/>
        <v>-0.17933195242696381</v>
      </c>
      <c r="V154" s="523">
        <f t="shared" si="56"/>
        <v>-118.40850358653233</v>
      </c>
      <c r="W154" s="415"/>
      <c r="X154" s="431">
        <v>481</v>
      </c>
      <c r="Y154" s="432" t="s">
        <v>158</v>
      </c>
      <c r="Z154" s="433">
        <v>9612</v>
      </c>
      <c r="AA154" s="480">
        <f t="shared" si="57"/>
        <v>5686184.9507032651</v>
      </c>
      <c r="AB154" s="480">
        <v>212054.97339193182</v>
      </c>
      <c r="AC154" s="200">
        <v>5898239.9240951966</v>
      </c>
      <c r="AD154" s="437">
        <v>1142910</v>
      </c>
      <c r="AE154" s="448">
        <f t="shared" si="60"/>
        <v>7041149.9240951966</v>
      </c>
      <c r="AF154" s="433">
        <v>1262495.7103223633</v>
      </c>
      <c r="AG154" s="435">
        <f t="shared" si="61"/>
        <v>8303645.63441756</v>
      </c>
      <c r="AH154" s="438">
        <v>-2046174</v>
      </c>
      <c r="AI154" s="478">
        <f t="shared" si="58"/>
        <v>6257471.63441756</v>
      </c>
      <c r="AJ154" s="439">
        <f t="shared" si="59"/>
        <v>651.00620416329173</v>
      </c>
    </row>
    <row r="155" spans="1:36">
      <c r="A155" s="431">
        <v>483</v>
      </c>
      <c r="B155" s="432" t="s">
        <v>159</v>
      </c>
      <c r="C155" s="437">
        <v>1067</v>
      </c>
      <c r="D155" s="479">
        <f t="shared" si="48"/>
        <v>1126719.4275270128</v>
      </c>
      <c r="E155" s="480">
        <v>-547211.11753613921</v>
      </c>
      <c r="F155" s="437">
        <v>579508.30999087356</v>
      </c>
      <c r="G155" s="437">
        <v>954351.17404241033</v>
      </c>
      <c r="H155" s="200">
        <f t="shared" si="49"/>
        <v>1533859.4840332838</v>
      </c>
      <c r="I155" s="437">
        <v>239935.47596454332</v>
      </c>
      <c r="J155" s="435">
        <f t="shared" si="50"/>
        <v>1773794.9599978272</v>
      </c>
      <c r="K155" s="438">
        <v>-219864</v>
      </c>
      <c r="L155" s="478">
        <f t="shared" si="51"/>
        <v>1553930.9599978272</v>
      </c>
      <c r="M155" s="435">
        <v>58256.742499999993</v>
      </c>
      <c r="N155" s="435">
        <f t="shared" si="52"/>
        <v>1612187.7024978271</v>
      </c>
      <c r="O155" s="478">
        <f t="shared" si="53"/>
        <v>1456.3551640092101</v>
      </c>
      <c r="P155" s="435">
        <f t="shared" si="54"/>
        <v>1510.9537980298287</v>
      </c>
      <c r="Q155" s="481">
        <v>17</v>
      </c>
      <c r="R155" s="481">
        <v>17</v>
      </c>
      <c r="S155" s="367"/>
      <c r="T155" s="521">
        <f t="shared" si="55"/>
        <v>-385822.53392265411</v>
      </c>
      <c r="U155" s="522">
        <f t="shared" si="62"/>
        <v>-0.1989028683963647</v>
      </c>
      <c r="V155" s="523">
        <f t="shared" si="56"/>
        <v>-346.38971881651605</v>
      </c>
      <c r="W155" s="415"/>
      <c r="X155" s="431">
        <v>483</v>
      </c>
      <c r="Y155" s="432" t="s">
        <v>159</v>
      </c>
      <c r="Z155" s="433">
        <v>1076</v>
      </c>
      <c r="AA155" s="480">
        <f t="shared" si="57"/>
        <v>1230281.054457902</v>
      </c>
      <c r="AB155" s="480">
        <v>-280395.57600304869</v>
      </c>
      <c r="AC155" s="200">
        <v>949885.47845485318</v>
      </c>
      <c r="AD155" s="437">
        <v>956844</v>
      </c>
      <c r="AE155" s="448">
        <f t="shared" si="60"/>
        <v>1906729.4784548532</v>
      </c>
      <c r="AF155" s="433">
        <v>241773.01546562792</v>
      </c>
      <c r="AG155" s="435">
        <f t="shared" si="61"/>
        <v>2148502.4939204813</v>
      </c>
      <c r="AH155" s="438">
        <v>-208749</v>
      </c>
      <c r="AI155" s="478">
        <f t="shared" si="58"/>
        <v>1939753.4939204813</v>
      </c>
      <c r="AJ155" s="439">
        <f t="shared" si="59"/>
        <v>1802.7448828257261</v>
      </c>
    </row>
    <row r="156" spans="1:36">
      <c r="A156" s="431">
        <v>484</v>
      </c>
      <c r="B156" s="432" t="s">
        <v>568</v>
      </c>
      <c r="C156" s="437">
        <v>2967</v>
      </c>
      <c r="D156" s="479">
        <f t="shared" si="48"/>
        <v>757835.05741069233</v>
      </c>
      <c r="E156" s="480">
        <v>-468504.84095963341</v>
      </c>
      <c r="F156" s="437">
        <v>289330.21645105886</v>
      </c>
      <c r="G156" s="437">
        <v>1072995.1742732907</v>
      </c>
      <c r="H156" s="200">
        <f t="shared" si="49"/>
        <v>1362325.3907243495</v>
      </c>
      <c r="I156" s="437">
        <v>603634.27597390395</v>
      </c>
      <c r="J156" s="435">
        <f t="shared" si="50"/>
        <v>1965959.6666982535</v>
      </c>
      <c r="K156" s="438">
        <v>284726</v>
      </c>
      <c r="L156" s="478">
        <f t="shared" si="51"/>
        <v>2250685.6666982537</v>
      </c>
      <c r="M156" s="435">
        <v>128448.28499999997</v>
      </c>
      <c r="N156" s="435">
        <f t="shared" si="52"/>
        <v>2379133.9516982539</v>
      </c>
      <c r="O156" s="478">
        <f t="shared" si="53"/>
        <v>758.57285699300769</v>
      </c>
      <c r="P156" s="435">
        <f t="shared" si="54"/>
        <v>801.86516740756792</v>
      </c>
      <c r="Q156" s="481">
        <v>4</v>
      </c>
      <c r="R156" s="481">
        <v>4</v>
      </c>
      <c r="S156" s="367"/>
      <c r="T156" s="521">
        <f t="shared" si="55"/>
        <v>840347.23860318982</v>
      </c>
      <c r="U156" s="522">
        <f t="shared" si="62"/>
        <v>0.59584793398719349</v>
      </c>
      <c r="V156" s="523">
        <f t="shared" si="56"/>
        <v>296.92361702735667</v>
      </c>
      <c r="W156" s="415"/>
      <c r="X156" s="431">
        <v>484</v>
      </c>
      <c r="Y156" s="432" t="s">
        <v>160</v>
      </c>
      <c r="Z156" s="433">
        <v>3055</v>
      </c>
      <c r="AA156" s="480">
        <f t="shared" si="57"/>
        <v>829861.48893627536</v>
      </c>
      <c r="AB156" s="480">
        <v>-216088.5317250177</v>
      </c>
      <c r="AC156" s="200">
        <v>613772.95721125766</v>
      </c>
      <c r="AD156" s="437">
        <v>-23653</v>
      </c>
      <c r="AE156" s="448">
        <f t="shared" si="60"/>
        <v>590119.95721125766</v>
      </c>
      <c r="AF156" s="433">
        <v>607771.47088380624</v>
      </c>
      <c r="AG156" s="435">
        <f t="shared" si="61"/>
        <v>1197891.4280950639</v>
      </c>
      <c r="AH156" s="438">
        <v>212447</v>
      </c>
      <c r="AI156" s="478">
        <f t="shared" si="58"/>
        <v>1410338.4280950639</v>
      </c>
      <c r="AJ156" s="439">
        <f t="shared" si="59"/>
        <v>461.64923996565102</v>
      </c>
    </row>
    <row r="157" spans="1:36">
      <c r="A157" s="431">
        <v>489</v>
      </c>
      <c r="B157" s="432" t="s">
        <v>161</v>
      </c>
      <c r="C157" s="437">
        <v>1791</v>
      </c>
      <c r="D157" s="479">
        <f t="shared" si="48"/>
        <v>109584.83568925213</v>
      </c>
      <c r="E157" s="480">
        <v>863331.94974864938</v>
      </c>
      <c r="F157" s="437">
        <v>972916.7854379015</v>
      </c>
      <c r="G157" s="437">
        <v>857723.72717211826</v>
      </c>
      <c r="H157" s="200">
        <f t="shared" si="49"/>
        <v>1830640.5126100197</v>
      </c>
      <c r="I157" s="437">
        <v>421166.26189265435</v>
      </c>
      <c r="J157" s="435">
        <f t="shared" si="50"/>
        <v>2251806.7745026741</v>
      </c>
      <c r="K157" s="438">
        <v>-528717</v>
      </c>
      <c r="L157" s="478">
        <f t="shared" si="51"/>
        <v>1723089.7745026741</v>
      </c>
      <c r="M157" s="435">
        <v>-1234505.875</v>
      </c>
      <c r="N157" s="435">
        <f t="shared" si="52"/>
        <v>488583.89950267412</v>
      </c>
      <c r="O157" s="478">
        <f t="shared" si="53"/>
        <v>962.08250949339708</v>
      </c>
      <c r="P157" s="435">
        <f t="shared" si="54"/>
        <v>272.79949720975662</v>
      </c>
      <c r="Q157" s="481">
        <v>8</v>
      </c>
      <c r="R157" s="481">
        <v>8</v>
      </c>
      <c r="S157" s="367"/>
      <c r="T157" s="521">
        <f t="shared" si="55"/>
        <v>-272398.72760754824</v>
      </c>
      <c r="U157" s="522">
        <f t="shared" si="62"/>
        <v>-0.13650728997911413</v>
      </c>
      <c r="V157" s="523">
        <f t="shared" si="56"/>
        <v>-125.37716468111103</v>
      </c>
      <c r="W157" s="415"/>
      <c r="X157" s="431">
        <v>489</v>
      </c>
      <c r="Y157" s="432" t="s">
        <v>161</v>
      </c>
      <c r="Z157" s="433">
        <v>1835</v>
      </c>
      <c r="AA157" s="480">
        <f t="shared" si="57"/>
        <v>102779.75785035198</v>
      </c>
      <c r="AB157" s="480">
        <v>1177909.434652511</v>
      </c>
      <c r="AC157" s="200">
        <v>1280689.192502863</v>
      </c>
      <c r="AD157" s="437">
        <v>713914</v>
      </c>
      <c r="AE157" s="448">
        <f t="shared" si="60"/>
        <v>1994603.192502863</v>
      </c>
      <c r="AF157" s="433">
        <v>426527.30960735946</v>
      </c>
      <c r="AG157" s="435">
        <f t="shared" si="61"/>
        <v>2421130.5021102224</v>
      </c>
      <c r="AH157" s="438">
        <v>-425642</v>
      </c>
      <c r="AI157" s="478">
        <f t="shared" si="58"/>
        <v>1995488.5021102224</v>
      </c>
      <c r="AJ157" s="439">
        <f t="shared" si="59"/>
        <v>1087.4596741745081</v>
      </c>
    </row>
    <row r="158" spans="1:36">
      <c r="A158" s="431">
        <v>491</v>
      </c>
      <c r="B158" s="432" t="s">
        <v>569</v>
      </c>
      <c r="C158" s="437">
        <v>51980</v>
      </c>
      <c r="D158" s="479">
        <f t="shared" si="48"/>
        <v>5006951.630086245</v>
      </c>
      <c r="E158" s="480">
        <v>-20062396.484852843</v>
      </c>
      <c r="F158" s="437">
        <v>-15055444.854766598</v>
      </c>
      <c r="G158" s="437">
        <v>10990523.321787212</v>
      </c>
      <c r="H158" s="200">
        <f t="shared" si="49"/>
        <v>-4064921.5329793859</v>
      </c>
      <c r="I158" s="437">
        <v>8891267.5812161621</v>
      </c>
      <c r="J158" s="435">
        <f t="shared" si="50"/>
        <v>4826346.0482367761</v>
      </c>
      <c r="K158" s="438">
        <v>1492455</v>
      </c>
      <c r="L158" s="478">
        <f t="shared" si="51"/>
        <v>6318801.0482367761</v>
      </c>
      <c r="M158" s="435">
        <v>203891.13950000028</v>
      </c>
      <c r="N158" s="435">
        <f t="shared" si="52"/>
        <v>6522692.1877367767</v>
      </c>
      <c r="O158" s="478">
        <f t="shared" si="53"/>
        <v>121.56215945049588</v>
      </c>
      <c r="P158" s="435">
        <f t="shared" si="54"/>
        <v>125.48465155322772</v>
      </c>
      <c r="Q158" s="481">
        <v>10</v>
      </c>
      <c r="R158" s="481">
        <v>10</v>
      </c>
      <c r="S158" s="367"/>
      <c r="T158" s="521">
        <f t="shared" si="55"/>
        <v>-5015159.8442007154</v>
      </c>
      <c r="U158" s="522">
        <f t="shared" si="62"/>
        <v>-0.44248960198433779</v>
      </c>
      <c r="V158" s="523">
        <f t="shared" si="56"/>
        <v>-95.888454348619504</v>
      </c>
      <c r="W158" s="415"/>
      <c r="X158" s="431">
        <v>491</v>
      </c>
      <c r="Y158" s="432" t="s">
        <v>162</v>
      </c>
      <c r="Z158" s="433">
        <v>52122</v>
      </c>
      <c r="AA158" s="480">
        <f t="shared" si="57"/>
        <v>5168757.4256308004</v>
      </c>
      <c r="AB158" s="480">
        <v>-13901370.935964676</v>
      </c>
      <c r="AC158" s="200">
        <v>-8732613.5103338752</v>
      </c>
      <c r="AD158" s="437">
        <v>9887140</v>
      </c>
      <c r="AE158" s="448">
        <f t="shared" si="60"/>
        <v>1154526.4896661248</v>
      </c>
      <c r="AF158" s="433">
        <v>8906554.4027713668</v>
      </c>
      <c r="AG158" s="435">
        <f t="shared" si="61"/>
        <v>10061080.892437492</v>
      </c>
      <c r="AH158" s="438">
        <v>1272880</v>
      </c>
      <c r="AI158" s="478">
        <f t="shared" si="58"/>
        <v>11333960.892437492</v>
      </c>
      <c r="AJ158" s="439">
        <f t="shared" si="59"/>
        <v>217.45061379911539</v>
      </c>
    </row>
    <row r="159" spans="1:36">
      <c r="A159" s="431">
        <v>494</v>
      </c>
      <c r="B159" s="432" t="s">
        <v>163</v>
      </c>
      <c r="C159" s="437">
        <v>8882</v>
      </c>
      <c r="D159" s="479">
        <f t="shared" si="48"/>
        <v>8144229.7613051329</v>
      </c>
      <c r="E159" s="480">
        <v>-4120238.4869741597</v>
      </c>
      <c r="F159" s="437">
        <v>4023991.2743309736</v>
      </c>
      <c r="G159" s="437">
        <v>4996715.2621696265</v>
      </c>
      <c r="H159" s="200">
        <f t="shared" si="49"/>
        <v>9020706.5365005992</v>
      </c>
      <c r="I159" s="437">
        <v>1337371.9809139245</v>
      </c>
      <c r="J159" s="435">
        <f t="shared" si="50"/>
        <v>10358078.517414523</v>
      </c>
      <c r="K159" s="438">
        <v>-238822</v>
      </c>
      <c r="L159" s="478">
        <f t="shared" si="51"/>
        <v>10119256.517414523</v>
      </c>
      <c r="M159" s="435">
        <v>92136.656000000017</v>
      </c>
      <c r="N159" s="435">
        <f t="shared" si="52"/>
        <v>10211393.173414523</v>
      </c>
      <c r="O159" s="478">
        <f t="shared" si="53"/>
        <v>1139.2993151783971</v>
      </c>
      <c r="P159" s="435">
        <f t="shared" si="54"/>
        <v>1149.6727283736234</v>
      </c>
      <c r="Q159" s="481">
        <v>17</v>
      </c>
      <c r="R159" s="481">
        <v>17</v>
      </c>
      <c r="S159" s="367"/>
      <c r="T159" s="521">
        <f t="shared" si="55"/>
        <v>-1845962.9264909923</v>
      </c>
      <c r="U159" s="522">
        <f t="shared" si="62"/>
        <v>-0.15427739834986759</v>
      </c>
      <c r="V159" s="523">
        <f t="shared" si="56"/>
        <v>-203.74922493895792</v>
      </c>
      <c r="W159" s="415"/>
      <c r="X159" s="431">
        <v>494</v>
      </c>
      <c r="Y159" s="432" t="s">
        <v>163</v>
      </c>
      <c r="Z159" s="433">
        <v>8909</v>
      </c>
      <c r="AA159" s="480">
        <f t="shared" si="57"/>
        <v>8279423.1964273294</v>
      </c>
      <c r="AB159" s="480">
        <v>-3134838.6169237336</v>
      </c>
      <c r="AC159" s="200">
        <v>5144584.5795035958</v>
      </c>
      <c r="AD159" s="437">
        <v>5382582</v>
      </c>
      <c r="AE159" s="448">
        <f t="shared" si="60"/>
        <v>10527166.579503596</v>
      </c>
      <c r="AF159" s="433">
        <v>1357802.8644019193</v>
      </c>
      <c r="AG159" s="435">
        <f t="shared" si="61"/>
        <v>11884969.443905516</v>
      </c>
      <c r="AH159" s="438">
        <v>80250</v>
      </c>
      <c r="AI159" s="478">
        <f t="shared" si="58"/>
        <v>11965219.443905516</v>
      </c>
      <c r="AJ159" s="439">
        <f t="shared" si="59"/>
        <v>1343.0485401173551</v>
      </c>
    </row>
    <row r="160" spans="1:36">
      <c r="A160" s="431">
        <v>495</v>
      </c>
      <c r="B160" s="432" t="s">
        <v>164</v>
      </c>
      <c r="C160" s="437">
        <v>1477</v>
      </c>
      <c r="D160" s="479">
        <f t="shared" si="48"/>
        <v>648368.869091962</v>
      </c>
      <c r="E160" s="480">
        <v>-88683.445384917664</v>
      </c>
      <c r="F160" s="437">
        <v>559685.42370704433</v>
      </c>
      <c r="G160" s="437">
        <v>277393.98080993321</v>
      </c>
      <c r="H160" s="200">
        <f t="shared" si="49"/>
        <v>837079.40451697749</v>
      </c>
      <c r="I160" s="437">
        <v>328284.18479940266</v>
      </c>
      <c r="J160" s="435">
        <f t="shared" si="50"/>
        <v>1165363.5893163802</v>
      </c>
      <c r="K160" s="438">
        <v>-370631</v>
      </c>
      <c r="L160" s="478">
        <f t="shared" si="51"/>
        <v>794732.58931638021</v>
      </c>
      <c r="M160" s="435">
        <v>-65119.252500000017</v>
      </c>
      <c r="N160" s="435">
        <f t="shared" si="52"/>
        <v>729613.33681638015</v>
      </c>
      <c r="O160" s="478">
        <f t="shared" si="53"/>
        <v>538.07216609098191</v>
      </c>
      <c r="P160" s="435">
        <f t="shared" si="54"/>
        <v>493.98330183911992</v>
      </c>
      <c r="Q160" s="481">
        <v>13</v>
      </c>
      <c r="R160" s="481">
        <v>13</v>
      </c>
      <c r="S160" s="367"/>
      <c r="T160" s="521">
        <f t="shared" si="55"/>
        <v>-119710.19591480587</v>
      </c>
      <c r="U160" s="522">
        <f t="shared" si="62"/>
        <v>-0.13091053682985881</v>
      </c>
      <c r="V160" s="523">
        <f t="shared" si="56"/>
        <v>-76.472716456858166</v>
      </c>
      <c r="W160" s="415"/>
      <c r="X160" s="431">
        <v>495</v>
      </c>
      <c r="Y160" s="432" t="s">
        <v>164</v>
      </c>
      <c r="Z160" s="433">
        <v>1488</v>
      </c>
      <c r="AA160" s="480">
        <f t="shared" si="57"/>
        <v>559171.14312878414</v>
      </c>
      <c r="AB160" s="480">
        <v>393321.58067996381</v>
      </c>
      <c r="AC160" s="200">
        <v>952492.72380874795</v>
      </c>
      <c r="AD160" s="437">
        <v>-704</v>
      </c>
      <c r="AE160" s="448">
        <f t="shared" si="60"/>
        <v>951788.72380874795</v>
      </c>
      <c r="AF160" s="433">
        <v>332971.06142243807</v>
      </c>
      <c r="AG160" s="435">
        <f t="shared" si="61"/>
        <v>1284759.7852311861</v>
      </c>
      <c r="AH160" s="438">
        <v>-370317</v>
      </c>
      <c r="AI160" s="478">
        <f t="shared" si="58"/>
        <v>914442.78523118608</v>
      </c>
      <c r="AJ160" s="439">
        <f t="shared" si="59"/>
        <v>614.54488254784007</v>
      </c>
    </row>
    <row r="161" spans="1:36">
      <c r="A161" s="431">
        <v>498</v>
      </c>
      <c r="B161" s="432" t="s">
        <v>165</v>
      </c>
      <c r="C161" s="437">
        <v>2281</v>
      </c>
      <c r="D161" s="479">
        <f t="shared" si="48"/>
        <v>2591821.8449219414</v>
      </c>
      <c r="E161" s="480">
        <v>527448.73024830257</v>
      </c>
      <c r="F161" s="437">
        <v>3119270.5751702441</v>
      </c>
      <c r="G161" s="437">
        <v>36990.052047333578</v>
      </c>
      <c r="H161" s="200">
        <f t="shared" si="49"/>
        <v>3156260.6272175778</v>
      </c>
      <c r="I161" s="437">
        <v>439580.56041408132</v>
      </c>
      <c r="J161" s="435">
        <f t="shared" si="50"/>
        <v>3595841.1876316592</v>
      </c>
      <c r="K161" s="438">
        <v>233543</v>
      </c>
      <c r="L161" s="478">
        <f t="shared" si="51"/>
        <v>3829384.1876316592</v>
      </c>
      <c r="M161" s="435">
        <v>27509.713999999978</v>
      </c>
      <c r="N161" s="435">
        <f t="shared" si="52"/>
        <v>3856893.9016316594</v>
      </c>
      <c r="O161" s="478">
        <f t="shared" si="53"/>
        <v>1678.8181445119067</v>
      </c>
      <c r="P161" s="435">
        <f t="shared" si="54"/>
        <v>1690.8785189091011</v>
      </c>
      <c r="Q161" s="481">
        <v>19</v>
      </c>
      <c r="R161" s="481">
        <v>19</v>
      </c>
      <c r="S161" s="367"/>
      <c r="T161" s="521">
        <f t="shared" si="55"/>
        <v>13396.142729771324</v>
      </c>
      <c r="U161" s="522">
        <f t="shared" si="62"/>
        <v>3.5105305813702436E-3</v>
      </c>
      <c r="V161" s="523">
        <f t="shared" si="56"/>
        <v>34.704381090154129</v>
      </c>
      <c r="W161" s="415"/>
      <c r="X161" s="431">
        <v>498</v>
      </c>
      <c r="Y161" s="432" t="s">
        <v>165</v>
      </c>
      <c r="Z161" s="433">
        <v>2321</v>
      </c>
      <c r="AA161" s="480">
        <f t="shared" si="57"/>
        <v>2766758.9575282992</v>
      </c>
      <c r="AB161" s="480">
        <v>371701.04133899888</v>
      </c>
      <c r="AC161" s="200">
        <v>3138459.998867298</v>
      </c>
      <c r="AD161" s="437">
        <v>46622</v>
      </c>
      <c r="AE161" s="448">
        <f t="shared" si="60"/>
        <v>3185081.998867298</v>
      </c>
      <c r="AF161" s="433">
        <v>444350.04603458964</v>
      </c>
      <c r="AG161" s="435">
        <f t="shared" si="61"/>
        <v>3629432.0449018879</v>
      </c>
      <c r="AH161" s="438">
        <v>186556</v>
      </c>
      <c r="AI161" s="478">
        <f t="shared" si="58"/>
        <v>3815988.0449018879</v>
      </c>
      <c r="AJ161" s="439">
        <f t="shared" si="59"/>
        <v>1644.1137634217525</v>
      </c>
    </row>
    <row r="162" spans="1:36">
      <c r="A162" s="431">
        <v>499</v>
      </c>
      <c r="B162" s="432" t="s">
        <v>570</v>
      </c>
      <c r="C162" s="437">
        <v>19662</v>
      </c>
      <c r="D162" s="479">
        <f t="shared" si="48"/>
        <v>15531679.630465453</v>
      </c>
      <c r="E162" s="480">
        <v>194168.04897871474</v>
      </c>
      <c r="F162" s="437">
        <v>15725847.679444168</v>
      </c>
      <c r="G162" s="437">
        <v>4089687.6496608984</v>
      </c>
      <c r="H162" s="200">
        <f t="shared" si="49"/>
        <v>19815535.329105064</v>
      </c>
      <c r="I162" s="437">
        <v>2824104.0038644425</v>
      </c>
      <c r="J162" s="435">
        <f t="shared" si="50"/>
        <v>22639639.332969505</v>
      </c>
      <c r="K162" s="438">
        <v>-1511313</v>
      </c>
      <c r="L162" s="478">
        <f t="shared" si="51"/>
        <v>21128326.332969505</v>
      </c>
      <c r="M162" s="435">
        <v>395702.76955000032</v>
      </c>
      <c r="N162" s="435">
        <f t="shared" si="52"/>
        <v>21524029.102519505</v>
      </c>
      <c r="O162" s="478">
        <f t="shared" si="53"/>
        <v>1074.5766622403369</v>
      </c>
      <c r="P162" s="435">
        <f t="shared" si="54"/>
        <v>1094.7019175322705</v>
      </c>
      <c r="Q162" s="481">
        <v>15</v>
      </c>
      <c r="R162" s="481">
        <v>15</v>
      </c>
      <c r="S162" s="367"/>
      <c r="T162" s="521">
        <f t="shared" si="55"/>
        <v>-3550953.5590158775</v>
      </c>
      <c r="U162" s="522">
        <f t="shared" si="62"/>
        <v>-0.14388400206802843</v>
      </c>
      <c r="V162" s="523">
        <f t="shared" si="56"/>
        <v>-188.69524050256769</v>
      </c>
      <c r="W162" s="415"/>
      <c r="X162" s="431">
        <v>499</v>
      </c>
      <c r="Y162" s="432" t="s">
        <v>166</v>
      </c>
      <c r="Z162" s="433">
        <v>19536</v>
      </c>
      <c r="AA162" s="480">
        <f t="shared" si="57"/>
        <v>15436371.623261701</v>
      </c>
      <c r="AB162" s="480">
        <v>3025040.9031237895</v>
      </c>
      <c r="AC162" s="200">
        <v>18461412.52638549</v>
      </c>
      <c r="AD162" s="437">
        <v>4570585</v>
      </c>
      <c r="AE162" s="448">
        <f t="shared" si="60"/>
        <v>23031997.52638549</v>
      </c>
      <c r="AF162" s="433">
        <v>2855979.3655998916</v>
      </c>
      <c r="AG162" s="435">
        <f t="shared" si="61"/>
        <v>25887976.891985383</v>
      </c>
      <c r="AH162" s="438">
        <v>-1208697</v>
      </c>
      <c r="AI162" s="478">
        <f t="shared" si="58"/>
        <v>24679279.891985383</v>
      </c>
      <c r="AJ162" s="439">
        <f t="shared" si="59"/>
        <v>1263.2719027429046</v>
      </c>
    </row>
    <row r="163" spans="1:36">
      <c r="A163" s="431">
        <v>500</v>
      </c>
      <c r="B163" s="432" t="s">
        <v>167</v>
      </c>
      <c r="C163" s="437">
        <v>10486</v>
      </c>
      <c r="D163" s="479">
        <f t="shared" si="48"/>
        <v>7456428.020268999</v>
      </c>
      <c r="E163" s="480">
        <v>3404786.7131063924</v>
      </c>
      <c r="F163" s="437">
        <v>10861214.733375391</v>
      </c>
      <c r="G163" s="437">
        <v>1325646.2473453768</v>
      </c>
      <c r="H163" s="200">
        <f t="shared" si="49"/>
        <v>12186860.980720768</v>
      </c>
      <c r="I163" s="437">
        <v>1032774.5607903547</v>
      </c>
      <c r="J163" s="435">
        <f t="shared" si="50"/>
        <v>13219635.541511122</v>
      </c>
      <c r="K163" s="438">
        <v>-830742</v>
      </c>
      <c r="L163" s="478">
        <f t="shared" si="51"/>
        <v>12388893.541511122</v>
      </c>
      <c r="M163" s="435">
        <v>-223001.73799999995</v>
      </c>
      <c r="N163" s="435">
        <f t="shared" si="52"/>
        <v>12165891.803511122</v>
      </c>
      <c r="O163" s="478">
        <f t="shared" si="53"/>
        <v>1181.4699162226896</v>
      </c>
      <c r="P163" s="435">
        <f t="shared" si="54"/>
        <v>1160.2032999724511</v>
      </c>
      <c r="Q163" s="481">
        <v>13</v>
      </c>
      <c r="R163" s="481">
        <v>13</v>
      </c>
      <c r="S163" s="367"/>
      <c r="T163" s="521">
        <f t="shared" si="55"/>
        <v>-664308.86983151548</v>
      </c>
      <c r="U163" s="522">
        <f t="shared" si="62"/>
        <v>-5.0892405472411993E-2</v>
      </c>
      <c r="V163" s="523">
        <f t="shared" si="56"/>
        <v>-70.515736121703185</v>
      </c>
      <c r="W163" s="415"/>
      <c r="X163" s="431">
        <v>500</v>
      </c>
      <c r="Y163" s="432" t="s">
        <v>167</v>
      </c>
      <c r="Z163" s="433">
        <v>10426</v>
      </c>
      <c r="AA163" s="480">
        <f t="shared" si="57"/>
        <v>7445366.5681021176</v>
      </c>
      <c r="AB163" s="480">
        <v>3656610.435704567</v>
      </c>
      <c r="AC163" s="200">
        <v>11101977.003806684</v>
      </c>
      <c r="AD163" s="437">
        <v>1637247</v>
      </c>
      <c r="AE163" s="448">
        <f t="shared" si="60"/>
        <v>12739224.003806684</v>
      </c>
      <c r="AF163" s="433">
        <v>1064618.4075359539</v>
      </c>
      <c r="AG163" s="435">
        <f t="shared" si="61"/>
        <v>13803842.411342638</v>
      </c>
      <c r="AH163" s="438">
        <v>-750640</v>
      </c>
      <c r="AI163" s="478">
        <f t="shared" si="58"/>
        <v>13053202.411342638</v>
      </c>
      <c r="AJ163" s="439">
        <f t="shared" si="59"/>
        <v>1251.9856523443927</v>
      </c>
    </row>
    <row r="164" spans="1:36">
      <c r="A164" s="431">
        <v>503</v>
      </c>
      <c r="B164" s="432" t="s">
        <v>571</v>
      </c>
      <c r="C164" s="437">
        <v>7539</v>
      </c>
      <c r="D164" s="479">
        <f t="shared" si="48"/>
        <v>1643169.473974888</v>
      </c>
      <c r="E164" s="480">
        <v>-1807979.580401707</v>
      </c>
      <c r="F164" s="437">
        <v>-164810.10642681899</v>
      </c>
      <c r="G164" s="437">
        <v>2935606.9525766899</v>
      </c>
      <c r="H164" s="200">
        <f t="shared" si="49"/>
        <v>2770796.8461498711</v>
      </c>
      <c r="I164" s="437">
        <v>1388308.1387866098</v>
      </c>
      <c r="J164" s="435">
        <f t="shared" si="50"/>
        <v>4159104.9849364809</v>
      </c>
      <c r="K164" s="438">
        <v>-317109</v>
      </c>
      <c r="L164" s="478">
        <f t="shared" si="51"/>
        <v>3841995.9849364809</v>
      </c>
      <c r="M164" s="435">
        <v>142665.61550000001</v>
      </c>
      <c r="N164" s="435">
        <f t="shared" si="52"/>
        <v>3984661.6004364807</v>
      </c>
      <c r="O164" s="478">
        <f t="shared" si="53"/>
        <v>509.6161274620614</v>
      </c>
      <c r="P164" s="435">
        <f t="shared" si="54"/>
        <v>528.53980639825977</v>
      </c>
      <c r="Q164" s="481">
        <v>2</v>
      </c>
      <c r="R164" s="481">
        <v>2</v>
      </c>
      <c r="S164" s="367"/>
      <c r="T164" s="521">
        <f t="shared" si="55"/>
        <v>-405394.68638104247</v>
      </c>
      <c r="U164" s="522">
        <f t="shared" si="62"/>
        <v>-9.5445584772471767E-2</v>
      </c>
      <c r="V164" s="523">
        <f t="shared" si="56"/>
        <v>-49.692625674299279</v>
      </c>
      <c r="W164" s="415"/>
      <c r="X164" s="431">
        <v>503</v>
      </c>
      <c r="Y164" s="432" t="s">
        <v>168</v>
      </c>
      <c r="Z164" s="433">
        <v>7594</v>
      </c>
      <c r="AA164" s="480">
        <f t="shared" si="57"/>
        <v>1543849.6397433281</v>
      </c>
      <c r="AB164" s="480">
        <v>-1877719.3181493627</v>
      </c>
      <c r="AC164" s="200">
        <v>-333869.6784060346</v>
      </c>
      <c r="AD164" s="437">
        <v>3242821</v>
      </c>
      <c r="AE164" s="448">
        <f t="shared" si="60"/>
        <v>2908951.3215939654</v>
      </c>
      <c r="AF164" s="433">
        <v>1432956.3497235579</v>
      </c>
      <c r="AG164" s="435">
        <f t="shared" si="61"/>
        <v>4341907.6713175233</v>
      </c>
      <c r="AH164" s="438">
        <v>-94517</v>
      </c>
      <c r="AI164" s="478">
        <f t="shared" si="58"/>
        <v>4247390.6713175233</v>
      </c>
      <c r="AJ164" s="439">
        <f t="shared" si="59"/>
        <v>559.30875313636068</v>
      </c>
    </row>
    <row r="165" spans="1:36">
      <c r="A165" s="431">
        <v>504</v>
      </c>
      <c r="B165" s="432" t="s">
        <v>572</v>
      </c>
      <c r="C165" s="437">
        <v>1764</v>
      </c>
      <c r="D165" s="479">
        <f t="shared" si="48"/>
        <v>495610.72679302562</v>
      </c>
      <c r="E165" s="480">
        <v>-754092.66468316293</v>
      </c>
      <c r="F165" s="437">
        <v>-258481.93789013731</v>
      </c>
      <c r="G165" s="437">
        <v>749595.54293986352</v>
      </c>
      <c r="H165" s="200">
        <f t="shared" si="49"/>
        <v>491113.6050497262</v>
      </c>
      <c r="I165" s="437">
        <v>381953.30608945538</v>
      </c>
      <c r="J165" s="435">
        <f t="shared" si="50"/>
        <v>873066.91113918158</v>
      </c>
      <c r="K165" s="438">
        <v>-423278</v>
      </c>
      <c r="L165" s="478">
        <f t="shared" si="51"/>
        <v>449788.91113918158</v>
      </c>
      <c r="M165" s="435">
        <v>-847176.85950000014</v>
      </c>
      <c r="N165" s="435">
        <f t="shared" si="52"/>
        <v>-397387.94836081855</v>
      </c>
      <c r="O165" s="478">
        <f t="shared" si="53"/>
        <v>254.98237592924127</v>
      </c>
      <c r="P165" s="435">
        <f t="shared" si="54"/>
        <v>-225.27661471701731</v>
      </c>
      <c r="Q165" s="481">
        <v>1</v>
      </c>
      <c r="R165" s="482">
        <v>32</v>
      </c>
      <c r="S165" s="416"/>
      <c r="T165" s="521">
        <f t="shared" si="55"/>
        <v>-555932.83506833646</v>
      </c>
      <c r="U165" s="522">
        <f t="shared" si="62"/>
        <v>-0.55277002527260333</v>
      </c>
      <c r="V165" s="523">
        <f t="shared" si="56"/>
        <v>-298.82915832599997</v>
      </c>
      <c r="W165" s="415"/>
      <c r="X165" s="431">
        <v>504</v>
      </c>
      <c r="Y165" s="432" t="s">
        <v>169</v>
      </c>
      <c r="Z165" s="433">
        <v>1816</v>
      </c>
      <c r="AA165" s="480">
        <f t="shared" si="57"/>
        <v>471797.8229729287</v>
      </c>
      <c r="AB165" s="480">
        <v>-127364.60468765716</v>
      </c>
      <c r="AC165" s="200">
        <v>344433.21828527155</v>
      </c>
      <c r="AD165" s="437">
        <v>770223</v>
      </c>
      <c r="AE165" s="448">
        <f t="shared" si="60"/>
        <v>1114656.2182852714</v>
      </c>
      <c r="AF165" s="433">
        <v>394743.52792224655</v>
      </c>
      <c r="AG165" s="435">
        <f t="shared" si="61"/>
        <v>1509399.746207518</v>
      </c>
      <c r="AH165" s="438">
        <v>-503678</v>
      </c>
      <c r="AI165" s="478">
        <f t="shared" si="58"/>
        <v>1005721.746207518</v>
      </c>
      <c r="AJ165" s="439">
        <f t="shared" si="59"/>
        <v>553.81153425524121</v>
      </c>
    </row>
    <row r="166" spans="1:36">
      <c r="A166" s="431">
        <v>505</v>
      </c>
      <c r="B166" s="432" t="s">
        <v>170</v>
      </c>
      <c r="C166" s="437">
        <v>20912</v>
      </c>
      <c r="D166" s="479">
        <f t="shared" si="48"/>
        <v>11648027.581125336</v>
      </c>
      <c r="E166" s="480">
        <v>-1862934.6271258604</v>
      </c>
      <c r="F166" s="437">
        <v>9785092.9539994746</v>
      </c>
      <c r="G166" s="437">
        <v>3849164.0262180516</v>
      </c>
      <c r="H166" s="200">
        <f t="shared" si="49"/>
        <v>13634256.980217526</v>
      </c>
      <c r="I166" s="437">
        <v>3077114.9719463256</v>
      </c>
      <c r="J166" s="435">
        <f t="shared" si="50"/>
        <v>16711371.952163851</v>
      </c>
      <c r="K166" s="438">
        <v>-2391598</v>
      </c>
      <c r="L166" s="478">
        <f t="shared" si="51"/>
        <v>14319773.952163851</v>
      </c>
      <c r="M166" s="435">
        <v>-1811538.5364999999</v>
      </c>
      <c r="N166" s="435">
        <f t="shared" si="52"/>
        <v>12508235.415663851</v>
      </c>
      <c r="O166" s="478">
        <f t="shared" si="53"/>
        <v>684.76348279283911</v>
      </c>
      <c r="P166" s="435">
        <f t="shared" si="54"/>
        <v>598.13673563809539</v>
      </c>
      <c r="Q166" s="481">
        <v>1</v>
      </c>
      <c r="R166" s="482">
        <v>33</v>
      </c>
      <c r="S166" s="416"/>
      <c r="T166" s="521">
        <f t="shared" si="55"/>
        <v>-822999.53408216126</v>
      </c>
      <c r="U166" s="522">
        <f t="shared" si="62"/>
        <v>-5.4349326088096166E-2</v>
      </c>
      <c r="V166" s="523">
        <f t="shared" si="56"/>
        <v>-41.961740907598141</v>
      </c>
      <c r="W166" s="415"/>
      <c r="X166" s="431">
        <v>505</v>
      </c>
      <c r="Y166" s="432" t="s">
        <v>170</v>
      </c>
      <c r="Z166" s="433">
        <v>20837</v>
      </c>
      <c r="AA166" s="480">
        <f t="shared" si="57"/>
        <v>11834179.07259707</v>
      </c>
      <c r="AB166" s="480">
        <v>-1555186.6428156248</v>
      </c>
      <c r="AC166" s="200">
        <v>10278992.429781444</v>
      </c>
      <c r="AD166" s="437">
        <v>3817903</v>
      </c>
      <c r="AE166" s="448">
        <f t="shared" si="60"/>
        <v>14096895.429781444</v>
      </c>
      <c r="AF166" s="433">
        <v>3199902.0564645682</v>
      </c>
      <c r="AG166" s="435">
        <f t="shared" si="61"/>
        <v>17296797.486246012</v>
      </c>
      <c r="AH166" s="438">
        <v>-2154024</v>
      </c>
      <c r="AI166" s="478">
        <f t="shared" si="58"/>
        <v>15142773.486246012</v>
      </c>
      <c r="AJ166" s="439">
        <f t="shared" si="59"/>
        <v>726.72522370043725</v>
      </c>
    </row>
    <row r="167" spans="1:36">
      <c r="A167" s="431">
        <v>507</v>
      </c>
      <c r="B167" s="432" t="s">
        <v>171</v>
      </c>
      <c r="C167" s="437">
        <v>5564</v>
      </c>
      <c r="D167" s="479">
        <f t="shared" si="48"/>
        <v>-13247.359723889735</v>
      </c>
      <c r="E167" s="480">
        <v>-1165371.1051910478</v>
      </c>
      <c r="F167" s="437">
        <v>-1178618.4649149375</v>
      </c>
      <c r="G167" s="437">
        <v>972036.42851637793</v>
      </c>
      <c r="H167" s="200">
        <f t="shared" si="49"/>
        <v>-206582.03639855958</v>
      </c>
      <c r="I167" s="437">
        <v>1106543.9257034184</v>
      </c>
      <c r="J167" s="435">
        <f t="shared" si="50"/>
        <v>899961.88930485887</v>
      </c>
      <c r="K167" s="438">
        <v>20160</v>
      </c>
      <c r="L167" s="478">
        <f t="shared" si="51"/>
        <v>920121.88930485887</v>
      </c>
      <c r="M167" s="435">
        <v>43696.286500000017</v>
      </c>
      <c r="N167" s="435">
        <f t="shared" si="52"/>
        <v>963818.17580485891</v>
      </c>
      <c r="O167" s="478">
        <f t="shared" si="53"/>
        <v>165.37057679814143</v>
      </c>
      <c r="P167" s="435">
        <f t="shared" si="54"/>
        <v>173.22397120863747</v>
      </c>
      <c r="Q167" s="481">
        <v>10</v>
      </c>
      <c r="R167" s="481">
        <v>10</v>
      </c>
      <c r="S167" s="367"/>
      <c r="T167" s="521">
        <f t="shared" si="55"/>
        <v>-1113782.7156563515</v>
      </c>
      <c r="U167" s="522">
        <f t="shared" si="62"/>
        <v>-0.54760813901475636</v>
      </c>
      <c r="V167" s="523">
        <f t="shared" si="56"/>
        <v>-195.57079054191365</v>
      </c>
      <c r="W167" s="415"/>
      <c r="X167" s="431">
        <v>507</v>
      </c>
      <c r="Y167" s="432" t="s">
        <v>171</v>
      </c>
      <c r="Z167" s="433">
        <v>5635</v>
      </c>
      <c r="AA167" s="480">
        <f t="shared" si="57"/>
        <v>-123386.52500414511</v>
      </c>
      <c r="AB167" s="480">
        <v>592805.25954830647</v>
      </c>
      <c r="AC167" s="200">
        <v>469418.73454416136</v>
      </c>
      <c r="AD167" s="437">
        <v>414202</v>
      </c>
      <c r="AE167" s="448">
        <f t="shared" si="60"/>
        <v>883620.73454416136</v>
      </c>
      <c r="AF167" s="433">
        <v>1114235.8704170489</v>
      </c>
      <c r="AG167" s="435">
        <f t="shared" si="61"/>
        <v>1997856.6049612104</v>
      </c>
      <c r="AH167" s="438">
        <v>36048</v>
      </c>
      <c r="AI167" s="478">
        <f t="shared" si="58"/>
        <v>2033904.6049612104</v>
      </c>
      <c r="AJ167" s="439">
        <f t="shared" si="59"/>
        <v>360.94136734005508</v>
      </c>
    </row>
    <row r="168" spans="1:36">
      <c r="A168" s="431">
        <v>508</v>
      </c>
      <c r="B168" s="432" t="s">
        <v>172</v>
      </c>
      <c r="C168" s="437">
        <v>9360</v>
      </c>
      <c r="D168" s="479">
        <f t="shared" si="48"/>
        <v>-757535.58151573595</v>
      </c>
      <c r="E168" s="480">
        <v>-1853041.8304425273</v>
      </c>
      <c r="F168" s="437">
        <v>-2610577.4119582633</v>
      </c>
      <c r="G168" s="437">
        <v>2354897.9557672702</v>
      </c>
      <c r="H168" s="200">
        <f t="shared" si="49"/>
        <v>-255679.45619099308</v>
      </c>
      <c r="I168" s="437">
        <v>1662356.1026546212</v>
      </c>
      <c r="J168" s="435">
        <f t="shared" si="50"/>
        <v>1406676.6464636282</v>
      </c>
      <c r="K168" s="438">
        <v>-738807</v>
      </c>
      <c r="L168" s="478">
        <f t="shared" si="51"/>
        <v>667869.64646362816</v>
      </c>
      <c r="M168" s="435">
        <v>111679.89099999997</v>
      </c>
      <c r="N168" s="435">
        <f t="shared" si="52"/>
        <v>779549.5374636281</v>
      </c>
      <c r="O168" s="478">
        <f t="shared" si="53"/>
        <v>71.353594707652576</v>
      </c>
      <c r="P168" s="435">
        <f t="shared" si="54"/>
        <v>83.285206993977368</v>
      </c>
      <c r="Q168" s="481">
        <v>6</v>
      </c>
      <c r="R168" s="481">
        <v>6</v>
      </c>
      <c r="S168" s="367"/>
      <c r="T168" s="521">
        <f t="shared" si="55"/>
        <v>81725.407849694602</v>
      </c>
      <c r="U168" s="522">
        <f t="shared" si="62"/>
        <v>0.13942883417732166</v>
      </c>
      <c r="V168" s="523">
        <f t="shared" si="56"/>
        <v>10.060670038204329</v>
      </c>
      <c r="W168" s="415"/>
      <c r="X168" s="431">
        <v>508</v>
      </c>
      <c r="Y168" s="432" t="s">
        <v>172</v>
      </c>
      <c r="Z168" s="433">
        <v>9563</v>
      </c>
      <c r="AA168" s="480">
        <f t="shared" si="57"/>
        <v>-633234.48330227053</v>
      </c>
      <c r="AB168" s="480">
        <v>-371541.16230117186</v>
      </c>
      <c r="AC168" s="200">
        <v>-1004775.6456034423</v>
      </c>
      <c r="AD168" s="437">
        <v>922746</v>
      </c>
      <c r="AE168" s="448">
        <f t="shared" si="60"/>
        <v>-82029.645603442332</v>
      </c>
      <c r="AF168" s="433">
        <v>1678386.8842173759</v>
      </c>
      <c r="AG168" s="435">
        <f t="shared" si="61"/>
        <v>1596357.2386139336</v>
      </c>
      <c r="AH168" s="438">
        <v>-1010213</v>
      </c>
      <c r="AI168" s="478">
        <f t="shared" si="58"/>
        <v>586144.23861393356</v>
      </c>
      <c r="AJ168" s="439">
        <f t="shared" si="59"/>
        <v>61.292924669448247</v>
      </c>
    </row>
    <row r="169" spans="1:36">
      <c r="A169" s="431">
        <v>529</v>
      </c>
      <c r="B169" s="432" t="s">
        <v>573</v>
      </c>
      <c r="C169" s="437">
        <v>19850</v>
      </c>
      <c r="D169" s="479">
        <f t="shared" si="48"/>
        <v>4715282.9200800098</v>
      </c>
      <c r="E169" s="480">
        <v>4172118.6812157151</v>
      </c>
      <c r="F169" s="437">
        <v>8887401.6012957245</v>
      </c>
      <c r="G169" s="437">
        <v>-634526.86247983784</v>
      </c>
      <c r="H169" s="200">
        <f t="shared" si="49"/>
        <v>8252874.7388158869</v>
      </c>
      <c r="I169" s="437">
        <v>2301642.8770866529</v>
      </c>
      <c r="J169" s="435">
        <f t="shared" si="50"/>
        <v>10554517.615902539</v>
      </c>
      <c r="K169" s="438">
        <v>-1072985</v>
      </c>
      <c r="L169" s="478">
        <f t="shared" si="51"/>
        <v>9481532.6159025393</v>
      </c>
      <c r="M169" s="435">
        <v>-200888.04544999992</v>
      </c>
      <c r="N169" s="435">
        <f t="shared" si="52"/>
        <v>9280644.5704525393</v>
      </c>
      <c r="O169" s="478">
        <f t="shared" si="53"/>
        <v>477.65907384899441</v>
      </c>
      <c r="P169" s="435">
        <f t="shared" si="54"/>
        <v>467.53876929231933</v>
      </c>
      <c r="Q169" s="481">
        <v>2</v>
      </c>
      <c r="R169" s="481">
        <v>2</v>
      </c>
      <c r="S169" s="367"/>
      <c r="T169" s="521">
        <f t="shared" si="55"/>
        <v>604198.84257291071</v>
      </c>
      <c r="U169" s="522">
        <f t="shared" si="62"/>
        <v>6.8060845519644503E-2</v>
      </c>
      <c r="V169" s="523">
        <f t="shared" si="56"/>
        <v>24.248083842884341</v>
      </c>
      <c r="W169" s="415"/>
      <c r="X169" s="431">
        <v>529</v>
      </c>
      <c r="Y169" s="432" t="s">
        <v>173</v>
      </c>
      <c r="Z169" s="433">
        <v>19579</v>
      </c>
      <c r="AA169" s="480">
        <f t="shared" si="57"/>
        <v>4544128.434907252</v>
      </c>
      <c r="AB169" s="480">
        <v>3862065.3046418224</v>
      </c>
      <c r="AC169" s="200">
        <v>8406193.7395490743</v>
      </c>
      <c r="AD169" s="437">
        <v>-738196</v>
      </c>
      <c r="AE169" s="448">
        <f t="shared" si="60"/>
        <v>7667997.7395490743</v>
      </c>
      <c r="AF169" s="433">
        <v>2330134.0337805543</v>
      </c>
      <c r="AG169" s="435">
        <f t="shared" si="61"/>
        <v>9998131.7733296286</v>
      </c>
      <c r="AH169" s="438">
        <v>-1120798</v>
      </c>
      <c r="AI169" s="478">
        <f t="shared" si="58"/>
        <v>8877333.7733296286</v>
      </c>
      <c r="AJ169" s="439">
        <f t="shared" si="59"/>
        <v>453.41099000611007</v>
      </c>
    </row>
    <row r="170" spans="1:36">
      <c r="A170" s="431">
        <v>531</v>
      </c>
      <c r="B170" s="432" t="s">
        <v>174</v>
      </c>
      <c r="C170" s="437">
        <v>5072</v>
      </c>
      <c r="D170" s="479">
        <f t="shared" si="48"/>
        <v>426813.65309054032</v>
      </c>
      <c r="E170" s="480">
        <v>-2407144.8747257977</v>
      </c>
      <c r="F170" s="437">
        <v>-1980331.2216352574</v>
      </c>
      <c r="G170" s="437">
        <v>2197489.3816848043</v>
      </c>
      <c r="H170" s="200">
        <f t="shared" si="49"/>
        <v>217158.16004954698</v>
      </c>
      <c r="I170" s="437">
        <v>879128.80053243821</v>
      </c>
      <c r="J170" s="435">
        <f t="shared" si="50"/>
        <v>1096286.9605819853</v>
      </c>
      <c r="K170" s="438">
        <v>-299520</v>
      </c>
      <c r="L170" s="478">
        <f t="shared" si="51"/>
        <v>796766.9605819853</v>
      </c>
      <c r="M170" s="435">
        <v>36465.289550000016</v>
      </c>
      <c r="N170" s="435">
        <f t="shared" si="52"/>
        <v>833232.25013198529</v>
      </c>
      <c r="O170" s="478">
        <f t="shared" si="53"/>
        <v>157.09127771726838</v>
      </c>
      <c r="P170" s="435">
        <f t="shared" si="54"/>
        <v>164.28080641403494</v>
      </c>
      <c r="Q170" s="481">
        <v>4</v>
      </c>
      <c r="R170" s="481">
        <v>4</v>
      </c>
      <c r="S170" s="367"/>
      <c r="T170" s="521">
        <f t="shared" si="55"/>
        <v>-1335101.5987943076</v>
      </c>
      <c r="U170" s="522">
        <f t="shared" si="62"/>
        <v>-0.62625887178753159</v>
      </c>
      <c r="V170" s="523">
        <f t="shared" si="56"/>
        <v>-255.34218317967355</v>
      </c>
      <c r="W170" s="415"/>
      <c r="X170" s="431">
        <v>531</v>
      </c>
      <c r="Y170" s="432" t="s">
        <v>174</v>
      </c>
      <c r="Z170" s="433">
        <v>5169</v>
      </c>
      <c r="AA170" s="480">
        <f t="shared" si="57"/>
        <v>816563.24322773702</v>
      </c>
      <c r="AB170" s="480">
        <v>-1807680.3007033104</v>
      </c>
      <c r="AC170" s="200">
        <v>-991117.05747557338</v>
      </c>
      <c r="AD170" s="437">
        <v>2428372</v>
      </c>
      <c r="AE170" s="448">
        <f t="shared" si="60"/>
        <v>1437254.9425244266</v>
      </c>
      <c r="AF170" s="433">
        <v>894507.61685186601</v>
      </c>
      <c r="AG170" s="435">
        <f t="shared" si="61"/>
        <v>2331762.5593762929</v>
      </c>
      <c r="AH170" s="438">
        <v>-199894</v>
      </c>
      <c r="AI170" s="478">
        <f t="shared" si="58"/>
        <v>2131868.5593762929</v>
      </c>
      <c r="AJ170" s="439">
        <f t="shared" si="59"/>
        <v>412.43346089694194</v>
      </c>
    </row>
    <row r="171" spans="1:36">
      <c r="A171" s="431">
        <v>535</v>
      </c>
      <c r="B171" s="432" t="s">
        <v>175</v>
      </c>
      <c r="C171" s="437">
        <v>10419</v>
      </c>
      <c r="D171" s="479">
        <f t="shared" si="48"/>
        <v>8361937.139411076</v>
      </c>
      <c r="E171" s="480">
        <v>-512124.13220719737</v>
      </c>
      <c r="F171" s="437">
        <v>7849813.0072038788</v>
      </c>
      <c r="G171" s="437">
        <v>6452510.2409875169</v>
      </c>
      <c r="H171" s="200">
        <f t="shared" si="49"/>
        <v>14302323.248191396</v>
      </c>
      <c r="I171" s="437">
        <v>1996894.0519505634</v>
      </c>
      <c r="J171" s="435">
        <f t="shared" si="50"/>
        <v>16299217.300141959</v>
      </c>
      <c r="K171" s="438">
        <v>-742870</v>
      </c>
      <c r="L171" s="478">
        <f t="shared" si="51"/>
        <v>15556347.300141959</v>
      </c>
      <c r="M171" s="435">
        <v>-61986.367500000051</v>
      </c>
      <c r="N171" s="435">
        <f t="shared" si="52"/>
        <v>15494360.932641959</v>
      </c>
      <c r="O171" s="478">
        <f t="shared" si="53"/>
        <v>1493.0748920378117</v>
      </c>
      <c r="P171" s="435">
        <f t="shared" si="54"/>
        <v>1487.1255334141433</v>
      </c>
      <c r="Q171" s="481">
        <v>17</v>
      </c>
      <c r="R171" s="481">
        <v>17</v>
      </c>
      <c r="S171" s="367"/>
      <c r="T171" s="521">
        <f t="shared" si="55"/>
        <v>-904804.97952584736</v>
      </c>
      <c r="U171" s="522">
        <f t="shared" si="62"/>
        <v>-5.4966077960619336E-2</v>
      </c>
      <c r="V171" s="523">
        <f t="shared" si="56"/>
        <v>-90.337216433504864</v>
      </c>
      <c r="W171" s="415"/>
      <c r="X171" s="431">
        <v>535</v>
      </c>
      <c r="Y171" s="432" t="s">
        <v>175</v>
      </c>
      <c r="Z171" s="433">
        <v>10396</v>
      </c>
      <c r="AA171" s="480">
        <f t="shared" si="57"/>
        <v>8302666.0127881793</v>
      </c>
      <c r="AB171" s="480">
        <v>319476.65066011139</v>
      </c>
      <c r="AC171" s="200">
        <v>8622142.6634482909</v>
      </c>
      <c r="AD171" s="437">
        <v>6766676</v>
      </c>
      <c r="AE171" s="448">
        <f t="shared" si="60"/>
        <v>15388818.663448291</v>
      </c>
      <c r="AF171" s="433">
        <v>1996875.6162195161</v>
      </c>
      <c r="AG171" s="435">
        <f t="shared" si="61"/>
        <v>17385694.279667806</v>
      </c>
      <c r="AH171" s="438">
        <v>-924542</v>
      </c>
      <c r="AI171" s="478">
        <f t="shared" si="58"/>
        <v>16461152.279667806</v>
      </c>
      <c r="AJ171" s="439">
        <f t="shared" si="59"/>
        <v>1583.4121084713165</v>
      </c>
    </row>
    <row r="172" spans="1:36">
      <c r="A172" s="431">
        <v>536</v>
      </c>
      <c r="B172" s="432" t="s">
        <v>176</v>
      </c>
      <c r="C172" s="437">
        <v>35346</v>
      </c>
      <c r="D172" s="479">
        <f t="shared" si="48"/>
        <v>15279642.668389168</v>
      </c>
      <c r="E172" s="480">
        <v>-4308793.2993446505</v>
      </c>
      <c r="F172" s="437">
        <v>10970849.369044516</v>
      </c>
      <c r="G172" s="437">
        <v>5605455.9076610524</v>
      </c>
      <c r="H172" s="200">
        <f t="shared" si="49"/>
        <v>16576305.276705569</v>
      </c>
      <c r="I172" s="437">
        <v>4243793.9768804414</v>
      </c>
      <c r="J172" s="435">
        <f t="shared" si="50"/>
        <v>20820099.253586009</v>
      </c>
      <c r="K172" s="438">
        <v>-2200417</v>
      </c>
      <c r="L172" s="478">
        <f t="shared" si="51"/>
        <v>18619682.253586009</v>
      </c>
      <c r="M172" s="435">
        <v>-13856.302799999248</v>
      </c>
      <c r="N172" s="435">
        <f t="shared" si="52"/>
        <v>18605825.950786009</v>
      </c>
      <c r="O172" s="478">
        <f t="shared" si="53"/>
        <v>526.78329241175834</v>
      </c>
      <c r="P172" s="435">
        <f t="shared" si="54"/>
        <v>526.39127343365612</v>
      </c>
      <c r="Q172" s="481">
        <v>6</v>
      </c>
      <c r="R172" s="481">
        <v>6</v>
      </c>
      <c r="S172" s="367"/>
      <c r="T172" s="521">
        <f t="shared" si="55"/>
        <v>-585020.03144075722</v>
      </c>
      <c r="U172" s="522">
        <f t="shared" si="62"/>
        <v>-3.0462332753623412E-2</v>
      </c>
      <c r="V172" s="523">
        <f t="shared" si="56"/>
        <v>-23.747102182518915</v>
      </c>
      <c r="W172" s="415"/>
      <c r="X172" s="431">
        <v>536</v>
      </c>
      <c r="Y172" s="432" t="s">
        <v>176</v>
      </c>
      <c r="Z172" s="433">
        <v>34884</v>
      </c>
      <c r="AA172" s="480">
        <f t="shared" si="57"/>
        <v>15239964.09002272</v>
      </c>
      <c r="AB172" s="480">
        <v>-3391875.6340673575</v>
      </c>
      <c r="AC172" s="200">
        <v>11848088.455955364</v>
      </c>
      <c r="AD172" s="437">
        <v>5110446</v>
      </c>
      <c r="AE172" s="448">
        <f t="shared" si="60"/>
        <v>16958534.455955364</v>
      </c>
      <c r="AF172" s="433">
        <v>4319910.8290714007</v>
      </c>
      <c r="AG172" s="435">
        <f t="shared" si="61"/>
        <v>21278445.285026766</v>
      </c>
      <c r="AH172" s="438">
        <v>-2073743</v>
      </c>
      <c r="AI172" s="478">
        <f t="shared" si="58"/>
        <v>19204702.285026766</v>
      </c>
      <c r="AJ172" s="439">
        <f t="shared" si="59"/>
        <v>550.53039459427725</v>
      </c>
    </row>
    <row r="173" spans="1:36">
      <c r="A173" s="431">
        <v>538</v>
      </c>
      <c r="B173" s="432" t="s">
        <v>574</v>
      </c>
      <c r="C173" s="437">
        <v>4644</v>
      </c>
      <c r="D173" s="479">
        <f t="shared" si="48"/>
        <v>2539739.0684083644</v>
      </c>
      <c r="E173" s="480">
        <v>-461526.01434029406</v>
      </c>
      <c r="F173" s="437">
        <v>2078213.0540680701</v>
      </c>
      <c r="G173" s="437">
        <v>1892610.609176897</v>
      </c>
      <c r="H173" s="200">
        <f t="shared" si="49"/>
        <v>3970823.6632449673</v>
      </c>
      <c r="I173" s="437">
        <v>778488.80307166837</v>
      </c>
      <c r="J173" s="435">
        <f t="shared" si="50"/>
        <v>4749312.4663166357</v>
      </c>
      <c r="K173" s="438">
        <v>1059015</v>
      </c>
      <c r="L173" s="478">
        <f t="shared" si="51"/>
        <v>5808327.4663166357</v>
      </c>
      <c r="M173" s="435">
        <v>-78993.457500000019</v>
      </c>
      <c r="N173" s="435">
        <f t="shared" si="52"/>
        <v>5729334.0088166352</v>
      </c>
      <c r="O173" s="478">
        <f t="shared" si="53"/>
        <v>1250.7165086814462</v>
      </c>
      <c r="P173" s="435">
        <f t="shared" si="54"/>
        <v>1233.7067202447536</v>
      </c>
      <c r="Q173" s="481">
        <v>2</v>
      </c>
      <c r="R173" s="481">
        <v>2</v>
      </c>
      <c r="S173" s="367"/>
      <c r="T173" s="521">
        <f t="shared" si="55"/>
        <v>50156.606220713817</v>
      </c>
      <c r="U173" s="522">
        <f t="shared" si="62"/>
        <v>8.7105102365577051E-3</v>
      </c>
      <c r="V173" s="523">
        <f t="shared" si="56"/>
        <v>22.699690576109788</v>
      </c>
      <c r="W173" s="415"/>
      <c r="X173" s="431">
        <v>538</v>
      </c>
      <c r="Y173" s="432" t="s">
        <v>177</v>
      </c>
      <c r="Z173" s="433">
        <v>4689</v>
      </c>
      <c r="AA173" s="480">
        <f t="shared" si="57"/>
        <v>2620302.9084841255</v>
      </c>
      <c r="AB173" s="480">
        <v>-471585.71633742453</v>
      </c>
      <c r="AC173" s="200">
        <v>2148717.1921467008</v>
      </c>
      <c r="AD173" s="437">
        <v>2064131</v>
      </c>
      <c r="AE173" s="448">
        <f t="shared" si="60"/>
        <v>4212848.1921467008</v>
      </c>
      <c r="AF173" s="433">
        <v>803528.66794922063</v>
      </c>
      <c r="AG173" s="435">
        <f t="shared" si="61"/>
        <v>5016376.8600959219</v>
      </c>
      <c r="AH173" s="438">
        <v>741794</v>
      </c>
      <c r="AI173" s="478">
        <f t="shared" si="58"/>
        <v>5758170.8600959219</v>
      </c>
      <c r="AJ173" s="439">
        <f t="shared" si="59"/>
        <v>1228.0168181053364</v>
      </c>
    </row>
    <row r="174" spans="1:36">
      <c r="A174" s="431">
        <v>541</v>
      </c>
      <c r="B174" s="432" t="s">
        <v>178</v>
      </c>
      <c r="C174" s="437">
        <v>9243</v>
      </c>
      <c r="D174" s="479">
        <f t="shared" si="48"/>
        <v>1608173.0899286475</v>
      </c>
      <c r="E174" s="480">
        <v>3595016.5366779547</v>
      </c>
      <c r="F174" s="437">
        <v>5203189.6266066022</v>
      </c>
      <c r="G174" s="437">
        <v>4567844.1577191809</v>
      </c>
      <c r="H174" s="200">
        <f t="shared" si="49"/>
        <v>9771033.7843257822</v>
      </c>
      <c r="I174" s="437">
        <v>2030617.8902143268</v>
      </c>
      <c r="J174" s="435">
        <f t="shared" si="50"/>
        <v>11801651.67454011</v>
      </c>
      <c r="K174" s="438">
        <v>-591797</v>
      </c>
      <c r="L174" s="478">
        <f t="shared" si="51"/>
        <v>11209854.67454011</v>
      </c>
      <c r="M174" s="435">
        <v>-9796.9789500000188</v>
      </c>
      <c r="N174" s="435">
        <f t="shared" si="52"/>
        <v>11200057.69559011</v>
      </c>
      <c r="O174" s="478">
        <f t="shared" si="53"/>
        <v>1212.7939710635194</v>
      </c>
      <c r="P174" s="435">
        <f t="shared" si="54"/>
        <v>1211.734036091108</v>
      </c>
      <c r="Q174" s="481">
        <v>12</v>
      </c>
      <c r="R174" s="481">
        <v>12</v>
      </c>
      <c r="S174" s="367"/>
      <c r="T174" s="521">
        <f t="shared" si="55"/>
        <v>-2339736.7323310729</v>
      </c>
      <c r="U174" s="522">
        <f t="shared" si="62"/>
        <v>-0.17267950464872028</v>
      </c>
      <c r="V174" s="523">
        <f t="shared" si="56"/>
        <v>-225.13358989065478</v>
      </c>
      <c r="W174" s="415"/>
      <c r="X174" s="431">
        <v>541</v>
      </c>
      <c r="Y174" s="432" t="s">
        <v>178</v>
      </c>
      <c r="Z174" s="433">
        <v>9423</v>
      </c>
      <c r="AA174" s="480">
        <f t="shared" si="57"/>
        <v>1659409.0077569652</v>
      </c>
      <c r="AB174" s="480">
        <v>6652761.4776389841</v>
      </c>
      <c r="AC174" s="200">
        <v>8312170.4853959493</v>
      </c>
      <c r="AD174" s="437">
        <v>4095854</v>
      </c>
      <c r="AE174" s="448">
        <f t="shared" si="60"/>
        <v>12408024.485395949</v>
      </c>
      <c r="AF174" s="433">
        <v>2019208.9214752342</v>
      </c>
      <c r="AG174" s="435">
        <f t="shared" si="61"/>
        <v>14427233.406871183</v>
      </c>
      <c r="AH174" s="438">
        <v>-877642</v>
      </c>
      <c r="AI174" s="478">
        <f t="shared" si="58"/>
        <v>13549591.406871183</v>
      </c>
      <c r="AJ174" s="439">
        <f t="shared" si="59"/>
        <v>1437.9275609541742</v>
      </c>
    </row>
    <row r="175" spans="1:36">
      <c r="A175" s="431">
        <v>543</v>
      </c>
      <c r="B175" s="432" t="s">
        <v>179</v>
      </c>
      <c r="C175" s="437">
        <v>44458</v>
      </c>
      <c r="D175" s="479">
        <f t="shared" si="48"/>
        <v>28389122.514564306</v>
      </c>
      <c r="E175" s="480">
        <v>5739847.2917986941</v>
      </c>
      <c r="F175" s="437">
        <v>34128969.806363001</v>
      </c>
      <c r="G175" s="437">
        <v>-198832.6306909867</v>
      </c>
      <c r="H175" s="200">
        <f t="shared" si="49"/>
        <v>33930137.175672017</v>
      </c>
      <c r="I175" s="437">
        <v>5144222.2518574186</v>
      </c>
      <c r="J175" s="435">
        <f t="shared" si="50"/>
        <v>39074359.427529439</v>
      </c>
      <c r="K175" s="438">
        <v>-8239258</v>
      </c>
      <c r="L175" s="478">
        <f t="shared" si="51"/>
        <v>30835101.427529439</v>
      </c>
      <c r="M175" s="435">
        <v>-266196.76289999997</v>
      </c>
      <c r="N175" s="435">
        <f t="shared" si="52"/>
        <v>30568904.664629441</v>
      </c>
      <c r="O175" s="478">
        <f t="shared" si="53"/>
        <v>693.57824075598182</v>
      </c>
      <c r="P175" s="435">
        <f t="shared" si="54"/>
        <v>687.59063980902067</v>
      </c>
      <c r="Q175" s="481">
        <v>1</v>
      </c>
      <c r="R175" s="482">
        <v>33</v>
      </c>
      <c r="S175" s="416"/>
      <c r="T175" s="521">
        <f t="shared" si="55"/>
        <v>-824116.36222935468</v>
      </c>
      <c r="U175" s="522">
        <f t="shared" si="62"/>
        <v>-2.6030850405152524E-2</v>
      </c>
      <c r="V175" s="523">
        <f t="shared" si="56"/>
        <v>-23.878594962711759</v>
      </c>
      <c r="W175" s="415"/>
      <c r="X175" s="431">
        <v>543</v>
      </c>
      <c r="Y175" s="432" t="s">
        <v>179</v>
      </c>
      <c r="Z175" s="433">
        <v>44127</v>
      </c>
      <c r="AA175" s="480">
        <f t="shared" si="57"/>
        <v>28437159.775077634</v>
      </c>
      <c r="AB175" s="480">
        <v>5120774.975065155</v>
      </c>
      <c r="AC175" s="200">
        <v>33557934.75014279</v>
      </c>
      <c r="AD175" s="437">
        <v>168356</v>
      </c>
      <c r="AE175" s="448">
        <f t="shared" si="60"/>
        <v>33726290.75014279</v>
      </c>
      <c r="AF175" s="433">
        <v>5312251.0396160046</v>
      </c>
      <c r="AG175" s="435">
        <f t="shared" si="61"/>
        <v>39038541.789758794</v>
      </c>
      <c r="AH175" s="438">
        <v>-7379324</v>
      </c>
      <c r="AI175" s="478">
        <f t="shared" si="58"/>
        <v>31659217.789758794</v>
      </c>
      <c r="AJ175" s="439">
        <f t="shared" si="59"/>
        <v>717.45683571869358</v>
      </c>
    </row>
    <row r="176" spans="1:36">
      <c r="A176" s="431">
        <v>545</v>
      </c>
      <c r="B176" s="432" t="s">
        <v>575</v>
      </c>
      <c r="C176" s="437">
        <v>9584</v>
      </c>
      <c r="D176" s="479">
        <f t="shared" si="48"/>
        <v>8437533.6664343067</v>
      </c>
      <c r="E176" s="480">
        <v>2733520.6394080203</v>
      </c>
      <c r="F176" s="437">
        <v>11171054.305842327</v>
      </c>
      <c r="G176" s="437">
        <v>3119934.886978758</v>
      </c>
      <c r="H176" s="200">
        <f t="shared" si="49"/>
        <v>14290989.192821085</v>
      </c>
      <c r="I176" s="437">
        <v>2173390.3931355006</v>
      </c>
      <c r="J176" s="435">
        <f t="shared" si="50"/>
        <v>16464379.585956587</v>
      </c>
      <c r="K176" s="438">
        <v>315285</v>
      </c>
      <c r="L176" s="478">
        <f t="shared" si="51"/>
        <v>16779664.585956588</v>
      </c>
      <c r="M176" s="435">
        <v>13575.834999999992</v>
      </c>
      <c r="N176" s="435">
        <f t="shared" si="52"/>
        <v>16793240.420956589</v>
      </c>
      <c r="O176" s="478">
        <f t="shared" si="53"/>
        <v>1750.7997272492266</v>
      </c>
      <c r="P176" s="435">
        <f t="shared" si="54"/>
        <v>1752.216237578943</v>
      </c>
      <c r="Q176" s="481">
        <v>15</v>
      </c>
      <c r="R176" s="481">
        <v>15</v>
      </c>
      <c r="S176" s="367"/>
      <c r="T176" s="521">
        <f t="shared" si="55"/>
        <v>718124.55369973928</v>
      </c>
      <c r="U176" s="522">
        <f t="shared" si="62"/>
        <v>4.4710815541816613E-2</v>
      </c>
      <c r="V176" s="523">
        <f t="shared" si="56"/>
        <v>71.073725130752564</v>
      </c>
      <c r="W176" s="415"/>
      <c r="X176" s="431">
        <v>545</v>
      </c>
      <c r="Y176" s="432" t="s">
        <v>180</v>
      </c>
      <c r="Z176" s="433">
        <v>9562</v>
      </c>
      <c r="AA176" s="480">
        <f t="shared" si="57"/>
        <v>8140516.0357830608</v>
      </c>
      <c r="AB176" s="480">
        <v>2211251.4293162962</v>
      </c>
      <c r="AC176" s="200">
        <v>10351767.465099357</v>
      </c>
      <c r="AD176" s="437">
        <v>3150065</v>
      </c>
      <c r="AE176" s="448">
        <f t="shared" si="60"/>
        <v>13501832.465099357</v>
      </c>
      <c r="AF176" s="433">
        <v>2169459.5671574911</v>
      </c>
      <c r="AG176" s="435">
        <f t="shared" si="61"/>
        <v>15671292.032256849</v>
      </c>
      <c r="AH176" s="438">
        <v>390248</v>
      </c>
      <c r="AI176" s="478">
        <f t="shared" si="58"/>
        <v>16061540.032256849</v>
      </c>
      <c r="AJ176" s="439">
        <f t="shared" si="59"/>
        <v>1679.7260021184741</v>
      </c>
    </row>
    <row r="177" spans="1:36">
      <c r="A177" s="431">
        <v>560</v>
      </c>
      <c r="B177" s="432" t="s">
        <v>181</v>
      </c>
      <c r="C177" s="437">
        <v>15735</v>
      </c>
      <c r="D177" s="479">
        <f t="shared" si="48"/>
        <v>5081211.8611406628</v>
      </c>
      <c r="E177" s="480">
        <v>-728983.345734064</v>
      </c>
      <c r="F177" s="437">
        <v>4352228.5154065993</v>
      </c>
      <c r="G177" s="437">
        <v>6119155.5578805432</v>
      </c>
      <c r="H177" s="200">
        <f t="shared" si="49"/>
        <v>10471384.073287142</v>
      </c>
      <c r="I177" s="437">
        <v>2752491.5886558881</v>
      </c>
      <c r="J177" s="435">
        <f t="shared" si="50"/>
        <v>13223875.66194303</v>
      </c>
      <c r="K177" s="438">
        <v>-1796427</v>
      </c>
      <c r="L177" s="478">
        <f t="shared" si="51"/>
        <v>11427448.66194303</v>
      </c>
      <c r="M177" s="435">
        <v>474517.20505000046</v>
      </c>
      <c r="N177" s="435">
        <f t="shared" si="52"/>
        <v>11901965.866993031</v>
      </c>
      <c r="O177" s="478">
        <f t="shared" si="53"/>
        <v>726.24395690772349</v>
      </c>
      <c r="P177" s="435">
        <f t="shared" si="54"/>
        <v>756.40075417813989</v>
      </c>
      <c r="Q177" s="481">
        <v>7</v>
      </c>
      <c r="R177" s="481">
        <v>7</v>
      </c>
      <c r="S177" s="367"/>
      <c r="T177" s="521">
        <f t="shared" si="55"/>
        <v>-2350865.7968401704</v>
      </c>
      <c r="U177" s="522">
        <f t="shared" si="62"/>
        <v>-0.1706207100928499</v>
      </c>
      <c r="V177" s="523">
        <f t="shared" si="56"/>
        <v>-145.35994357198297</v>
      </c>
      <c r="W177" s="415"/>
      <c r="X177" s="431">
        <v>560</v>
      </c>
      <c r="Y177" s="432" t="s">
        <v>181</v>
      </c>
      <c r="Z177" s="433">
        <v>15808</v>
      </c>
      <c r="AA177" s="480">
        <f t="shared" si="57"/>
        <v>5272321.6363939252</v>
      </c>
      <c r="AB177" s="480">
        <v>1512547.2154409862</v>
      </c>
      <c r="AC177" s="200">
        <v>6784868.8518349119</v>
      </c>
      <c r="AD177" s="437">
        <v>6305918</v>
      </c>
      <c r="AE177" s="448">
        <f t="shared" si="60"/>
        <v>13090786.851834912</v>
      </c>
      <c r="AF177" s="433">
        <v>2807763.6069482877</v>
      </c>
      <c r="AG177" s="435">
        <f t="shared" si="61"/>
        <v>15898550.4587832</v>
      </c>
      <c r="AH177" s="438">
        <v>-2120236</v>
      </c>
      <c r="AI177" s="478">
        <f t="shared" si="58"/>
        <v>13778314.4587832</v>
      </c>
      <c r="AJ177" s="439">
        <f t="shared" si="59"/>
        <v>871.60390047970645</v>
      </c>
    </row>
    <row r="178" spans="1:36">
      <c r="A178" s="431">
        <v>561</v>
      </c>
      <c r="B178" s="432" t="s">
        <v>182</v>
      </c>
      <c r="C178" s="437">
        <v>1317</v>
      </c>
      <c r="D178" s="479">
        <f t="shared" si="48"/>
        <v>661056.21782766213</v>
      </c>
      <c r="E178" s="480">
        <v>640345.61132818111</v>
      </c>
      <c r="F178" s="437">
        <v>1301401.8291558432</v>
      </c>
      <c r="G178" s="437">
        <v>436774.38299178809</v>
      </c>
      <c r="H178" s="200">
        <f t="shared" si="49"/>
        <v>1738176.2121476312</v>
      </c>
      <c r="I178" s="437">
        <v>340084.14675400406</v>
      </c>
      <c r="J178" s="435">
        <f t="shared" si="50"/>
        <v>2078260.3589016353</v>
      </c>
      <c r="K178" s="438">
        <v>-278523</v>
      </c>
      <c r="L178" s="478">
        <f t="shared" si="51"/>
        <v>1799737.3589016353</v>
      </c>
      <c r="M178" s="435">
        <v>-593756.30000000005</v>
      </c>
      <c r="N178" s="435">
        <f t="shared" si="52"/>
        <v>1205981.0589016352</v>
      </c>
      <c r="O178" s="478">
        <f t="shared" si="53"/>
        <v>1366.5431730460405</v>
      </c>
      <c r="P178" s="435">
        <f t="shared" si="54"/>
        <v>915.70315786001152</v>
      </c>
      <c r="Q178" s="481">
        <v>2</v>
      </c>
      <c r="R178" s="481">
        <v>2</v>
      </c>
      <c r="S178" s="367"/>
      <c r="T178" s="521">
        <f t="shared" si="55"/>
        <v>-7061.1856857612729</v>
      </c>
      <c r="U178" s="522">
        <f t="shared" si="62"/>
        <v>-3.908120087275019E-3</v>
      </c>
      <c r="V178" s="523">
        <f t="shared" si="56"/>
        <v>15.160566772744687</v>
      </c>
      <c r="W178" s="415"/>
      <c r="X178" s="431">
        <v>561</v>
      </c>
      <c r="Y178" s="432" t="s">
        <v>182</v>
      </c>
      <c r="Z178" s="433">
        <v>1337</v>
      </c>
      <c r="AA178" s="480">
        <f t="shared" si="57"/>
        <v>620534.39921310893</v>
      </c>
      <c r="AB178" s="480">
        <v>708907.12882030732</v>
      </c>
      <c r="AC178" s="200">
        <v>1329441.5280334163</v>
      </c>
      <c r="AD178" s="437">
        <v>447215</v>
      </c>
      <c r="AE178" s="448">
        <f t="shared" si="60"/>
        <v>1776656.5280334163</v>
      </c>
      <c r="AF178" s="433">
        <v>342227.01655398041</v>
      </c>
      <c r="AG178" s="435">
        <f t="shared" si="61"/>
        <v>2118883.5445873966</v>
      </c>
      <c r="AH178" s="438">
        <v>-312085</v>
      </c>
      <c r="AI178" s="478">
        <f t="shared" si="58"/>
        <v>1806798.5445873966</v>
      </c>
      <c r="AJ178" s="439">
        <f t="shared" si="59"/>
        <v>1351.3826062732958</v>
      </c>
    </row>
    <row r="179" spans="1:36">
      <c r="A179" s="431">
        <v>562</v>
      </c>
      <c r="B179" s="432" t="s">
        <v>183</v>
      </c>
      <c r="C179" s="437">
        <v>8935</v>
      </c>
      <c r="D179" s="479">
        <f t="shared" si="48"/>
        <v>1444248.8406053544</v>
      </c>
      <c r="E179" s="480">
        <v>-519068.03123994509</v>
      </c>
      <c r="F179" s="437">
        <v>925180.80936540943</v>
      </c>
      <c r="G179" s="437">
        <v>3280420.7878165888</v>
      </c>
      <c r="H179" s="200">
        <f t="shared" si="49"/>
        <v>4205601.5971819982</v>
      </c>
      <c r="I179" s="437">
        <v>1658725.5906780572</v>
      </c>
      <c r="J179" s="435">
        <f t="shared" si="50"/>
        <v>5864327.1878600549</v>
      </c>
      <c r="K179" s="438">
        <v>-403832</v>
      </c>
      <c r="L179" s="478">
        <f t="shared" si="51"/>
        <v>5460495.1878600549</v>
      </c>
      <c r="M179" s="435">
        <v>-121248.61689999991</v>
      </c>
      <c r="N179" s="435">
        <f t="shared" si="52"/>
        <v>5339246.5709600551</v>
      </c>
      <c r="O179" s="478">
        <f t="shared" si="53"/>
        <v>611.13544352099109</v>
      </c>
      <c r="P179" s="435">
        <f t="shared" si="54"/>
        <v>597.56536888193114</v>
      </c>
      <c r="Q179" s="481">
        <v>6</v>
      </c>
      <c r="R179" s="481">
        <v>6</v>
      </c>
      <c r="S179" s="367"/>
      <c r="T179" s="521">
        <f t="shared" si="55"/>
        <v>-43185.529245879501</v>
      </c>
      <c r="U179" s="522">
        <f t="shared" si="62"/>
        <v>-7.8466632542209432E-3</v>
      </c>
      <c r="V179" s="523">
        <f t="shared" si="56"/>
        <v>-1.8831259940383234</v>
      </c>
      <c r="W179" s="415"/>
      <c r="X179" s="431">
        <v>562</v>
      </c>
      <c r="Y179" s="432" t="s">
        <v>183</v>
      </c>
      <c r="Z179" s="433">
        <v>8978</v>
      </c>
      <c r="AA179" s="480">
        <f t="shared" si="57"/>
        <v>1508254.7732194248</v>
      </c>
      <c r="AB179" s="480">
        <v>-593435.00395193161</v>
      </c>
      <c r="AC179" s="200">
        <v>914819.76926749316</v>
      </c>
      <c r="AD179" s="437">
        <v>3260397</v>
      </c>
      <c r="AE179" s="448">
        <f t="shared" si="60"/>
        <v>4175216.7692674929</v>
      </c>
      <c r="AF179" s="433">
        <v>1707001.9478384412</v>
      </c>
      <c r="AG179" s="435">
        <f t="shared" si="61"/>
        <v>5882218.7171059344</v>
      </c>
      <c r="AH179" s="438">
        <v>-378538</v>
      </c>
      <c r="AI179" s="478">
        <f t="shared" si="58"/>
        <v>5503680.7171059344</v>
      </c>
      <c r="AJ179" s="439">
        <f t="shared" si="59"/>
        <v>613.01856951502941</v>
      </c>
    </row>
    <row r="180" spans="1:36">
      <c r="A180" s="431">
        <v>563</v>
      </c>
      <c r="B180" s="432" t="s">
        <v>184</v>
      </c>
      <c r="C180" s="437">
        <v>7025</v>
      </c>
      <c r="D180" s="479">
        <f t="shared" si="48"/>
        <v>3142370.6489288504</v>
      </c>
      <c r="E180" s="480">
        <v>-2077203.6375011387</v>
      </c>
      <c r="F180" s="437">
        <v>1065167.0114277117</v>
      </c>
      <c r="G180" s="437">
        <v>3488074.9075481249</v>
      </c>
      <c r="H180" s="200">
        <f t="shared" si="49"/>
        <v>4553241.9189758366</v>
      </c>
      <c r="I180" s="437">
        <v>1297173.6383667197</v>
      </c>
      <c r="J180" s="435">
        <f t="shared" si="50"/>
        <v>5850415.5573425563</v>
      </c>
      <c r="K180" s="438">
        <v>-330825</v>
      </c>
      <c r="L180" s="478">
        <f t="shared" si="51"/>
        <v>5519590.5573425563</v>
      </c>
      <c r="M180" s="435">
        <v>11815.452000000019</v>
      </c>
      <c r="N180" s="435">
        <f t="shared" si="52"/>
        <v>5531406.0093425559</v>
      </c>
      <c r="O180" s="478">
        <f t="shared" si="53"/>
        <v>785.70684090285499</v>
      </c>
      <c r="P180" s="435">
        <f t="shared" si="54"/>
        <v>787.38875577829981</v>
      </c>
      <c r="Q180" s="481">
        <v>17</v>
      </c>
      <c r="R180" s="481">
        <v>17</v>
      </c>
      <c r="S180" s="367"/>
      <c r="T180" s="521">
        <f t="shared" si="55"/>
        <v>-2074002.7099840147</v>
      </c>
      <c r="U180" s="522">
        <f t="shared" si="62"/>
        <v>-0.27312533565735686</v>
      </c>
      <c r="V180" s="523">
        <f t="shared" si="56"/>
        <v>-283.51214914594402</v>
      </c>
      <c r="W180" s="415"/>
      <c r="X180" s="431">
        <v>563</v>
      </c>
      <c r="Y180" s="432" t="s">
        <v>184</v>
      </c>
      <c r="Z180" s="433">
        <v>7102</v>
      </c>
      <c r="AA180" s="480">
        <f t="shared" si="57"/>
        <v>3214508.5725910352</v>
      </c>
      <c r="AB180" s="480">
        <v>-34416.200411562051</v>
      </c>
      <c r="AC180" s="200">
        <v>3180092.3721794733</v>
      </c>
      <c r="AD180" s="437">
        <v>3430219</v>
      </c>
      <c r="AE180" s="448">
        <f t="shared" si="60"/>
        <v>6610311.3721794728</v>
      </c>
      <c r="AF180" s="433">
        <v>1307424.8951470982</v>
      </c>
      <c r="AG180" s="435">
        <f t="shared" si="61"/>
        <v>7917736.267326571</v>
      </c>
      <c r="AH180" s="438">
        <v>-324143</v>
      </c>
      <c r="AI180" s="478">
        <f t="shared" si="58"/>
        <v>7593593.267326571</v>
      </c>
      <c r="AJ180" s="439">
        <f t="shared" si="59"/>
        <v>1069.218990048799</v>
      </c>
    </row>
    <row r="181" spans="1:36">
      <c r="A181" s="431">
        <v>564</v>
      </c>
      <c r="B181" s="432" t="s">
        <v>576</v>
      </c>
      <c r="C181" s="437">
        <v>211848</v>
      </c>
      <c r="D181" s="479">
        <f t="shared" si="48"/>
        <v>81494639.669815108</v>
      </c>
      <c r="E181" s="480">
        <v>-32701791.470645986</v>
      </c>
      <c r="F181" s="437">
        <v>48792848.199169122</v>
      </c>
      <c r="G181" s="437">
        <v>35268957.532213382</v>
      </c>
      <c r="H181" s="200">
        <f t="shared" si="49"/>
        <v>84061805.731382504</v>
      </c>
      <c r="I181" s="437">
        <v>29399289.202421021</v>
      </c>
      <c r="J181" s="435">
        <f t="shared" si="50"/>
        <v>113461094.93380353</v>
      </c>
      <c r="K181" s="438">
        <v>-280488</v>
      </c>
      <c r="L181" s="478">
        <f t="shared" si="51"/>
        <v>113180606.93380353</v>
      </c>
      <c r="M181" s="435">
        <v>-12981641.587950006</v>
      </c>
      <c r="N181" s="435">
        <f t="shared" si="52"/>
        <v>100198965.34585352</v>
      </c>
      <c r="O181" s="478">
        <f t="shared" si="53"/>
        <v>534.25383734471666</v>
      </c>
      <c r="P181" s="435">
        <f t="shared" si="54"/>
        <v>472.97574367401876</v>
      </c>
      <c r="Q181" s="481">
        <v>17</v>
      </c>
      <c r="R181" s="481">
        <v>17</v>
      </c>
      <c r="S181" s="367"/>
      <c r="T181" s="521">
        <f t="shared" si="55"/>
        <v>-5650263.0555890799</v>
      </c>
      <c r="U181" s="522">
        <f t="shared" si="62"/>
        <v>-4.7548781357011426E-2</v>
      </c>
      <c r="V181" s="523">
        <f t="shared" si="56"/>
        <v>-32.819905989329072</v>
      </c>
      <c r="W181" s="415"/>
      <c r="X181" s="431">
        <v>564</v>
      </c>
      <c r="Y181" s="432" t="s">
        <v>185</v>
      </c>
      <c r="Z181" s="433">
        <v>209551</v>
      </c>
      <c r="AA181" s="480">
        <f t="shared" si="57"/>
        <v>84226145.717552066</v>
      </c>
      <c r="AB181" s="480">
        <v>-36186101.494216174</v>
      </c>
      <c r="AC181" s="200">
        <v>48040044.223335885</v>
      </c>
      <c r="AD181" s="437">
        <v>40781492</v>
      </c>
      <c r="AE181" s="448">
        <f t="shared" si="60"/>
        <v>88821536.223335892</v>
      </c>
      <c r="AF181" s="433">
        <v>29128493.76605672</v>
      </c>
      <c r="AG181" s="435">
        <f t="shared" si="61"/>
        <v>117950029.98939261</v>
      </c>
      <c r="AH181" s="438">
        <v>880840</v>
      </c>
      <c r="AI181" s="478">
        <f t="shared" si="58"/>
        <v>118830869.98939261</v>
      </c>
      <c r="AJ181" s="439">
        <f t="shared" si="59"/>
        <v>567.07374333404573</v>
      </c>
    </row>
    <row r="182" spans="1:36">
      <c r="A182" s="431">
        <v>576</v>
      </c>
      <c r="B182" s="432" t="s">
        <v>186</v>
      </c>
      <c r="C182" s="437">
        <v>2750</v>
      </c>
      <c r="D182" s="479">
        <f t="shared" si="48"/>
        <v>-137454.62064142333</v>
      </c>
      <c r="E182" s="480">
        <v>573073.41393293173</v>
      </c>
      <c r="F182" s="437">
        <v>435618.79329150839</v>
      </c>
      <c r="G182" s="437">
        <v>786039.56098853913</v>
      </c>
      <c r="H182" s="200">
        <f t="shared" si="49"/>
        <v>1221658.3542800476</v>
      </c>
      <c r="I182" s="437">
        <v>615792.64660424495</v>
      </c>
      <c r="J182" s="435">
        <f t="shared" si="50"/>
        <v>1837451.0008842926</v>
      </c>
      <c r="K182" s="438">
        <v>-242950</v>
      </c>
      <c r="L182" s="478">
        <f t="shared" si="51"/>
        <v>1594501.0008842926</v>
      </c>
      <c r="M182" s="435">
        <v>-41697.207500000004</v>
      </c>
      <c r="N182" s="435">
        <f t="shared" si="52"/>
        <v>1552803.7933842926</v>
      </c>
      <c r="O182" s="478">
        <f t="shared" si="53"/>
        <v>579.81854577610636</v>
      </c>
      <c r="P182" s="435">
        <f t="shared" si="54"/>
        <v>564.65592486701553</v>
      </c>
      <c r="Q182" s="481">
        <v>7</v>
      </c>
      <c r="R182" s="481">
        <v>7</v>
      </c>
      <c r="S182" s="367"/>
      <c r="T182" s="521">
        <f t="shared" si="55"/>
        <v>-428627.1314986553</v>
      </c>
      <c r="U182" s="522">
        <f t="shared" si="62"/>
        <v>-0.21186356150057359</v>
      </c>
      <c r="V182" s="523">
        <f t="shared" si="56"/>
        <v>-139.38804234438703</v>
      </c>
      <c r="W182" s="415"/>
      <c r="X182" s="431">
        <v>576</v>
      </c>
      <c r="Y182" s="432" t="s">
        <v>186</v>
      </c>
      <c r="Z182" s="433">
        <v>2813</v>
      </c>
      <c r="AA182" s="480">
        <f t="shared" si="57"/>
        <v>-95128.364850191632</v>
      </c>
      <c r="AB182" s="480">
        <v>1230202.2388303303</v>
      </c>
      <c r="AC182" s="200">
        <v>1135073.8739801387</v>
      </c>
      <c r="AD182" s="437">
        <v>498891</v>
      </c>
      <c r="AE182" s="448">
        <f t="shared" si="60"/>
        <v>1633964.8739801387</v>
      </c>
      <c r="AF182" s="433">
        <v>626308.25840280915</v>
      </c>
      <c r="AG182" s="435">
        <f t="shared" si="61"/>
        <v>2260273.132382948</v>
      </c>
      <c r="AH182" s="438">
        <v>-237145</v>
      </c>
      <c r="AI182" s="478">
        <f t="shared" si="58"/>
        <v>2023128.132382948</v>
      </c>
      <c r="AJ182" s="439">
        <f t="shared" si="59"/>
        <v>719.20658812049339</v>
      </c>
    </row>
    <row r="183" spans="1:36">
      <c r="A183" s="431">
        <v>577</v>
      </c>
      <c r="B183" s="432" t="s">
        <v>577</v>
      </c>
      <c r="C183" s="437">
        <v>11138</v>
      </c>
      <c r="D183" s="479">
        <f t="shared" si="48"/>
        <v>5663713.6572170183</v>
      </c>
      <c r="E183" s="480">
        <v>-376890.29475552158</v>
      </c>
      <c r="F183" s="437">
        <v>5286823.3624614971</v>
      </c>
      <c r="G183" s="437">
        <v>2375117.9126870902</v>
      </c>
      <c r="H183" s="200">
        <f t="shared" si="49"/>
        <v>7661941.2751485873</v>
      </c>
      <c r="I183" s="437">
        <v>1573741.4322604346</v>
      </c>
      <c r="J183" s="435">
        <f t="shared" si="50"/>
        <v>9235682.7074090224</v>
      </c>
      <c r="K183" s="438">
        <v>446028</v>
      </c>
      <c r="L183" s="478">
        <f t="shared" si="51"/>
        <v>9681710.7074090224</v>
      </c>
      <c r="M183" s="435">
        <v>-23049.082500000019</v>
      </c>
      <c r="N183" s="435">
        <f t="shared" si="52"/>
        <v>9658661.6249090228</v>
      </c>
      <c r="O183" s="478">
        <f t="shared" si="53"/>
        <v>869.25037775265059</v>
      </c>
      <c r="P183" s="435">
        <f t="shared" si="54"/>
        <v>867.18096829852959</v>
      </c>
      <c r="Q183" s="481">
        <v>2</v>
      </c>
      <c r="R183" s="481">
        <v>2</v>
      </c>
      <c r="S183" s="367"/>
      <c r="T183" s="521">
        <f t="shared" si="55"/>
        <v>-533094.22394785099</v>
      </c>
      <c r="U183" s="522">
        <f t="shared" ref="U183:U188" si="63">T183/AI183</f>
        <v>-5.2188390040752146E-2</v>
      </c>
      <c r="V183" s="523">
        <f t="shared" si="56"/>
        <v>-55.919890461901787</v>
      </c>
      <c r="W183" s="415"/>
      <c r="X183" s="431">
        <v>577</v>
      </c>
      <c r="Y183" s="432" t="s">
        <v>187</v>
      </c>
      <c r="Z183" s="433">
        <v>11041</v>
      </c>
      <c r="AA183" s="480">
        <f t="shared" si="57"/>
        <v>5207733.1423656605</v>
      </c>
      <c r="AB183" s="480">
        <v>-155162.00637843009</v>
      </c>
      <c r="AC183" s="200">
        <v>5052571.1359872306</v>
      </c>
      <c r="AD183" s="437">
        <v>3462563</v>
      </c>
      <c r="AE183" s="448">
        <f t="shared" si="60"/>
        <v>8515134.1359872296</v>
      </c>
      <c r="AF183" s="433">
        <v>1619753.7953696444</v>
      </c>
      <c r="AG183" s="435">
        <f t="shared" si="61"/>
        <v>10134887.931356873</v>
      </c>
      <c r="AH183" s="438">
        <v>79917</v>
      </c>
      <c r="AI183" s="478">
        <f t="shared" si="58"/>
        <v>10214804.931356873</v>
      </c>
      <c r="AJ183" s="439">
        <f t="shared" si="59"/>
        <v>925.17026821455238</v>
      </c>
    </row>
    <row r="184" spans="1:36">
      <c r="A184" s="431">
        <v>578</v>
      </c>
      <c r="B184" s="432" t="s">
        <v>188</v>
      </c>
      <c r="C184" s="437">
        <v>3100</v>
      </c>
      <c r="D184" s="479">
        <f t="shared" si="48"/>
        <v>450163.02689890796</v>
      </c>
      <c r="E184" s="480">
        <v>-765940.46990086872</v>
      </c>
      <c r="F184" s="437">
        <v>-315777.44300196075</v>
      </c>
      <c r="G184" s="437">
        <v>1681732.3514559427</v>
      </c>
      <c r="H184" s="200">
        <f t="shared" si="49"/>
        <v>1365954.9084539819</v>
      </c>
      <c r="I184" s="437">
        <v>664195.90807623544</v>
      </c>
      <c r="J184" s="435">
        <f t="shared" si="50"/>
        <v>2030150.8165302174</v>
      </c>
      <c r="K184" s="438">
        <v>-22236</v>
      </c>
      <c r="L184" s="478">
        <f t="shared" si="51"/>
        <v>2007914.8165302174</v>
      </c>
      <c r="M184" s="435">
        <v>357074.29749999999</v>
      </c>
      <c r="N184" s="435">
        <f t="shared" si="52"/>
        <v>2364989.1140302173</v>
      </c>
      <c r="O184" s="478">
        <f t="shared" si="53"/>
        <v>647.7144569452314</v>
      </c>
      <c r="P184" s="435">
        <f t="shared" si="54"/>
        <v>762.89971420329584</v>
      </c>
      <c r="Q184" s="481">
        <v>18</v>
      </c>
      <c r="R184" s="481">
        <v>18</v>
      </c>
      <c r="S184" s="367"/>
      <c r="T184" s="521">
        <f t="shared" si="55"/>
        <v>-170310.76239197468</v>
      </c>
      <c r="U184" s="522">
        <f t="shared" si="63"/>
        <v>-7.8187844289408337E-2</v>
      </c>
      <c r="V184" s="523">
        <f t="shared" si="56"/>
        <v>-36.616544915337954</v>
      </c>
      <c r="W184" s="415"/>
      <c r="X184" s="431">
        <v>578</v>
      </c>
      <c r="Y184" s="432" t="s">
        <v>188</v>
      </c>
      <c r="Z184" s="433">
        <v>3183</v>
      </c>
      <c r="AA184" s="480">
        <f t="shared" si="57"/>
        <v>576724.50535288267</v>
      </c>
      <c r="AB184" s="480">
        <v>-794998.71455743734</v>
      </c>
      <c r="AC184" s="200">
        <v>-218274.20920455467</v>
      </c>
      <c r="AD184" s="437">
        <v>1616384</v>
      </c>
      <c r="AE184" s="448">
        <f t="shared" si="60"/>
        <v>1398109.7907954454</v>
      </c>
      <c r="AF184" s="433">
        <v>676025.78812674677</v>
      </c>
      <c r="AG184" s="435">
        <f t="shared" si="61"/>
        <v>2074135.5789221921</v>
      </c>
      <c r="AH184" s="438">
        <v>104090</v>
      </c>
      <c r="AI184" s="478">
        <f t="shared" si="58"/>
        <v>2178225.5789221921</v>
      </c>
      <c r="AJ184" s="439">
        <f t="shared" si="59"/>
        <v>684.33100186056936</v>
      </c>
    </row>
    <row r="185" spans="1:36">
      <c r="A185" s="431">
        <v>580</v>
      </c>
      <c r="B185" s="432" t="s">
        <v>189</v>
      </c>
      <c r="C185" s="437">
        <v>4438</v>
      </c>
      <c r="D185" s="479">
        <f t="shared" si="48"/>
        <v>-362344.00451915734</v>
      </c>
      <c r="E185" s="480">
        <v>-588486.22543524322</v>
      </c>
      <c r="F185" s="437">
        <v>-950830.22995440057</v>
      </c>
      <c r="G185" s="437">
        <v>2018922.5981847316</v>
      </c>
      <c r="H185" s="200">
        <f t="shared" si="49"/>
        <v>1068092.368230331</v>
      </c>
      <c r="I185" s="437">
        <v>1025465.9249549286</v>
      </c>
      <c r="J185" s="435">
        <f t="shared" si="50"/>
        <v>2093558.2931852597</v>
      </c>
      <c r="K185" s="438">
        <v>-361639</v>
      </c>
      <c r="L185" s="478">
        <f t="shared" si="51"/>
        <v>1731919.2931852597</v>
      </c>
      <c r="M185" s="435">
        <v>65715.992500000008</v>
      </c>
      <c r="N185" s="435">
        <f t="shared" si="52"/>
        <v>1797635.2856852596</v>
      </c>
      <c r="O185" s="478">
        <f t="shared" si="53"/>
        <v>390.24770013187464</v>
      </c>
      <c r="P185" s="435">
        <f t="shared" si="54"/>
        <v>405.0552694198422</v>
      </c>
      <c r="Q185" s="481">
        <v>9</v>
      </c>
      <c r="R185" s="481">
        <v>9</v>
      </c>
      <c r="S185" s="367"/>
      <c r="T185" s="521">
        <f t="shared" si="55"/>
        <v>-665419.46006153757</v>
      </c>
      <c r="U185" s="522">
        <f t="shared" si="63"/>
        <v>-0.27756588807499039</v>
      </c>
      <c r="V185" s="523">
        <f t="shared" si="56"/>
        <v>-134.67867456635116</v>
      </c>
      <c r="W185" s="415"/>
      <c r="X185" s="431">
        <v>580</v>
      </c>
      <c r="Y185" s="432" t="s">
        <v>189</v>
      </c>
      <c r="Z185" s="433">
        <v>4567</v>
      </c>
      <c r="AA185" s="480">
        <f t="shared" si="57"/>
        <v>-233187.17838444078</v>
      </c>
      <c r="AB185" s="480">
        <v>127747.20054840394</v>
      </c>
      <c r="AC185" s="200">
        <v>-105439.97783603685</v>
      </c>
      <c r="AD185" s="437">
        <v>1765941</v>
      </c>
      <c r="AE185" s="448">
        <f t="shared" si="60"/>
        <v>1660501.0221639632</v>
      </c>
      <c r="AF185" s="433">
        <v>1033549.7310828343</v>
      </c>
      <c r="AG185" s="435">
        <f t="shared" si="61"/>
        <v>2694050.7532467972</v>
      </c>
      <c r="AH185" s="438">
        <v>-296712</v>
      </c>
      <c r="AI185" s="478">
        <f t="shared" si="58"/>
        <v>2397338.7532467972</v>
      </c>
      <c r="AJ185" s="439">
        <f t="shared" si="59"/>
        <v>524.9263746982258</v>
      </c>
    </row>
    <row r="186" spans="1:36">
      <c r="A186" s="431">
        <v>581</v>
      </c>
      <c r="B186" s="432" t="s">
        <v>190</v>
      </c>
      <c r="C186" s="437">
        <v>6240</v>
      </c>
      <c r="D186" s="479">
        <f t="shared" si="48"/>
        <v>1258716.9266336882</v>
      </c>
      <c r="E186" s="480">
        <v>-1432779.5373873503</v>
      </c>
      <c r="F186" s="437">
        <v>-174062.61075366219</v>
      </c>
      <c r="G186" s="437">
        <v>2191744.4437877815</v>
      </c>
      <c r="H186" s="200">
        <f t="shared" si="49"/>
        <v>2017681.8330341193</v>
      </c>
      <c r="I186" s="437">
        <v>1224477.4940081832</v>
      </c>
      <c r="J186" s="435">
        <f t="shared" si="50"/>
        <v>3242159.3270423026</v>
      </c>
      <c r="K186" s="438">
        <v>-472671</v>
      </c>
      <c r="L186" s="478">
        <f t="shared" si="51"/>
        <v>2769488.3270423026</v>
      </c>
      <c r="M186" s="435">
        <v>101893.35499999997</v>
      </c>
      <c r="N186" s="435">
        <f t="shared" si="52"/>
        <v>2871381.6820423026</v>
      </c>
      <c r="O186" s="478">
        <f t="shared" si="53"/>
        <v>443.82825753883054</v>
      </c>
      <c r="P186" s="435">
        <f t="shared" si="54"/>
        <v>460.15732084011262</v>
      </c>
      <c r="Q186" s="481">
        <v>6</v>
      </c>
      <c r="R186" s="481">
        <v>6</v>
      </c>
      <c r="S186" s="367"/>
      <c r="T186" s="521">
        <f t="shared" si="55"/>
        <v>-2746586.939996392</v>
      </c>
      <c r="U186" s="522">
        <f t="shared" si="63"/>
        <v>-0.49792412304607608</v>
      </c>
      <c r="V186" s="523">
        <f t="shared" si="56"/>
        <v>-433.68928414724877</v>
      </c>
      <c r="W186" s="415"/>
      <c r="X186" s="431">
        <v>581</v>
      </c>
      <c r="Y186" s="432" t="s">
        <v>190</v>
      </c>
      <c r="Z186" s="433">
        <v>6286</v>
      </c>
      <c r="AA186" s="480">
        <f t="shared" si="57"/>
        <v>1262850.8725649123</v>
      </c>
      <c r="AB186" s="480">
        <v>1235696.562877011</v>
      </c>
      <c r="AC186" s="200">
        <v>2498547.4354419233</v>
      </c>
      <c r="AD186" s="437">
        <v>2059719</v>
      </c>
      <c r="AE186" s="448">
        <f t="shared" si="60"/>
        <v>4558266.4354419233</v>
      </c>
      <c r="AF186" s="433">
        <v>1238202.831596771</v>
      </c>
      <c r="AG186" s="435">
        <f t="shared" si="61"/>
        <v>5796469.2670386946</v>
      </c>
      <c r="AH186" s="438">
        <v>-280394</v>
      </c>
      <c r="AI186" s="478">
        <f t="shared" si="58"/>
        <v>5516075.2670386946</v>
      </c>
      <c r="AJ186" s="439">
        <f t="shared" si="59"/>
        <v>877.51754168607931</v>
      </c>
    </row>
    <row r="187" spans="1:36">
      <c r="A187" s="431">
        <v>583</v>
      </c>
      <c r="B187" s="432" t="s">
        <v>191</v>
      </c>
      <c r="C187" s="437">
        <v>947</v>
      </c>
      <c r="D187" s="479">
        <f t="shared" si="48"/>
        <v>857997.69858741923</v>
      </c>
      <c r="E187" s="480">
        <v>-227976.95770106028</v>
      </c>
      <c r="F187" s="437">
        <v>630020.74088635889</v>
      </c>
      <c r="G187" s="437">
        <v>37541.577134502841</v>
      </c>
      <c r="H187" s="200">
        <f t="shared" si="49"/>
        <v>667562.31802086171</v>
      </c>
      <c r="I187" s="437">
        <v>191518.08710063214</v>
      </c>
      <c r="J187" s="435">
        <f t="shared" si="50"/>
        <v>859080.40512149385</v>
      </c>
      <c r="K187" s="438">
        <v>-235257</v>
      </c>
      <c r="L187" s="478">
        <f t="shared" si="51"/>
        <v>623823.40512149385</v>
      </c>
      <c r="M187" s="435">
        <v>141651.1575</v>
      </c>
      <c r="N187" s="435">
        <f t="shared" si="52"/>
        <v>765474.56262149382</v>
      </c>
      <c r="O187" s="478">
        <f t="shared" si="53"/>
        <v>658.73643624233773</v>
      </c>
      <c r="P187" s="435">
        <f t="shared" si="54"/>
        <v>808.31527203959217</v>
      </c>
      <c r="Q187" s="481">
        <v>19</v>
      </c>
      <c r="R187" s="481">
        <v>19</v>
      </c>
      <c r="S187" s="367"/>
      <c r="T187" s="521">
        <f t="shared" si="55"/>
        <v>450837.92043976858</v>
      </c>
      <c r="U187" s="522">
        <f t="shared" si="63"/>
        <v>2.6062182111363965</v>
      </c>
      <c r="V187" s="523">
        <f t="shared" si="56"/>
        <v>471.52270823181254</v>
      </c>
      <c r="W187" s="415"/>
      <c r="X187" s="431">
        <v>583</v>
      </c>
      <c r="Y187" s="432" t="s">
        <v>191</v>
      </c>
      <c r="Z187" s="433">
        <v>924</v>
      </c>
      <c r="AA187" s="480">
        <f t="shared" si="57"/>
        <v>793741.18253888772</v>
      </c>
      <c r="AB187" s="480">
        <v>-591762.82060989458</v>
      </c>
      <c r="AC187" s="200">
        <v>201978.36192899314</v>
      </c>
      <c r="AD187" s="437">
        <v>-3780</v>
      </c>
      <c r="AE187" s="448">
        <f t="shared" si="60"/>
        <v>198198.36192899314</v>
      </c>
      <c r="AF187" s="433">
        <v>191959.12275273216</v>
      </c>
      <c r="AG187" s="435">
        <f t="shared" si="61"/>
        <v>390157.48468172527</v>
      </c>
      <c r="AH187" s="438">
        <v>-217172</v>
      </c>
      <c r="AI187" s="478">
        <f t="shared" si="58"/>
        <v>172985.48468172527</v>
      </c>
      <c r="AJ187" s="439">
        <f t="shared" si="59"/>
        <v>187.21372801052519</v>
      </c>
    </row>
    <row r="188" spans="1:36">
      <c r="A188" s="431">
        <v>584</v>
      </c>
      <c r="B188" s="432" t="s">
        <v>192</v>
      </c>
      <c r="C188" s="437">
        <v>2653</v>
      </c>
      <c r="D188" s="479">
        <f t="shared" si="48"/>
        <v>3784299.236254836</v>
      </c>
      <c r="E188" s="480">
        <v>-975653.35150811693</v>
      </c>
      <c r="F188" s="437">
        <v>2808645.8847467192</v>
      </c>
      <c r="G188" s="437">
        <v>1820969.3542463663</v>
      </c>
      <c r="H188" s="200">
        <f t="shared" si="49"/>
        <v>4629615.2389930859</v>
      </c>
      <c r="I188" s="437">
        <v>547646.60296014382</v>
      </c>
      <c r="J188" s="435">
        <f t="shared" si="50"/>
        <v>5177261.8419532301</v>
      </c>
      <c r="K188" s="438">
        <v>203598</v>
      </c>
      <c r="L188" s="478">
        <f t="shared" si="51"/>
        <v>5380859.8419532301</v>
      </c>
      <c r="M188" s="435">
        <v>11934.800000000001</v>
      </c>
      <c r="N188" s="435">
        <f t="shared" si="52"/>
        <v>5392794.6419532299</v>
      </c>
      <c r="O188" s="478">
        <f t="shared" si="53"/>
        <v>2028.2170531297513</v>
      </c>
      <c r="P188" s="435">
        <f t="shared" si="54"/>
        <v>2032.7156584821823</v>
      </c>
      <c r="Q188" s="481">
        <v>16</v>
      </c>
      <c r="R188" s="481">
        <v>16</v>
      </c>
      <c r="S188" s="367"/>
      <c r="T188" s="521">
        <f t="shared" si="55"/>
        <v>-312087.08064274583</v>
      </c>
      <c r="U188" s="522">
        <f t="shared" si="63"/>
        <v>-5.4819952633676505E-2</v>
      </c>
      <c r="V188" s="523">
        <f t="shared" si="56"/>
        <v>-99.192110770090267</v>
      </c>
      <c r="W188" s="415"/>
      <c r="X188" s="431">
        <v>584</v>
      </c>
      <c r="Y188" s="432" t="s">
        <v>192</v>
      </c>
      <c r="Z188" s="433">
        <v>2676</v>
      </c>
      <c r="AA188" s="480">
        <f t="shared" si="57"/>
        <v>3829548.6913495907</v>
      </c>
      <c r="AB188" s="480">
        <v>-717572.64233375771</v>
      </c>
      <c r="AC188" s="200">
        <v>3111976.0490158331</v>
      </c>
      <c r="AD188" s="437">
        <v>1786916</v>
      </c>
      <c r="AE188" s="448">
        <f t="shared" si="60"/>
        <v>4898892.0490158331</v>
      </c>
      <c r="AF188" s="433">
        <v>544264.87358014286</v>
      </c>
      <c r="AG188" s="435">
        <f t="shared" si="61"/>
        <v>5443156.9225959759</v>
      </c>
      <c r="AH188" s="438">
        <v>249790</v>
      </c>
      <c r="AI188" s="478">
        <f t="shared" si="58"/>
        <v>5692946.9225959759</v>
      </c>
      <c r="AJ188" s="439">
        <f t="shared" si="59"/>
        <v>2127.4091638998416</v>
      </c>
    </row>
    <row r="189" spans="1:36">
      <c r="A189" s="431">
        <v>588</v>
      </c>
      <c r="B189" s="432" t="s">
        <v>193</v>
      </c>
      <c r="C189" s="437">
        <v>1600</v>
      </c>
      <c r="D189" s="479">
        <f t="shared" si="48"/>
        <v>81021.290421688696</v>
      </c>
      <c r="E189" s="480">
        <v>-1071525.7307716431</v>
      </c>
      <c r="F189" s="437">
        <v>-990504.44034995441</v>
      </c>
      <c r="G189" s="437">
        <v>441902.08535899949</v>
      </c>
      <c r="H189" s="200">
        <f t="shared" si="49"/>
        <v>-548602.35499095498</v>
      </c>
      <c r="I189" s="437">
        <v>380138.47448730201</v>
      </c>
      <c r="J189" s="435">
        <f t="shared" si="50"/>
        <v>-168463.88050365297</v>
      </c>
      <c r="K189" s="438">
        <v>-388948</v>
      </c>
      <c r="L189" s="478">
        <f t="shared" si="51"/>
        <v>-557411.88050365297</v>
      </c>
      <c r="M189" s="435">
        <v>-10055.069000000003</v>
      </c>
      <c r="N189" s="435">
        <f t="shared" si="52"/>
        <v>-567466.94950365298</v>
      </c>
      <c r="O189" s="478">
        <f t="shared" si="53"/>
        <v>-348.38242531478312</v>
      </c>
      <c r="P189" s="435">
        <f t="shared" si="54"/>
        <v>-354.66684343978312</v>
      </c>
      <c r="Q189" s="481">
        <v>10</v>
      </c>
      <c r="R189" s="481">
        <v>10</v>
      </c>
      <c r="S189" s="367"/>
      <c r="T189" s="521">
        <f t="shared" si="55"/>
        <v>-215836.39984956459</v>
      </c>
      <c r="U189" s="522">
        <f>-T189/AI189</f>
        <v>-0.63188493341575924</v>
      </c>
      <c r="V189" s="523">
        <f t="shared" si="56"/>
        <v>-140.61145168090943</v>
      </c>
      <c r="W189" s="415"/>
      <c r="X189" s="431">
        <v>588</v>
      </c>
      <c r="Y189" s="432" t="s">
        <v>193</v>
      </c>
      <c r="Z189" s="433">
        <v>1644</v>
      </c>
      <c r="AA189" s="480">
        <f t="shared" si="57"/>
        <v>99282.461364061921</v>
      </c>
      <c r="AB189" s="480">
        <v>-697492.12719703</v>
      </c>
      <c r="AC189" s="200">
        <v>-598209.66583296808</v>
      </c>
      <c r="AD189" s="437">
        <v>219119</v>
      </c>
      <c r="AE189" s="448">
        <f t="shared" si="60"/>
        <v>-379090.66583296808</v>
      </c>
      <c r="AF189" s="433">
        <v>384234.18517887971</v>
      </c>
      <c r="AG189" s="435">
        <f t="shared" si="61"/>
        <v>5143.5193459116272</v>
      </c>
      <c r="AH189" s="438">
        <v>-346719</v>
      </c>
      <c r="AI189" s="478">
        <f t="shared" si="58"/>
        <v>-341575.48065408837</v>
      </c>
      <c r="AJ189" s="439">
        <f t="shared" si="59"/>
        <v>-207.77097363387369</v>
      </c>
    </row>
    <row r="190" spans="1:36">
      <c r="A190" s="431">
        <v>592</v>
      </c>
      <c r="B190" s="432" t="s">
        <v>194</v>
      </c>
      <c r="C190" s="437">
        <v>3651</v>
      </c>
      <c r="D190" s="479">
        <f t="shared" si="48"/>
        <v>2063142.5356635959</v>
      </c>
      <c r="E190" s="480">
        <v>-933425.3915656535</v>
      </c>
      <c r="F190" s="437">
        <v>1129717.1440979424</v>
      </c>
      <c r="G190" s="437">
        <v>1425204.221694584</v>
      </c>
      <c r="H190" s="200">
        <f t="shared" si="49"/>
        <v>2554921.3657925264</v>
      </c>
      <c r="I190" s="437">
        <v>673755.39020160388</v>
      </c>
      <c r="J190" s="435">
        <f t="shared" si="50"/>
        <v>3228676.7559941304</v>
      </c>
      <c r="K190" s="438">
        <v>-66934</v>
      </c>
      <c r="L190" s="478">
        <f t="shared" si="51"/>
        <v>3161742.7559941304</v>
      </c>
      <c r="M190" s="435">
        <v>127329.39750000001</v>
      </c>
      <c r="N190" s="435">
        <f t="shared" si="52"/>
        <v>3289072.1534941304</v>
      </c>
      <c r="O190" s="478">
        <f t="shared" si="53"/>
        <v>865.99363352345392</v>
      </c>
      <c r="P190" s="435">
        <f t="shared" si="54"/>
        <v>900.86884510932089</v>
      </c>
      <c r="Q190" s="481">
        <v>13</v>
      </c>
      <c r="R190" s="481">
        <v>13</v>
      </c>
      <c r="S190" s="367"/>
      <c r="T190" s="521">
        <f t="shared" si="55"/>
        <v>-1211030.8041218496</v>
      </c>
      <c r="U190" s="522">
        <f t="shared" ref="U190:U221" si="64">T190/AI190</f>
        <v>-0.27694797992003251</v>
      </c>
      <c r="V190" s="523">
        <f t="shared" si="56"/>
        <v>-322.90619250046677</v>
      </c>
      <c r="W190" s="415"/>
      <c r="X190" s="431">
        <v>592</v>
      </c>
      <c r="Y190" s="432" t="s">
        <v>194</v>
      </c>
      <c r="Z190" s="433">
        <v>3678</v>
      </c>
      <c r="AA190" s="480">
        <f t="shared" si="57"/>
        <v>2081960.9953900464</v>
      </c>
      <c r="AB190" s="480">
        <v>345874.87292954413</v>
      </c>
      <c r="AC190" s="200">
        <v>2427835.8683195906</v>
      </c>
      <c r="AD190" s="437">
        <v>1287518</v>
      </c>
      <c r="AE190" s="448">
        <f t="shared" si="60"/>
        <v>3715353.8683195906</v>
      </c>
      <c r="AF190" s="433">
        <v>694864.69179638952</v>
      </c>
      <c r="AG190" s="435">
        <f t="shared" si="61"/>
        <v>4410218.56011598</v>
      </c>
      <c r="AH190" s="438">
        <v>-37445</v>
      </c>
      <c r="AI190" s="478">
        <f t="shared" si="58"/>
        <v>4372773.56011598</v>
      </c>
      <c r="AJ190" s="439">
        <f t="shared" si="59"/>
        <v>1188.8998260239207</v>
      </c>
    </row>
    <row r="191" spans="1:36">
      <c r="A191" s="431">
        <v>593</v>
      </c>
      <c r="B191" s="432" t="s">
        <v>195</v>
      </c>
      <c r="C191" s="437">
        <v>17077</v>
      </c>
      <c r="D191" s="479">
        <f t="shared" si="48"/>
        <v>-1479298.4203105853</v>
      </c>
      <c r="E191" s="480">
        <v>-3927823.6828770884</v>
      </c>
      <c r="F191" s="437">
        <v>-5407122.1031876737</v>
      </c>
      <c r="G191" s="437">
        <v>6268444.1043851022</v>
      </c>
      <c r="H191" s="200">
        <f t="shared" si="49"/>
        <v>861322.00119742844</v>
      </c>
      <c r="I191" s="437">
        <v>3322183.4441921045</v>
      </c>
      <c r="J191" s="435">
        <f t="shared" si="50"/>
        <v>4183505.4453895329</v>
      </c>
      <c r="K191" s="438">
        <v>-1857975</v>
      </c>
      <c r="L191" s="478">
        <f t="shared" si="51"/>
        <v>2325530.4453895329</v>
      </c>
      <c r="M191" s="435">
        <v>-246811.66399999987</v>
      </c>
      <c r="N191" s="435">
        <f t="shared" si="52"/>
        <v>2078718.7813895331</v>
      </c>
      <c r="O191" s="478">
        <f t="shared" si="53"/>
        <v>136.17909734669632</v>
      </c>
      <c r="P191" s="435">
        <f t="shared" si="54"/>
        <v>121.72622717043585</v>
      </c>
      <c r="Q191" s="481">
        <v>10</v>
      </c>
      <c r="R191" s="481">
        <v>10</v>
      </c>
      <c r="S191" s="367"/>
      <c r="T191" s="521">
        <f t="shared" si="55"/>
        <v>-2926397.8895287453</v>
      </c>
      <c r="U191" s="522">
        <f t="shared" si="64"/>
        <v>-0.55720445956433273</v>
      </c>
      <c r="V191" s="523">
        <f t="shared" si="56"/>
        <v>-168.22757598074111</v>
      </c>
      <c r="W191" s="415"/>
      <c r="X191" s="431">
        <v>593</v>
      </c>
      <c r="Y191" s="432" t="s">
        <v>195</v>
      </c>
      <c r="Z191" s="433">
        <v>17253</v>
      </c>
      <c r="AA191" s="480">
        <f t="shared" si="57"/>
        <v>-1343016.9349220512</v>
      </c>
      <c r="AB191" s="480">
        <v>-333634.97923197271</v>
      </c>
      <c r="AC191" s="200">
        <v>-1676651.9141540239</v>
      </c>
      <c r="AD191" s="437">
        <v>5639449</v>
      </c>
      <c r="AE191" s="448">
        <f t="shared" si="60"/>
        <v>3962797.0858459761</v>
      </c>
      <c r="AF191" s="433">
        <v>3330180.2490723021</v>
      </c>
      <c r="AG191" s="435">
        <f t="shared" si="61"/>
        <v>7292977.3349182783</v>
      </c>
      <c r="AH191" s="438">
        <v>-2041049</v>
      </c>
      <c r="AI191" s="478">
        <f t="shared" si="58"/>
        <v>5251928.3349182783</v>
      </c>
      <c r="AJ191" s="439">
        <f t="shared" si="59"/>
        <v>304.40667332743743</v>
      </c>
    </row>
    <row r="192" spans="1:36">
      <c r="A192" s="431">
        <v>595</v>
      </c>
      <c r="B192" s="432" t="s">
        <v>196</v>
      </c>
      <c r="C192" s="437">
        <v>4140</v>
      </c>
      <c r="D192" s="479">
        <f t="shared" si="48"/>
        <v>1296171.8082797085</v>
      </c>
      <c r="E192" s="480">
        <v>1034359.8181954427</v>
      </c>
      <c r="F192" s="437">
        <v>2330531.6264751512</v>
      </c>
      <c r="G192" s="437">
        <v>2280686.9865767313</v>
      </c>
      <c r="H192" s="200">
        <f t="shared" si="49"/>
        <v>4611218.613051882</v>
      </c>
      <c r="I192" s="437">
        <v>965502.29387445038</v>
      </c>
      <c r="J192" s="435">
        <f t="shared" si="50"/>
        <v>5576720.906926332</v>
      </c>
      <c r="K192" s="438">
        <v>7192</v>
      </c>
      <c r="L192" s="478">
        <f t="shared" si="51"/>
        <v>5583912.906926332</v>
      </c>
      <c r="M192" s="435">
        <v>130089.31999999999</v>
      </c>
      <c r="N192" s="435">
        <f t="shared" si="52"/>
        <v>5714002.2269263323</v>
      </c>
      <c r="O192" s="478">
        <f t="shared" si="53"/>
        <v>1348.771233557085</v>
      </c>
      <c r="P192" s="435">
        <f t="shared" si="54"/>
        <v>1380.1937746198871</v>
      </c>
      <c r="Q192" s="481">
        <v>11</v>
      </c>
      <c r="R192" s="481">
        <v>11</v>
      </c>
      <c r="S192" s="367"/>
      <c r="T192" s="521">
        <f t="shared" si="55"/>
        <v>112249.43407792784</v>
      </c>
      <c r="U192" s="522">
        <f t="shared" si="64"/>
        <v>2.0514681620120497E-2</v>
      </c>
      <c r="V192" s="523">
        <f t="shared" si="56"/>
        <v>67.05104783480715</v>
      </c>
      <c r="W192" s="415"/>
      <c r="X192" s="431">
        <v>595</v>
      </c>
      <c r="Y192" s="432" t="s">
        <v>196</v>
      </c>
      <c r="Z192" s="433">
        <v>4269</v>
      </c>
      <c r="AA192" s="480">
        <f t="shared" si="57"/>
        <v>1346310.9167999872</v>
      </c>
      <c r="AB192" s="480">
        <v>1244989.1193526075</v>
      </c>
      <c r="AC192" s="200">
        <v>2591300.0361525947</v>
      </c>
      <c r="AD192" s="437">
        <v>1873860</v>
      </c>
      <c r="AE192" s="448">
        <f t="shared" si="60"/>
        <v>4465160.0361525947</v>
      </c>
      <c r="AF192" s="433">
        <v>972282.43669580948</v>
      </c>
      <c r="AG192" s="435">
        <f t="shared" si="61"/>
        <v>5437442.4728484042</v>
      </c>
      <c r="AH192" s="438">
        <v>34221</v>
      </c>
      <c r="AI192" s="478">
        <f t="shared" si="58"/>
        <v>5471663.4728484042</v>
      </c>
      <c r="AJ192" s="439">
        <f t="shared" si="59"/>
        <v>1281.7201857222778</v>
      </c>
    </row>
    <row r="193" spans="1:36">
      <c r="A193" s="431">
        <v>598</v>
      </c>
      <c r="B193" s="432" t="s">
        <v>578</v>
      </c>
      <c r="C193" s="437">
        <v>19207</v>
      </c>
      <c r="D193" s="479">
        <f t="shared" si="48"/>
        <v>9629262.7631354202</v>
      </c>
      <c r="E193" s="480">
        <v>-11816898.250625044</v>
      </c>
      <c r="F193" s="437">
        <v>-2187635.4874896239</v>
      </c>
      <c r="G193" s="437">
        <v>1509816.7851735575</v>
      </c>
      <c r="H193" s="200">
        <f t="shared" si="49"/>
        <v>-677818.70231606648</v>
      </c>
      <c r="I193" s="437">
        <v>3076435.0527252527</v>
      </c>
      <c r="J193" s="435">
        <f t="shared" si="50"/>
        <v>2398616.3504091864</v>
      </c>
      <c r="K193" s="438">
        <v>2888279</v>
      </c>
      <c r="L193" s="478">
        <f t="shared" si="51"/>
        <v>5286895.3504091864</v>
      </c>
      <c r="M193" s="435">
        <v>775836.59250000003</v>
      </c>
      <c r="N193" s="435">
        <f t="shared" si="52"/>
        <v>6062731.9429091867</v>
      </c>
      <c r="O193" s="478">
        <f t="shared" si="53"/>
        <v>275.25877807097339</v>
      </c>
      <c r="P193" s="435">
        <f t="shared" si="54"/>
        <v>315.65220715932662</v>
      </c>
      <c r="Q193" s="481">
        <v>15</v>
      </c>
      <c r="R193" s="481">
        <v>15</v>
      </c>
      <c r="S193" s="367"/>
      <c r="T193" s="521">
        <f t="shared" si="55"/>
        <v>-3389877.9249552945</v>
      </c>
      <c r="U193" s="522">
        <f t="shared" si="64"/>
        <v>-0.3906841653428933</v>
      </c>
      <c r="V193" s="523">
        <f t="shared" si="56"/>
        <v>-179.09390954302256</v>
      </c>
      <c r="W193" s="415"/>
      <c r="X193" s="431">
        <v>598</v>
      </c>
      <c r="Y193" s="432" t="s">
        <v>197</v>
      </c>
      <c r="Z193" s="433">
        <v>19097</v>
      </c>
      <c r="AA193" s="480">
        <f t="shared" si="57"/>
        <v>9405015.9826062918</v>
      </c>
      <c r="AB193" s="480">
        <v>-7167336.3360708337</v>
      </c>
      <c r="AC193" s="200">
        <v>2237679.646535458</v>
      </c>
      <c r="AD193" s="437">
        <v>793398</v>
      </c>
      <c r="AE193" s="448">
        <f t="shared" si="60"/>
        <v>3031077.646535458</v>
      </c>
      <c r="AF193" s="433">
        <v>3057466.6288290229</v>
      </c>
      <c r="AG193" s="435">
        <f t="shared" si="61"/>
        <v>6088544.2753644809</v>
      </c>
      <c r="AH193" s="438">
        <v>2588229</v>
      </c>
      <c r="AI193" s="478">
        <f t="shared" si="58"/>
        <v>8676773.2753644809</v>
      </c>
      <c r="AJ193" s="439">
        <f t="shared" si="59"/>
        <v>454.35268761399595</v>
      </c>
    </row>
    <row r="194" spans="1:36">
      <c r="A194" s="431">
        <v>599</v>
      </c>
      <c r="B194" s="432" t="s">
        <v>198</v>
      </c>
      <c r="C194" s="437">
        <v>11206</v>
      </c>
      <c r="D194" s="479">
        <f t="shared" si="48"/>
        <v>13888997.708752947</v>
      </c>
      <c r="E194" s="480">
        <v>-4377309.1971087418</v>
      </c>
      <c r="F194" s="437">
        <v>9511688.5116442051</v>
      </c>
      <c r="G194" s="437">
        <v>4793569.6578630488</v>
      </c>
      <c r="H194" s="200">
        <f t="shared" si="49"/>
        <v>14305258.169507254</v>
      </c>
      <c r="I194" s="437">
        <v>2040595.8378582234</v>
      </c>
      <c r="J194" s="435">
        <f t="shared" si="50"/>
        <v>16345854.007365476</v>
      </c>
      <c r="K194" s="438">
        <v>-1088900</v>
      </c>
      <c r="L194" s="478">
        <f t="shared" si="51"/>
        <v>15256954.007365476</v>
      </c>
      <c r="M194" s="435">
        <v>-468515.49250000005</v>
      </c>
      <c r="N194" s="435">
        <f t="shared" si="52"/>
        <v>14788438.514865477</v>
      </c>
      <c r="O194" s="478">
        <f t="shared" si="53"/>
        <v>1361.4986620886557</v>
      </c>
      <c r="P194" s="435">
        <f t="shared" si="54"/>
        <v>1319.6893195489449</v>
      </c>
      <c r="Q194" s="481">
        <v>15</v>
      </c>
      <c r="R194" s="481">
        <v>15</v>
      </c>
      <c r="S194" s="367"/>
      <c r="T194" s="521">
        <f t="shared" si="55"/>
        <v>12758.845737231895</v>
      </c>
      <c r="U194" s="522">
        <f t="shared" si="64"/>
        <v>8.3696420847114848E-4</v>
      </c>
      <c r="V194" s="523">
        <f t="shared" si="56"/>
        <v>-3.0014418880937228</v>
      </c>
      <c r="W194" s="415"/>
      <c r="X194" s="431">
        <v>599</v>
      </c>
      <c r="Y194" s="432" t="s">
        <v>198</v>
      </c>
      <c r="Z194" s="433">
        <v>11172</v>
      </c>
      <c r="AA194" s="480">
        <f t="shared" si="57"/>
        <v>13405190.187889813</v>
      </c>
      <c r="AB194" s="480">
        <v>-4436613.4539107624</v>
      </c>
      <c r="AC194" s="200">
        <v>8968576.7339790501</v>
      </c>
      <c r="AD194" s="437">
        <v>5139984</v>
      </c>
      <c r="AE194" s="448">
        <f t="shared" si="60"/>
        <v>14108560.73397905</v>
      </c>
      <c r="AF194" s="433">
        <v>2039832.4276491948</v>
      </c>
      <c r="AG194" s="435">
        <f t="shared" si="61"/>
        <v>16148393.161628244</v>
      </c>
      <c r="AH194" s="438">
        <v>-904198</v>
      </c>
      <c r="AI194" s="478">
        <f t="shared" si="58"/>
        <v>15244195.161628244</v>
      </c>
      <c r="AJ194" s="439">
        <f t="shared" si="59"/>
        <v>1364.5001039767494</v>
      </c>
    </row>
    <row r="195" spans="1:36">
      <c r="A195" s="431">
        <v>601</v>
      </c>
      <c r="B195" s="432" t="s">
        <v>199</v>
      </c>
      <c r="C195" s="437">
        <v>3786</v>
      </c>
      <c r="D195" s="479">
        <f t="shared" si="48"/>
        <v>1620945.3820684487</v>
      </c>
      <c r="E195" s="480">
        <v>949370.01792995352</v>
      </c>
      <c r="F195" s="437">
        <v>2570315.3999984022</v>
      </c>
      <c r="G195" s="437">
        <v>1539874.3496339608</v>
      </c>
      <c r="H195" s="200">
        <f t="shared" si="49"/>
        <v>4110189.7496323632</v>
      </c>
      <c r="I195" s="437">
        <v>857854.44757574226</v>
      </c>
      <c r="J195" s="435">
        <f t="shared" si="50"/>
        <v>4968044.1972081056</v>
      </c>
      <c r="K195" s="438">
        <v>254950</v>
      </c>
      <c r="L195" s="478">
        <f t="shared" si="51"/>
        <v>5222994.1972081056</v>
      </c>
      <c r="M195" s="435">
        <v>-51573.25450000001</v>
      </c>
      <c r="N195" s="435">
        <f t="shared" si="52"/>
        <v>5171420.9427081058</v>
      </c>
      <c r="O195" s="478">
        <f t="shared" si="53"/>
        <v>1379.5547272076349</v>
      </c>
      <c r="P195" s="435">
        <f t="shared" si="54"/>
        <v>1365.9326314601442</v>
      </c>
      <c r="Q195" s="481">
        <v>13</v>
      </c>
      <c r="R195" s="481">
        <v>13</v>
      </c>
      <c r="S195" s="367"/>
      <c r="T195" s="521">
        <f t="shared" si="55"/>
        <v>-958821.11426157411</v>
      </c>
      <c r="U195" s="522">
        <f t="shared" si="64"/>
        <v>-0.15510348756013251</v>
      </c>
      <c r="V195" s="523">
        <f t="shared" si="56"/>
        <v>-216.57625948735085</v>
      </c>
      <c r="W195" s="415"/>
      <c r="X195" s="431">
        <v>601</v>
      </c>
      <c r="Y195" s="432" t="s">
        <v>199</v>
      </c>
      <c r="Z195" s="433">
        <v>3873</v>
      </c>
      <c r="AA195" s="480">
        <f t="shared" si="57"/>
        <v>1674479.0426487951</v>
      </c>
      <c r="AB195" s="480">
        <v>1964322.2791848052</v>
      </c>
      <c r="AC195" s="200">
        <v>3638801.3218336003</v>
      </c>
      <c r="AD195" s="437">
        <v>1367237</v>
      </c>
      <c r="AE195" s="448">
        <f t="shared" si="60"/>
        <v>5006038.3218336003</v>
      </c>
      <c r="AF195" s="433">
        <v>858001.98963607987</v>
      </c>
      <c r="AG195" s="435">
        <f t="shared" si="61"/>
        <v>5864040.3114696797</v>
      </c>
      <c r="AH195" s="438">
        <v>317775</v>
      </c>
      <c r="AI195" s="478">
        <f t="shared" si="58"/>
        <v>6181815.3114696797</v>
      </c>
      <c r="AJ195" s="439">
        <f t="shared" si="59"/>
        <v>1596.1309866949857</v>
      </c>
    </row>
    <row r="196" spans="1:36">
      <c r="A196" s="431">
        <v>604</v>
      </c>
      <c r="B196" s="432" t="s">
        <v>579</v>
      </c>
      <c r="C196" s="437">
        <v>20405</v>
      </c>
      <c r="D196" s="479">
        <f t="shared" si="48"/>
        <v>11768498.08172117</v>
      </c>
      <c r="E196" s="480">
        <v>4645491.5777978133</v>
      </c>
      <c r="F196" s="437">
        <v>16413989.659518983</v>
      </c>
      <c r="G196" s="437">
        <v>-403690.54200171522</v>
      </c>
      <c r="H196" s="200">
        <f t="shared" si="49"/>
        <v>16010299.117517268</v>
      </c>
      <c r="I196" s="437">
        <v>2119660.5445921016</v>
      </c>
      <c r="J196" s="435">
        <f t="shared" si="50"/>
        <v>18129959.662109371</v>
      </c>
      <c r="K196" s="438">
        <v>-2713755</v>
      </c>
      <c r="L196" s="478">
        <f t="shared" si="51"/>
        <v>15416204.662109371</v>
      </c>
      <c r="M196" s="435">
        <v>-696729.75439999998</v>
      </c>
      <c r="N196" s="435">
        <f t="shared" si="52"/>
        <v>14719474.907709371</v>
      </c>
      <c r="O196" s="478">
        <f t="shared" si="53"/>
        <v>755.51113266892287</v>
      </c>
      <c r="P196" s="435">
        <f t="shared" si="54"/>
        <v>721.36608222050336</v>
      </c>
      <c r="Q196" s="481">
        <v>6</v>
      </c>
      <c r="R196" s="481">
        <v>6</v>
      </c>
      <c r="S196" s="367"/>
      <c r="T196" s="521">
        <f t="shared" si="55"/>
        <v>-1170332.0690467022</v>
      </c>
      <c r="U196" s="522">
        <f t="shared" si="64"/>
        <v>-7.0559158190531476E-2</v>
      </c>
      <c r="V196" s="523">
        <f t="shared" si="56"/>
        <v>-65.360723767584773</v>
      </c>
      <c r="W196" s="415"/>
      <c r="X196" s="431">
        <v>604</v>
      </c>
      <c r="Y196" s="432" t="s">
        <v>200</v>
      </c>
      <c r="Z196" s="433">
        <v>20206</v>
      </c>
      <c r="AA196" s="480">
        <f t="shared" si="57"/>
        <v>11809571.341663972</v>
      </c>
      <c r="AB196" s="480">
        <v>4951452.0281954035</v>
      </c>
      <c r="AC196" s="200">
        <v>16761023.369859375</v>
      </c>
      <c r="AD196" s="437">
        <v>-225090</v>
      </c>
      <c r="AE196" s="448">
        <f t="shared" si="60"/>
        <v>16535933.369859375</v>
      </c>
      <c r="AF196" s="433">
        <v>2135859.3612966971</v>
      </c>
      <c r="AG196" s="435">
        <f t="shared" si="61"/>
        <v>18671792.731156074</v>
      </c>
      <c r="AH196" s="438">
        <v>-2085256</v>
      </c>
      <c r="AI196" s="478">
        <f t="shared" si="58"/>
        <v>16586536.731156074</v>
      </c>
      <c r="AJ196" s="439">
        <f t="shared" si="59"/>
        <v>820.87185643650764</v>
      </c>
    </row>
    <row r="197" spans="1:36">
      <c r="A197" s="431">
        <v>607</v>
      </c>
      <c r="B197" s="432" t="s">
        <v>201</v>
      </c>
      <c r="C197" s="437">
        <v>4084</v>
      </c>
      <c r="D197" s="479">
        <f t="shared" si="48"/>
        <v>754844.33360381215</v>
      </c>
      <c r="E197" s="480">
        <v>-910416.41138530779</v>
      </c>
      <c r="F197" s="437">
        <v>-155572.07778149564</v>
      </c>
      <c r="G197" s="437">
        <v>2534276.3673792565</v>
      </c>
      <c r="H197" s="200">
        <f t="shared" si="49"/>
        <v>2378704.2895977609</v>
      </c>
      <c r="I197" s="437">
        <v>932883.37604997109</v>
      </c>
      <c r="J197" s="435">
        <f t="shared" si="50"/>
        <v>3311587.6656477321</v>
      </c>
      <c r="K197" s="438">
        <v>-657651</v>
      </c>
      <c r="L197" s="478">
        <f t="shared" si="51"/>
        <v>2653936.6656477321</v>
      </c>
      <c r="M197" s="435">
        <v>-46247.350000000006</v>
      </c>
      <c r="N197" s="435">
        <f t="shared" si="52"/>
        <v>2607689.315647732</v>
      </c>
      <c r="O197" s="478">
        <f t="shared" si="53"/>
        <v>649.83757728886678</v>
      </c>
      <c r="P197" s="435">
        <f t="shared" si="54"/>
        <v>638.5135444778972</v>
      </c>
      <c r="Q197" s="481">
        <v>12</v>
      </c>
      <c r="R197" s="481">
        <v>12</v>
      </c>
      <c r="S197" s="367"/>
      <c r="T197" s="521">
        <f t="shared" si="55"/>
        <v>-972512.83351508342</v>
      </c>
      <c r="U197" s="522">
        <f t="shared" si="64"/>
        <v>-0.26817217053197434</v>
      </c>
      <c r="V197" s="523">
        <f t="shared" si="56"/>
        <v>-221.69558761447752</v>
      </c>
      <c r="W197" s="415"/>
      <c r="X197" s="431">
        <v>607</v>
      </c>
      <c r="Y197" s="432" t="s">
        <v>201</v>
      </c>
      <c r="Z197" s="433">
        <v>4161</v>
      </c>
      <c r="AA197" s="480">
        <f t="shared" si="57"/>
        <v>652311.86544983077</v>
      </c>
      <c r="AB197" s="480">
        <v>205732.04681137588</v>
      </c>
      <c r="AC197" s="200">
        <v>858043.91226120666</v>
      </c>
      <c r="AD197" s="437">
        <v>2474427</v>
      </c>
      <c r="AE197" s="448">
        <f t="shared" si="60"/>
        <v>3332470.9122612067</v>
      </c>
      <c r="AF197" s="433">
        <v>938647.58690160897</v>
      </c>
      <c r="AG197" s="435">
        <f t="shared" si="61"/>
        <v>4271118.4991628155</v>
      </c>
      <c r="AH197" s="438">
        <v>-644669</v>
      </c>
      <c r="AI197" s="478">
        <f t="shared" si="58"/>
        <v>3626449.4991628155</v>
      </c>
      <c r="AJ197" s="439">
        <f t="shared" si="59"/>
        <v>871.5331649033443</v>
      </c>
    </row>
    <row r="198" spans="1:36">
      <c r="A198" s="431">
        <v>608</v>
      </c>
      <c r="B198" s="432" t="s">
        <v>580</v>
      </c>
      <c r="C198" s="437">
        <v>1980</v>
      </c>
      <c r="D198" s="479">
        <f t="shared" si="48"/>
        <v>358207.88424952852</v>
      </c>
      <c r="E198" s="480">
        <v>-444775.93796221423</v>
      </c>
      <c r="F198" s="437">
        <v>-86568.053712685709</v>
      </c>
      <c r="G198" s="437">
        <v>903365.75059115712</v>
      </c>
      <c r="H198" s="200">
        <f t="shared" si="49"/>
        <v>816797.69687847141</v>
      </c>
      <c r="I198" s="437">
        <v>413284.45775106637</v>
      </c>
      <c r="J198" s="435">
        <f t="shared" si="50"/>
        <v>1230082.1546295378</v>
      </c>
      <c r="K198" s="438">
        <v>437948</v>
      </c>
      <c r="L198" s="478">
        <f t="shared" si="51"/>
        <v>1668030.1546295378</v>
      </c>
      <c r="M198" s="435">
        <v>-2983.6999999999971</v>
      </c>
      <c r="N198" s="435">
        <f t="shared" si="52"/>
        <v>1665046.4546295379</v>
      </c>
      <c r="O198" s="478">
        <f t="shared" si="53"/>
        <v>842.43947203512016</v>
      </c>
      <c r="P198" s="435">
        <f t="shared" si="54"/>
        <v>840.93255284320094</v>
      </c>
      <c r="Q198" s="481">
        <v>4</v>
      </c>
      <c r="R198" s="481">
        <v>4</v>
      </c>
      <c r="S198" s="367"/>
      <c r="T198" s="521">
        <f t="shared" si="55"/>
        <v>-522827.28253002744</v>
      </c>
      <c r="U198" s="522">
        <f t="shared" si="64"/>
        <v>-0.23864048552966102</v>
      </c>
      <c r="V198" s="523">
        <f t="shared" si="56"/>
        <v>-245.9149428479227</v>
      </c>
      <c r="W198" s="415"/>
      <c r="X198" s="431">
        <v>608</v>
      </c>
      <c r="Y198" s="432" t="s">
        <v>202</v>
      </c>
      <c r="Z198" s="433">
        <v>2013</v>
      </c>
      <c r="AA198" s="480">
        <f t="shared" si="57"/>
        <v>385699.36294574558</v>
      </c>
      <c r="AB198" s="480">
        <v>44290.949753170906</v>
      </c>
      <c r="AC198" s="200">
        <v>429990.31269891647</v>
      </c>
      <c r="AD198" s="437">
        <v>910821</v>
      </c>
      <c r="AE198" s="448">
        <f t="shared" si="60"/>
        <v>1340811.3126989165</v>
      </c>
      <c r="AF198" s="433">
        <v>418388.12446064886</v>
      </c>
      <c r="AG198" s="435">
        <f t="shared" si="61"/>
        <v>1759199.4371595653</v>
      </c>
      <c r="AH198" s="438">
        <v>431658</v>
      </c>
      <c r="AI198" s="478">
        <f t="shared" si="58"/>
        <v>2190857.4371595653</v>
      </c>
      <c r="AJ198" s="439">
        <f t="shared" si="59"/>
        <v>1088.3544148830429</v>
      </c>
    </row>
    <row r="199" spans="1:36">
      <c r="A199" s="431">
        <v>609</v>
      </c>
      <c r="B199" s="432" t="s">
        <v>581</v>
      </c>
      <c r="C199" s="437">
        <v>83205</v>
      </c>
      <c r="D199" s="479">
        <f t="shared" si="48"/>
        <v>7178158.0222585127</v>
      </c>
      <c r="E199" s="480">
        <v>-24672429.989435278</v>
      </c>
      <c r="F199" s="437">
        <v>-17494271.967176765</v>
      </c>
      <c r="G199" s="437">
        <v>22686581.203463353</v>
      </c>
      <c r="H199" s="200">
        <f t="shared" si="49"/>
        <v>5192309.236286588</v>
      </c>
      <c r="I199" s="437">
        <v>13542361.845734052</v>
      </c>
      <c r="J199" s="435">
        <f t="shared" si="50"/>
        <v>18734671.08202064</v>
      </c>
      <c r="K199" s="438">
        <v>-5148538</v>
      </c>
      <c r="L199" s="478">
        <f t="shared" si="51"/>
        <v>13586133.08202064</v>
      </c>
      <c r="M199" s="435">
        <v>-2762170.7179499986</v>
      </c>
      <c r="N199" s="435">
        <f t="shared" si="52"/>
        <v>10823962.364070643</v>
      </c>
      <c r="O199" s="478">
        <f t="shared" si="53"/>
        <v>163.28505597044216</v>
      </c>
      <c r="P199" s="435">
        <f t="shared" si="54"/>
        <v>130.08788370976075</v>
      </c>
      <c r="Q199" s="481">
        <v>4</v>
      </c>
      <c r="R199" s="481">
        <v>4</v>
      </c>
      <c r="S199" s="367"/>
      <c r="T199" s="521">
        <f t="shared" si="55"/>
        <v>-11062407.538338594</v>
      </c>
      <c r="U199" s="522">
        <f t="shared" si="64"/>
        <v>-0.44880578159671053</v>
      </c>
      <c r="V199" s="523">
        <f t="shared" si="56"/>
        <v>-131.97069521375607</v>
      </c>
      <c r="W199" s="415"/>
      <c r="X199" s="431">
        <v>609</v>
      </c>
      <c r="Y199" s="432" t="s">
        <v>203</v>
      </c>
      <c r="Z199" s="433">
        <v>83482</v>
      </c>
      <c r="AA199" s="480">
        <f t="shared" si="57"/>
        <v>7958000.582316231</v>
      </c>
      <c r="AB199" s="480">
        <v>-16472708.444036026</v>
      </c>
      <c r="AC199" s="200">
        <v>-8514707.8617197946</v>
      </c>
      <c r="AD199" s="437">
        <v>25221433</v>
      </c>
      <c r="AE199" s="448">
        <f t="shared" si="60"/>
        <v>16706725.138280205</v>
      </c>
      <c r="AF199" s="433">
        <v>13537031.482079027</v>
      </c>
      <c r="AG199" s="435">
        <f t="shared" si="61"/>
        <v>30243756.620359235</v>
      </c>
      <c r="AH199" s="438">
        <v>-5595216</v>
      </c>
      <c r="AI199" s="478">
        <f t="shared" si="58"/>
        <v>24648540.620359235</v>
      </c>
      <c r="AJ199" s="439">
        <f t="shared" si="59"/>
        <v>295.25575118419823</v>
      </c>
    </row>
    <row r="200" spans="1:36">
      <c r="A200" s="431">
        <v>611</v>
      </c>
      <c r="B200" s="432" t="s">
        <v>582</v>
      </c>
      <c r="C200" s="437">
        <v>5011</v>
      </c>
      <c r="D200" s="479">
        <f t="shared" si="48"/>
        <v>2783463.9827582398</v>
      </c>
      <c r="E200" s="480">
        <v>386494.14747692633</v>
      </c>
      <c r="F200" s="437">
        <v>3169958.1302351663</v>
      </c>
      <c r="G200" s="437">
        <v>1127579.3538515638</v>
      </c>
      <c r="H200" s="200">
        <f t="shared" si="49"/>
        <v>4297537.4840867296</v>
      </c>
      <c r="I200" s="437">
        <v>719641.43990759377</v>
      </c>
      <c r="J200" s="435">
        <f t="shared" si="50"/>
        <v>5017178.9239943232</v>
      </c>
      <c r="K200" s="438">
        <v>-1350250</v>
      </c>
      <c r="L200" s="478">
        <f t="shared" si="51"/>
        <v>3666928.9239943232</v>
      </c>
      <c r="M200" s="435">
        <v>113649.13299999997</v>
      </c>
      <c r="N200" s="435">
        <f t="shared" si="52"/>
        <v>3780578.0569943232</v>
      </c>
      <c r="O200" s="478">
        <f t="shared" si="53"/>
        <v>731.77587786755601</v>
      </c>
      <c r="P200" s="435">
        <f t="shared" si="54"/>
        <v>754.45580861990084</v>
      </c>
      <c r="Q200" s="481">
        <v>1</v>
      </c>
      <c r="R200" s="482">
        <v>33</v>
      </c>
      <c r="S200" s="416"/>
      <c r="T200" s="521">
        <f t="shared" si="55"/>
        <v>-902109.07810427621</v>
      </c>
      <c r="U200" s="522">
        <f t="shared" si="64"/>
        <v>-0.19743960932037105</v>
      </c>
      <c r="V200" s="523">
        <f t="shared" si="56"/>
        <v>-170.1266097160601</v>
      </c>
      <c r="W200" s="415"/>
      <c r="X200" s="431">
        <v>611</v>
      </c>
      <c r="Y200" s="432" t="s">
        <v>204</v>
      </c>
      <c r="Z200" s="433">
        <v>5066</v>
      </c>
      <c r="AA200" s="480">
        <f t="shared" si="57"/>
        <v>3060006.7316353386</v>
      </c>
      <c r="AB200" s="480">
        <v>653225.85353859956</v>
      </c>
      <c r="AC200" s="200">
        <v>3713232.5851739384</v>
      </c>
      <c r="AD200" s="437">
        <v>1401689</v>
      </c>
      <c r="AE200" s="448">
        <f t="shared" si="60"/>
        <v>5114921.5851739384</v>
      </c>
      <c r="AF200" s="433">
        <v>758884.41692466091</v>
      </c>
      <c r="AG200" s="435">
        <f t="shared" si="61"/>
        <v>5873806.0020985994</v>
      </c>
      <c r="AH200" s="438">
        <v>-1304768</v>
      </c>
      <c r="AI200" s="478">
        <f t="shared" si="58"/>
        <v>4569038.0020985994</v>
      </c>
      <c r="AJ200" s="439">
        <f t="shared" si="59"/>
        <v>901.90248758361611</v>
      </c>
    </row>
    <row r="201" spans="1:36">
      <c r="A201" s="431">
        <v>614</v>
      </c>
      <c r="B201" s="432" t="s">
        <v>205</v>
      </c>
      <c r="C201" s="437">
        <v>2999</v>
      </c>
      <c r="D201" s="479">
        <f t="shared" si="48"/>
        <v>2111030.4930084217</v>
      </c>
      <c r="E201" s="480">
        <v>-1261345.7967250596</v>
      </c>
      <c r="F201" s="437">
        <v>849684.69628336187</v>
      </c>
      <c r="G201" s="437">
        <v>1516639.8992714647</v>
      </c>
      <c r="H201" s="200">
        <f t="shared" si="49"/>
        <v>2366324.5955548268</v>
      </c>
      <c r="I201" s="437">
        <v>769000.93389053084</v>
      </c>
      <c r="J201" s="435">
        <f t="shared" si="50"/>
        <v>3135325.5294453576</v>
      </c>
      <c r="K201" s="438">
        <v>78917</v>
      </c>
      <c r="L201" s="478">
        <f t="shared" si="51"/>
        <v>3214242.5294453576</v>
      </c>
      <c r="M201" s="435">
        <v>-11934.800000000001</v>
      </c>
      <c r="N201" s="435">
        <f t="shared" si="52"/>
        <v>3202307.7294453578</v>
      </c>
      <c r="O201" s="478">
        <f t="shared" si="53"/>
        <v>1071.771433626328</v>
      </c>
      <c r="P201" s="435">
        <f t="shared" si="54"/>
        <v>1067.7918404285954</v>
      </c>
      <c r="Q201" s="481">
        <v>19</v>
      </c>
      <c r="R201" s="481">
        <v>19</v>
      </c>
      <c r="S201" s="367"/>
      <c r="T201" s="521">
        <f t="shared" si="55"/>
        <v>-413461.43954429356</v>
      </c>
      <c r="U201" s="522">
        <f t="shared" si="64"/>
        <v>-0.11397331289395324</v>
      </c>
      <c r="V201" s="523">
        <f t="shared" si="56"/>
        <v>-111.43273108001608</v>
      </c>
      <c r="W201" s="415"/>
      <c r="X201" s="431">
        <v>614</v>
      </c>
      <c r="Y201" s="432" t="s">
        <v>205</v>
      </c>
      <c r="Z201" s="433">
        <v>3066</v>
      </c>
      <c r="AA201" s="480">
        <f t="shared" si="57"/>
        <v>1961911.1470784615</v>
      </c>
      <c r="AB201" s="480">
        <v>-871095.40266087779</v>
      </c>
      <c r="AC201" s="200">
        <v>1090815.7444175836</v>
      </c>
      <c r="AD201" s="437">
        <v>1614527</v>
      </c>
      <c r="AE201" s="448">
        <f t="shared" si="60"/>
        <v>2705342.7444175836</v>
      </c>
      <c r="AF201" s="433">
        <v>765773.22457206773</v>
      </c>
      <c r="AG201" s="435">
        <f t="shared" si="61"/>
        <v>3471115.9689896512</v>
      </c>
      <c r="AH201" s="438">
        <v>156588</v>
      </c>
      <c r="AI201" s="478">
        <f t="shared" si="58"/>
        <v>3627703.9689896512</v>
      </c>
      <c r="AJ201" s="439">
        <f t="shared" si="59"/>
        <v>1183.204164706344</v>
      </c>
    </row>
    <row r="202" spans="1:36">
      <c r="A202" s="431">
        <v>615</v>
      </c>
      <c r="B202" s="432" t="s">
        <v>206</v>
      </c>
      <c r="C202" s="437">
        <v>7603</v>
      </c>
      <c r="D202" s="479">
        <f t="shared" si="48"/>
        <v>8043160.6941192858</v>
      </c>
      <c r="E202" s="480">
        <v>1969624.4606021871</v>
      </c>
      <c r="F202" s="437">
        <v>10012785.154721472</v>
      </c>
      <c r="G202" s="437">
        <v>3665159.1393682896</v>
      </c>
      <c r="H202" s="200">
        <f t="shared" si="49"/>
        <v>13677944.294089762</v>
      </c>
      <c r="I202" s="437">
        <v>1557067.0265398102</v>
      </c>
      <c r="J202" s="435">
        <f t="shared" si="50"/>
        <v>15235011.320629572</v>
      </c>
      <c r="K202" s="438">
        <v>122744</v>
      </c>
      <c r="L202" s="478">
        <f t="shared" si="51"/>
        <v>15357755.320629572</v>
      </c>
      <c r="M202" s="435">
        <v>9711.9435000000231</v>
      </c>
      <c r="N202" s="435">
        <f t="shared" si="52"/>
        <v>15367467.264129572</v>
      </c>
      <c r="O202" s="478">
        <f t="shared" si="53"/>
        <v>2019.9599264276696</v>
      </c>
      <c r="P202" s="435">
        <f t="shared" si="54"/>
        <v>2021.237309500141</v>
      </c>
      <c r="Q202" s="481">
        <v>17</v>
      </c>
      <c r="R202" s="481">
        <v>17</v>
      </c>
      <c r="S202" s="367"/>
      <c r="T202" s="521">
        <f t="shared" si="55"/>
        <v>176368.1953541059</v>
      </c>
      <c r="U202" s="522">
        <f t="shared" si="64"/>
        <v>1.1617396611965107E-2</v>
      </c>
      <c r="V202" s="523">
        <f t="shared" si="56"/>
        <v>48.863182039787716</v>
      </c>
      <c r="W202" s="415"/>
      <c r="X202" s="431">
        <v>615</v>
      </c>
      <c r="Y202" s="432" t="s">
        <v>206</v>
      </c>
      <c r="Z202" s="433">
        <v>7702</v>
      </c>
      <c r="AA202" s="480">
        <f t="shared" si="57"/>
        <v>7981512.9206247274</v>
      </c>
      <c r="AB202" s="480">
        <v>2512548.90016837</v>
      </c>
      <c r="AC202" s="200">
        <v>10494061.820793098</v>
      </c>
      <c r="AD202" s="437">
        <v>3213504</v>
      </c>
      <c r="AE202" s="448">
        <f t="shared" si="60"/>
        <v>13707565.820793098</v>
      </c>
      <c r="AF202" s="433">
        <v>1559906.3044823692</v>
      </c>
      <c r="AG202" s="435">
        <f t="shared" si="61"/>
        <v>15267472.125275467</v>
      </c>
      <c r="AH202" s="438">
        <v>-86085</v>
      </c>
      <c r="AI202" s="478">
        <f t="shared" si="58"/>
        <v>15181387.125275467</v>
      </c>
      <c r="AJ202" s="439">
        <f t="shared" si="59"/>
        <v>1971.0967443878819</v>
      </c>
    </row>
    <row r="203" spans="1:36">
      <c r="A203" s="431">
        <v>616</v>
      </c>
      <c r="B203" s="432" t="s">
        <v>207</v>
      </c>
      <c r="C203" s="437">
        <v>1807</v>
      </c>
      <c r="D203" s="479">
        <f t="shared" ref="D203:D266" si="65">F203-E203</f>
        <v>369341.17763116129</v>
      </c>
      <c r="E203" s="480">
        <v>-462845.79713061458</v>
      </c>
      <c r="F203" s="437">
        <v>-93504.619499453285</v>
      </c>
      <c r="G203" s="437">
        <v>779712.87489525776</v>
      </c>
      <c r="H203" s="200">
        <f t="shared" ref="H203:H266" si="66">SUM(F203:G203)</f>
        <v>686208.25539580453</v>
      </c>
      <c r="I203" s="437">
        <v>380148.71369228436</v>
      </c>
      <c r="J203" s="435">
        <f t="shared" ref="J203:J266" si="67">H203+I203</f>
        <v>1066356.969088089</v>
      </c>
      <c r="K203" s="438">
        <v>-497012</v>
      </c>
      <c r="L203" s="478">
        <f t="shared" ref="L203:L266" si="68">J203+K203</f>
        <v>569344.96908808895</v>
      </c>
      <c r="M203" s="435">
        <v>-657756.66500000004</v>
      </c>
      <c r="N203" s="435">
        <f t="shared" ref="N203:N266" si="69">SUM(L203:M203)</f>
        <v>-88411.695911911083</v>
      </c>
      <c r="O203" s="478">
        <f t="shared" ref="O203:O266" si="70">L203/C203</f>
        <v>315.07745937359653</v>
      </c>
      <c r="P203" s="435">
        <f t="shared" ref="P203:P266" si="71">N203/C203</f>
        <v>-48.927335867133969</v>
      </c>
      <c r="Q203" s="481">
        <v>1</v>
      </c>
      <c r="R203" s="482">
        <v>32</v>
      </c>
      <c r="S203" s="416"/>
      <c r="T203" s="521">
        <f t="shared" ref="T203:T266" si="72">L203-AI203</f>
        <v>-542423.51547078253</v>
      </c>
      <c r="U203" s="522">
        <f t="shared" si="64"/>
        <v>-0.48789250910094456</v>
      </c>
      <c r="V203" s="523">
        <f t="shared" ref="V203:V266" si="73">O203-AJ203</f>
        <v>-286.52886343964565</v>
      </c>
      <c r="W203" s="415"/>
      <c r="X203" s="431">
        <v>616</v>
      </c>
      <c r="Y203" s="432" t="s">
        <v>207</v>
      </c>
      <c r="Z203" s="433">
        <v>1848</v>
      </c>
      <c r="AA203" s="480">
        <f t="shared" ref="AA203:AA266" si="74">AC203-AB203</f>
        <v>508915.78355377441</v>
      </c>
      <c r="AB203" s="480">
        <v>-55916.108381642371</v>
      </c>
      <c r="AC203" s="200">
        <v>452999.67517213203</v>
      </c>
      <c r="AD203" s="437">
        <v>778797</v>
      </c>
      <c r="AE203" s="448">
        <f t="shared" si="60"/>
        <v>1231796.675172132</v>
      </c>
      <c r="AF203" s="433">
        <v>391264.80938673939</v>
      </c>
      <c r="AG203" s="435">
        <f t="shared" si="61"/>
        <v>1623061.4845588715</v>
      </c>
      <c r="AH203" s="438">
        <v>-511293</v>
      </c>
      <c r="AI203" s="478">
        <f t="shared" ref="AI203:AI266" si="75">SUM(AG203:AH203)</f>
        <v>1111768.4845588715</v>
      </c>
      <c r="AJ203" s="439">
        <f t="shared" ref="AJ203:AJ266" si="76">AI203/Z203</f>
        <v>601.60632281324217</v>
      </c>
    </row>
    <row r="204" spans="1:36">
      <c r="A204" s="431">
        <v>619</v>
      </c>
      <c r="B204" s="432" t="s">
        <v>208</v>
      </c>
      <c r="C204" s="437">
        <v>2675</v>
      </c>
      <c r="D204" s="479">
        <f t="shared" si="65"/>
        <v>80647.139148511807</v>
      </c>
      <c r="E204" s="480">
        <v>1009829.0176438187</v>
      </c>
      <c r="F204" s="437">
        <v>1090476.1567923306</v>
      </c>
      <c r="G204" s="437">
        <v>1560511.2675316883</v>
      </c>
      <c r="H204" s="200">
        <f t="shared" si="66"/>
        <v>2650987.4243240189</v>
      </c>
      <c r="I204" s="437">
        <v>688811.51824984758</v>
      </c>
      <c r="J204" s="435">
        <f t="shared" si="67"/>
        <v>3339798.9425738663</v>
      </c>
      <c r="K204" s="438">
        <v>64913</v>
      </c>
      <c r="L204" s="478">
        <f t="shared" si="68"/>
        <v>3404711.9425738663</v>
      </c>
      <c r="M204" s="435">
        <v>207516.33500000002</v>
      </c>
      <c r="N204" s="435">
        <f t="shared" si="69"/>
        <v>3612228.2775738663</v>
      </c>
      <c r="O204" s="478">
        <f t="shared" si="70"/>
        <v>1272.789511242567</v>
      </c>
      <c r="P204" s="435">
        <f t="shared" si="71"/>
        <v>1350.3657112425669</v>
      </c>
      <c r="Q204" s="481">
        <v>6</v>
      </c>
      <c r="R204" s="481">
        <v>6</v>
      </c>
      <c r="S204" s="367"/>
      <c r="T204" s="521">
        <f t="shared" si="72"/>
        <v>-92325.02818895597</v>
      </c>
      <c r="U204" s="522">
        <f t="shared" si="64"/>
        <v>-2.6400929976103955E-2</v>
      </c>
      <c r="V204" s="523">
        <f t="shared" si="73"/>
        <v>-12.41334460558528</v>
      </c>
      <c r="W204" s="415"/>
      <c r="X204" s="431">
        <v>619</v>
      </c>
      <c r="Y204" s="432" t="s">
        <v>208</v>
      </c>
      <c r="Z204" s="433">
        <v>2721</v>
      </c>
      <c r="AA204" s="480">
        <f t="shared" si="74"/>
        <v>226347.0595111181</v>
      </c>
      <c r="AB204" s="480">
        <v>1152285.5563696623</v>
      </c>
      <c r="AC204" s="200">
        <v>1378632.6158807804</v>
      </c>
      <c r="AD204" s="437">
        <v>1701156</v>
      </c>
      <c r="AE204" s="448">
        <f t="shared" ref="AE204:AE267" si="77">SUM(AC204:AD204)</f>
        <v>3079788.6158807804</v>
      </c>
      <c r="AF204" s="433">
        <v>692332.35488204181</v>
      </c>
      <c r="AG204" s="435">
        <f t="shared" si="61"/>
        <v>3772120.9707628223</v>
      </c>
      <c r="AH204" s="438">
        <v>-275084</v>
      </c>
      <c r="AI204" s="478">
        <f t="shared" si="75"/>
        <v>3497036.9707628223</v>
      </c>
      <c r="AJ204" s="439">
        <f t="shared" si="76"/>
        <v>1285.2028558481522</v>
      </c>
    </row>
    <row r="205" spans="1:36">
      <c r="A205" s="431">
        <v>620</v>
      </c>
      <c r="B205" s="432" t="s">
        <v>209</v>
      </c>
      <c r="C205" s="437">
        <v>2380</v>
      </c>
      <c r="D205" s="479">
        <f t="shared" si="65"/>
        <v>1800963.1906584552</v>
      </c>
      <c r="E205" s="480">
        <v>481854.14847273933</v>
      </c>
      <c r="F205" s="437">
        <v>2282817.3391311946</v>
      </c>
      <c r="G205" s="437">
        <v>795721.41825120139</v>
      </c>
      <c r="H205" s="200">
        <f t="shared" si="66"/>
        <v>3078538.7573823961</v>
      </c>
      <c r="I205" s="437">
        <v>591004.61593204807</v>
      </c>
      <c r="J205" s="435">
        <f t="shared" si="67"/>
        <v>3669543.373314444</v>
      </c>
      <c r="K205" s="438">
        <v>77148</v>
      </c>
      <c r="L205" s="478">
        <f t="shared" si="68"/>
        <v>3746691.373314444</v>
      </c>
      <c r="M205" s="435">
        <v>-34237.957500000011</v>
      </c>
      <c r="N205" s="435">
        <f t="shared" si="69"/>
        <v>3712453.415814444</v>
      </c>
      <c r="O205" s="478">
        <f t="shared" si="70"/>
        <v>1574.2400728211949</v>
      </c>
      <c r="P205" s="435">
        <f t="shared" si="71"/>
        <v>1559.8543763926234</v>
      </c>
      <c r="Q205" s="481">
        <v>18</v>
      </c>
      <c r="R205" s="481">
        <v>18</v>
      </c>
      <c r="S205" s="367"/>
      <c r="T205" s="521">
        <f t="shared" si="72"/>
        <v>-248498.37873801403</v>
      </c>
      <c r="U205" s="522">
        <f t="shared" si="64"/>
        <v>-6.2199393310506064E-2</v>
      </c>
      <c r="V205" s="523">
        <f t="shared" si="73"/>
        <v>-59.116326219057783</v>
      </c>
      <c r="W205" s="415"/>
      <c r="X205" s="431">
        <v>620</v>
      </c>
      <c r="Y205" s="432" t="s">
        <v>209</v>
      </c>
      <c r="Z205" s="433">
        <v>2446</v>
      </c>
      <c r="AA205" s="480">
        <f t="shared" si="74"/>
        <v>1844322.690057684</v>
      </c>
      <c r="AB205" s="480">
        <v>902540.87072568131</v>
      </c>
      <c r="AC205" s="200">
        <v>2746863.5607833653</v>
      </c>
      <c r="AD205" s="437">
        <v>549017</v>
      </c>
      <c r="AE205" s="448">
        <f t="shared" si="77"/>
        <v>3295880.5607833653</v>
      </c>
      <c r="AF205" s="433">
        <v>592880.19126909296</v>
      </c>
      <c r="AG205" s="435">
        <f t="shared" si="61"/>
        <v>3888760.752052458</v>
      </c>
      <c r="AH205" s="438">
        <v>106429</v>
      </c>
      <c r="AI205" s="478">
        <f t="shared" si="75"/>
        <v>3995189.752052458</v>
      </c>
      <c r="AJ205" s="439">
        <f t="shared" si="76"/>
        <v>1633.3563990402527</v>
      </c>
    </row>
    <row r="206" spans="1:36">
      <c r="A206" s="431">
        <v>623</v>
      </c>
      <c r="B206" s="432" t="s">
        <v>210</v>
      </c>
      <c r="C206" s="437">
        <v>2107</v>
      </c>
      <c r="D206" s="479">
        <f t="shared" si="65"/>
        <v>920836.79419708555</v>
      </c>
      <c r="E206" s="480">
        <v>492254.11695615231</v>
      </c>
      <c r="F206" s="437">
        <v>1413090.9111532378</v>
      </c>
      <c r="G206" s="437">
        <v>-71486.339083328654</v>
      </c>
      <c r="H206" s="200">
        <f t="shared" si="66"/>
        <v>1341604.5720699092</v>
      </c>
      <c r="I206" s="437">
        <v>474537.06906927645</v>
      </c>
      <c r="J206" s="435">
        <f t="shared" si="67"/>
        <v>1816141.6411391855</v>
      </c>
      <c r="K206" s="438">
        <v>-516181</v>
      </c>
      <c r="L206" s="478">
        <f t="shared" si="68"/>
        <v>1299960.6411391855</v>
      </c>
      <c r="M206" s="435">
        <v>-65641.400000000009</v>
      </c>
      <c r="N206" s="435">
        <f t="shared" si="69"/>
        <v>1234319.2411391856</v>
      </c>
      <c r="O206" s="478">
        <f t="shared" si="70"/>
        <v>616.97230239164003</v>
      </c>
      <c r="P206" s="435">
        <f t="shared" si="71"/>
        <v>585.81833941109903</v>
      </c>
      <c r="Q206" s="481">
        <v>10</v>
      </c>
      <c r="R206" s="481">
        <v>10</v>
      </c>
      <c r="S206" s="367"/>
      <c r="T206" s="521">
        <f t="shared" si="72"/>
        <v>-112297.74798605358</v>
      </c>
      <c r="U206" s="522">
        <f t="shared" si="64"/>
        <v>-7.9516431873073487E-2</v>
      </c>
      <c r="V206" s="523">
        <f t="shared" si="73"/>
        <v>-50.131329693971225</v>
      </c>
      <c r="W206" s="415"/>
      <c r="X206" s="431">
        <v>623</v>
      </c>
      <c r="Y206" s="432" t="s">
        <v>210</v>
      </c>
      <c r="Z206" s="433">
        <v>2117</v>
      </c>
      <c r="AA206" s="480">
        <f t="shared" si="74"/>
        <v>846813.03855827765</v>
      </c>
      <c r="AB206" s="480">
        <v>618898.63940760645</v>
      </c>
      <c r="AC206" s="200">
        <v>1465711.6779658841</v>
      </c>
      <c r="AD206" s="437">
        <v>-113437</v>
      </c>
      <c r="AE206" s="448">
        <f t="shared" si="77"/>
        <v>1352274.6779658841</v>
      </c>
      <c r="AF206" s="433">
        <v>477548.71115935512</v>
      </c>
      <c r="AG206" s="435">
        <f t="shared" ref="AG206:AG269" si="78">SUM(AE206:AF206)</f>
        <v>1829823.3891252391</v>
      </c>
      <c r="AH206" s="438">
        <v>-417565</v>
      </c>
      <c r="AI206" s="478">
        <f t="shared" si="75"/>
        <v>1412258.3891252391</v>
      </c>
      <c r="AJ206" s="439">
        <f t="shared" si="76"/>
        <v>667.10363208561125</v>
      </c>
    </row>
    <row r="207" spans="1:36">
      <c r="A207" s="431">
        <v>624</v>
      </c>
      <c r="B207" s="432" t="s">
        <v>583</v>
      </c>
      <c r="C207" s="437">
        <v>5117</v>
      </c>
      <c r="D207" s="479">
        <f t="shared" si="65"/>
        <v>1778286.8113062661</v>
      </c>
      <c r="E207" s="480">
        <v>1247155.0258834809</v>
      </c>
      <c r="F207" s="437">
        <v>3025441.837189747</v>
      </c>
      <c r="G207" s="437">
        <v>1080031.7538383401</v>
      </c>
      <c r="H207" s="200">
        <f t="shared" si="66"/>
        <v>4105473.5910280868</v>
      </c>
      <c r="I207" s="437">
        <v>714644.12615671521</v>
      </c>
      <c r="J207" s="435">
        <f t="shared" si="67"/>
        <v>4820117.7171848025</v>
      </c>
      <c r="K207" s="438">
        <v>-872907</v>
      </c>
      <c r="L207" s="478">
        <f t="shared" si="68"/>
        <v>3947210.7171848025</v>
      </c>
      <c r="M207" s="435">
        <v>-97492.39750000005</v>
      </c>
      <c r="N207" s="435">
        <f t="shared" si="69"/>
        <v>3849718.3196848026</v>
      </c>
      <c r="O207" s="478">
        <f t="shared" si="70"/>
        <v>771.39158045432919</v>
      </c>
      <c r="P207" s="435">
        <f t="shared" si="71"/>
        <v>752.33893290693811</v>
      </c>
      <c r="Q207" s="481">
        <v>8</v>
      </c>
      <c r="R207" s="481">
        <v>8</v>
      </c>
      <c r="S207" s="367"/>
      <c r="T207" s="521">
        <f t="shared" si="72"/>
        <v>-1474290.2320294827</v>
      </c>
      <c r="U207" s="522">
        <f t="shared" si="64"/>
        <v>-0.27193396180132462</v>
      </c>
      <c r="V207" s="523">
        <f t="shared" si="73"/>
        <v>-287.70217793877214</v>
      </c>
      <c r="W207" s="415"/>
      <c r="X207" s="431">
        <v>624</v>
      </c>
      <c r="Y207" s="432" t="s">
        <v>211</v>
      </c>
      <c r="Z207" s="433">
        <v>5119</v>
      </c>
      <c r="AA207" s="480">
        <f t="shared" si="74"/>
        <v>1890225.5645599719</v>
      </c>
      <c r="AB207" s="480">
        <v>2472908.5233423552</v>
      </c>
      <c r="AC207" s="200">
        <v>4363134.0879023271</v>
      </c>
      <c r="AD207" s="437">
        <v>1198329</v>
      </c>
      <c r="AE207" s="448">
        <f t="shared" si="77"/>
        <v>5561463.0879023271</v>
      </c>
      <c r="AF207" s="433">
        <v>739756.86131195829</v>
      </c>
      <c r="AG207" s="435">
        <f t="shared" si="78"/>
        <v>6301219.9492142852</v>
      </c>
      <c r="AH207" s="438">
        <v>-879719</v>
      </c>
      <c r="AI207" s="478">
        <f t="shared" si="75"/>
        <v>5421500.9492142852</v>
      </c>
      <c r="AJ207" s="439">
        <f t="shared" si="76"/>
        <v>1059.0937583931013</v>
      </c>
    </row>
    <row r="208" spans="1:36">
      <c r="A208" s="431">
        <v>625</v>
      </c>
      <c r="B208" s="432" t="s">
        <v>212</v>
      </c>
      <c r="C208" s="437">
        <v>2991</v>
      </c>
      <c r="D208" s="479">
        <f t="shared" si="65"/>
        <v>1755925.7499502888</v>
      </c>
      <c r="E208" s="480">
        <v>1225670.7544912836</v>
      </c>
      <c r="F208" s="437">
        <v>2981596.5044415724</v>
      </c>
      <c r="G208" s="437">
        <v>581409.5257253584</v>
      </c>
      <c r="H208" s="200">
        <f t="shared" si="66"/>
        <v>3563006.0301669305</v>
      </c>
      <c r="I208" s="437">
        <v>557257.40818761988</v>
      </c>
      <c r="J208" s="435">
        <f t="shared" si="67"/>
        <v>4120263.4383545504</v>
      </c>
      <c r="K208" s="438">
        <v>288869</v>
      </c>
      <c r="L208" s="478">
        <f t="shared" si="68"/>
        <v>4409132.4383545499</v>
      </c>
      <c r="M208" s="435">
        <v>-4326.3650000000052</v>
      </c>
      <c r="N208" s="435">
        <f t="shared" si="69"/>
        <v>4404806.0733545497</v>
      </c>
      <c r="O208" s="478">
        <f t="shared" si="70"/>
        <v>1474.1332124221162</v>
      </c>
      <c r="P208" s="435">
        <f t="shared" si="71"/>
        <v>1472.6867513723</v>
      </c>
      <c r="Q208" s="481">
        <v>17</v>
      </c>
      <c r="R208" s="481">
        <v>17</v>
      </c>
      <c r="S208" s="367"/>
      <c r="T208" s="521">
        <f t="shared" si="72"/>
        <v>-646410.09797726106</v>
      </c>
      <c r="U208" s="522">
        <f t="shared" si="64"/>
        <v>-0.12786166733477469</v>
      </c>
      <c r="V208" s="523">
        <f t="shared" si="73"/>
        <v>-184.5093519912075</v>
      </c>
      <c r="W208" s="415"/>
      <c r="X208" s="431">
        <v>625</v>
      </c>
      <c r="Y208" s="432" t="s">
        <v>212</v>
      </c>
      <c r="Z208" s="433">
        <v>3048</v>
      </c>
      <c r="AA208" s="480">
        <f t="shared" si="74"/>
        <v>1790717.6387355637</v>
      </c>
      <c r="AB208" s="480">
        <v>1550760.0985701417</v>
      </c>
      <c r="AC208" s="200">
        <v>3341477.7373057054</v>
      </c>
      <c r="AD208" s="437">
        <v>659657</v>
      </c>
      <c r="AE208" s="448">
        <f t="shared" si="77"/>
        <v>4001134.7373057054</v>
      </c>
      <c r="AF208" s="433">
        <v>563298.79902610555</v>
      </c>
      <c r="AG208" s="435">
        <f t="shared" si="78"/>
        <v>4564433.536331811</v>
      </c>
      <c r="AH208" s="438">
        <v>491109</v>
      </c>
      <c r="AI208" s="478">
        <f t="shared" si="75"/>
        <v>5055542.536331811</v>
      </c>
      <c r="AJ208" s="439">
        <f t="shared" si="76"/>
        <v>1658.6425644133237</v>
      </c>
    </row>
    <row r="209" spans="1:36">
      <c r="A209" s="431">
        <v>626</v>
      </c>
      <c r="B209" s="432" t="s">
        <v>213</v>
      </c>
      <c r="C209" s="437">
        <v>4835</v>
      </c>
      <c r="D209" s="479">
        <f t="shared" si="65"/>
        <v>1934876.5734850389</v>
      </c>
      <c r="E209" s="480">
        <v>-1715587.6481007172</v>
      </c>
      <c r="F209" s="437">
        <v>219288.92538432172</v>
      </c>
      <c r="G209" s="437">
        <v>1603048.7071316787</v>
      </c>
      <c r="H209" s="200">
        <f t="shared" si="66"/>
        <v>1822337.6325160004</v>
      </c>
      <c r="I209" s="437">
        <v>957942.40238802379</v>
      </c>
      <c r="J209" s="435">
        <f t="shared" si="67"/>
        <v>2780280.0349040241</v>
      </c>
      <c r="K209" s="438">
        <v>-198441</v>
      </c>
      <c r="L209" s="478">
        <f t="shared" si="68"/>
        <v>2581839.0349040241</v>
      </c>
      <c r="M209" s="435">
        <v>-6041.9925000000003</v>
      </c>
      <c r="N209" s="435">
        <f t="shared" si="69"/>
        <v>2575797.0424040239</v>
      </c>
      <c r="O209" s="478">
        <f t="shared" si="70"/>
        <v>533.9894591321663</v>
      </c>
      <c r="P209" s="435">
        <f t="shared" si="71"/>
        <v>532.73982262751269</v>
      </c>
      <c r="Q209" s="481">
        <v>17</v>
      </c>
      <c r="R209" s="481">
        <v>17</v>
      </c>
      <c r="S209" s="367"/>
      <c r="T209" s="521">
        <f t="shared" si="72"/>
        <v>541362.10072554369</v>
      </c>
      <c r="U209" s="522">
        <f t="shared" si="64"/>
        <v>0.26531155126411771</v>
      </c>
      <c r="V209" s="523">
        <f t="shared" si="73"/>
        <v>122.93447642094947</v>
      </c>
      <c r="W209" s="415"/>
      <c r="X209" s="431">
        <v>626</v>
      </c>
      <c r="Y209" s="432" t="s">
        <v>213</v>
      </c>
      <c r="Z209" s="433">
        <v>4964</v>
      </c>
      <c r="AA209" s="480">
        <f t="shared" si="74"/>
        <v>1974725.5111499811</v>
      </c>
      <c r="AB209" s="480">
        <v>-631094.78099128511</v>
      </c>
      <c r="AC209" s="200">
        <v>1343630.730158696</v>
      </c>
      <c r="AD209" s="437">
        <v>-38849</v>
      </c>
      <c r="AE209" s="448">
        <f t="shared" si="77"/>
        <v>1304781.730158696</v>
      </c>
      <c r="AF209" s="433">
        <v>958856.20401978435</v>
      </c>
      <c r="AG209" s="435">
        <f t="shared" si="78"/>
        <v>2263637.9341784804</v>
      </c>
      <c r="AH209" s="438">
        <v>-223161</v>
      </c>
      <c r="AI209" s="478">
        <f t="shared" si="75"/>
        <v>2040476.9341784804</v>
      </c>
      <c r="AJ209" s="439">
        <f t="shared" si="76"/>
        <v>411.05498271121684</v>
      </c>
    </row>
    <row r="210" spans="1:36">
      <c r="A210" s="431">
        <v>630</v>
      </c>
      <c r="B210" s="432" t="s">
        <v>214</v>
      </c>
      <c r="C210" s="437">
        <v>1635</v>
      </c>
      <c r="D210" s="479">
        <f t="shared" si="65"/>
        <v>2532738.1013471824</v>
      </c>
      <c r="E210" s="480">
        <v>-660776.19159134803</v>
      </c>
      <c r="F210" s="437">
        <v>1871961.9097558344</v>
      </c>
      <c r="G210" s="437">
        <v>558549.9367131202</v>
      </c>
      <c r="H210" s="200">
        <f t="shared" si="66"/>
        <v>2430511.8464689543</v>
      </c>
      <c r="I210" s="437">
        <v>295039.95447022474</v>
      </c>
      <c r="J210" s="435">
        <f t="shared" si="67"/>
        <v>2725551.800939179</v>
      </c>
      <c r="K210" s="438">
        <v>-194161</v>
      </c>
      <c r="L210" s="478">
        <f t="shared" si="68"/>
        <v>2531390.800939179</v>
      </c>
      <c r="M210" s="435">
        <v>180513.85000000003</v>
      </c>
      <c r="N210" s="435">
        <f t="shared" si="69"/>
        <v>2711904.6509391791</v>
      </c>
      <c r="O210" s="478">
        <f t="shared" si="70"/>
        <v>1548.2512543970513</v>
      </c>
      <c r="P210" s="435">
        <f t="shared" si="71"/>
        <v>1658.6572788618832</v>
      </c>
      <c r="Q210" s="481">
        <v>17</v>
      </c>
      <c r="R210" s="481">
        <v>17</v>
      </c>
      <c r="S210" s="367"/>
      <c r="T210" s="521">
        <f t="shared" si="72"/>
        <v>286435.29553276859</v>
      </c>
      <c r="U210" s="522">
        <f t="shared" si="64"/>
        <v>0.12759063368648565</v>
      </c>
      <c r="V210" s="523">
        <f t="shared" si="73"/>
        <v>171.8223730933048</v>
      </c>
      <c r="W210" s="415"/>
      <c r="X210" s="431">
        <v>630</v>
      </c>
      <c r="Y210" s="432" t="s">
        <v>214</v>
      </c>
      <c r="Z210" s="433">
        <v>1631</v>
      </c>
      <c r="AA210" s="480">
        <f t="shared" si="74"/>
        <v>2446825.1509560747</v>
      </c>
      <c r="AB210" s="480">
        <v>-821097.43560530478</v>
      </c>
      <c r="AC210" s="200">
        <v>1625727.7153507699</v>
      </c>
      <c r="AD210" s="437">
        <v>533140</v>
      </c>
      <c r="AE210" s="448">
        <f t="shared" si="77"/>
        <v>2158867.7153507699</v>
      </c>
      <c r="AF210" s="433">
        <v>293457.79005564051</v>
      </c>
      <c r="AG210" s="435">
        <f t="shared" si="78"/>
        <v>2452325.5054064104</v>
      </c>
      <c r="AH210" s="438">
        <v>-207370</v>
      </c>
      <c r="AI210" s="478">
        <f t="shared" si="75"/>
        <v>2244955.5054064104</v>
      </c>
      <c r="AJ210" s="439">
        <f t="shared" si="76"/>
        <v>1376.4288813037465</v>
      </c>
    </row>
    <row r="211" spans="1:36">
      <c r="A211" s="431">
        <v>631</v>
      </c>
      <c r="B211" s="432" t="s">
        <v>215</v>
      </c>
      <c r="C211" s="437">
        <v>1963</v>
      </c>
      <c r="D211" s="479">
        <f t="shared" si="65"/>
        <v>277196.0747432037</v>
      </c>
      <c r="E211" s="480">
        <v>267623.33786788501</v>
      </c>
      <c r="F211" s="437">
        <v>544819.41261108872</v>
      </c>
      <c r="G211" s="437">
        <v>593093.59426144965</v>
      </c>
      <c r="H211" s="200">
        <f t="shared" si="66"/>
        <v>1137913.0068725385</v>
      </c>
      <c r="I211" s="437">
        <v>333250.12285065651</v>
      </c>
      <c r="J211" s="435">
        <f t="shared" si="67"/>
        <v>1471163.129723195</v>
      </c>
      <c r="K211" s="438">
        <v>-529697</v>
      </c>
      <c r="L211" s="478">
        <f t="shared" si="68"/>
        <v>941466.12972319499</v>
      </c>
      <c r="M211" s="435">
        <v>-696947.56449999998</v>
      </c>
      <c r="N211" s="435">
        <f t="shared" si="69"/>
        <v>244518.56522319501</v>
      </c>
      <c r="O211" s="478">
        <f t="shared" si="70"/>
        <v>479.60577163687975</v>
      </c>
      <c r="P211" s="435">
        <f t="shared" si="71"/>
        <v>124.56371127009425</v>
      </c>
      <c r="Q211" s="481">
        <v>2</v>
      </c>
      <c r="R211" s="481">
        <v>2</v>
      </c>
      <c r="S211" s="367"/>
      <c r="T211" s="521">
        <f t="shared" si="72"/>
        <v>-1001926.5380352256</v>
      </c>
      <c r="U211" s="522">
        <f t="shared" si="64"/>
        <v>-0.5155553762538807</v>
      </c>
      <c r="V211" s="523">
        <f t="shared" si="73"/>
        <v>-499.43335569733716</v>
      </c>
      <c r="W211" s="415"/>
      <c r="X211" s="431">
        <v>631</v>
      </c>
      <c r="Y211" s="432" t="s">
        <v>215</v>
      </c>
      <c r="Z211" s="433">
        <v>1985</v>
      </c>
      <c r="AA211" s="480">
        <f t="shared" si="74"/>
        <v>437236.04622934433</v>
      </c>
      <c r="AB211" s="480">
        <v>1114922.4854158484</v>
      </c>
      <c r="AC211" s="200">
        <v>1552158.5316451928</v>
      </c>
      <c r="AD211" s="437">
        <v>590437</v>
      </c>
      <c r="AE211" s="448">
        <f t="shared" si="77"/>
        <v>2142595.5316451928</v>
      </c>
      <c r="AF211" s="433">
        <v>344417.13611322764</v>
      </c>
      <c r="AG211" s="435">
        <f t="shared" si="78"/>
        <v>2487012.6677584206</v>
      </c>
      <c r="AH211" s="438">
        <v>-543620</v>
      </c>
      <c r="AI211" s="478">
        <f t="shared" si="75"/>
        <v>1943392.6677584206</v>
      </c>
      <c r="AJ211" s="439">
        <f t="shared" si="76"/>
        <v>979.03912733421691</v>
      </c>
    </row>
    <row r="212" spans="1:36">
      <c r="A212" s="431">
        <v>635</v>
      </c>
      <c r="B212" s="432" t="s">
        <v>216</v>
      </c>
      <c r="C212" s="437">
        <v>6347</v>
      </c>
      <c r="D212" s="479">
        <f t="shared" si="65"/>
        <v>1168242.1086813402</v>
      </c>
      <c r="E212" s="480">
        <v>-539444.38298234181</v>
      </c>
      <c r="F212" s="437">
        <v>628797.72569899855</v>
      </c>
      <c r="G212" s="437">
        <v>2319522.1496603829</v>
      </c>
      <c r="H212" s="200">
        <f t="shared" si="66"/>
        <v>2948319.8753593815</v>
      </c>
      <c r="I212" s="437">
        <v>1238742.9642665072</v>
      </c>
      <c r="J212" s="435">
        <f t="shared" si="67"/>
        <v>4187062.8396258885</v>
      </c>
      <c r="K212" s="438">
        <v>-577259</v>
      </c>
      <c r="L212" s="478">
        <f t="shared" si="68"/>
        <v>3609803.8396258885</v>
      </c>
      <c r="M212" s="435">
        <v>-472976.12399999995</v>
      </c>
      <c r="N212" s="435">
        <f t="shared" si="69"/>
        <v>3136827.7156258887</v>
      </c>
      <c r="O212" s="478">
        <f t="shared" si="70"/>
        <v>568.74174249659495</v>
      </c>
      <c r="P212" s="435">
        <f t="shared" si="71"/>
        <v>494.2221073933967</v>
      </c>
      <c r="Q212" s="481">
        <v>6</v>
      </c>
      <c r="R212" s="481">
        <v>6</v>
      </c>
      <c r="S212" s="367"/>
      <c r="T212" s="521">
        <f t="shared" si="72"/>
        <v>-571533.76957886387</v>
      </c>
      <c r="U212" s="522">
        <f t="shared" si="64"/>
        <v>-0.13668682679932265</v>
      </c>
      <c r="V212" s="523">
        <f t="shared" si="73"/>
        <v>-80.635118693768845</v>
      </c>
      <c r="W212" s="415"/>
      <c r="X212" s="431">
        <v>635</v>
      </c>
      <c r="Y212" s="432" t="s">
        <v>216</v>
      </c>
      <c r="Z212" s="433">
        <v>6439</v>
      </c>
      <c r="AA212" s="480">
        <f t="shared" si="74"/>
        <v>1396232.1139583916</v>
      </c>
      <c r="AB212" s="480">
        <v>-128598.86888017091</v>
      </c>
      <c r="AC212" s="200">
        <v>1267633.2450782207</v>
      </c>
      <c r="AD212" s="437">
        <v>2240824</v>
      </c>
      <c r="AE212" s="448">
        <f t="shared" si="77"/>
        <v>3508457.245078221</v>
      </c>
      <c r="AF212" s="433">
        <v>1272187.3641265316</v>
      </c>
      <c r="AG212" s="435">
        <f t="shared" si="78"/>
        <v>4780644.6092047524</v>
      </c>
      <c r="AH212" s="438">
        <v>-599307</v>
      </c>
      <c r="AI212" s="478">
        <f t="shared" si="75"/>
        <v>4181337.6092047524</v>
      </c>
      <c r="AJ212" s="439">
        <f t="shared" si="76"/>
        <v>649.3768611903638</v>
      </c>
    </row>
    <row r="213" spans="1:36">
      <c r="A213" s="431">
        <v>636</v>
      </c>
      <c r="B213" s="432" t="s">
        <v>217</v>
      </c>
      <c r="C213" s="437">
        <v>8154</v>
      </c>
      <c r="D213" s="479">
        <f t="shared" si="65"/>
        <v>4109473.4139891872</v>
      </c>
      <c r="E213" s="480">
        <v>477101.6491051109</v>
      </c>
      <c r="F213" s="437">
        <v>4586575.0630942984</v>
      </c>
      <c r="G213" s="437">
        <v>3741617.3530154377</v>
      </c>
      <c r="H213" s="200">
        <f t="shared" si="66"/>
        <v>8328192.4161097361</v>
      </c>
      <c r="I213" s="437">
        <v>1738482.5819979981</v>
      </c>
      <c r="J213" s="435">
        <f t="shared" si="67"/>
        <v>10066674.998107735</v>
      </c>
      <c r="K213" s="438">
        <v>-707856</v>
      </c>
      <c r="L213" s="478">
        <f t="shared" si="68"/>
        <v>9358818.9981077351</v>
      </c>
      <c r="M213" s="435">
        <v>658353.40499999991</v>
      </c>
      <c r="N213" s="435">
        <f t="shared" si="69"/>
        <v>10017172.403107734</v>
      </c>
      <c r="O213" s="478">
        <f t="shared" si="70"/>
        <v>1147.7580326352386</v>
      </c>
      <c r="P213" s="435">
        <f t="shared" si="71"/>
        <v>1228.497964570485</v>
      </c>
      <c r="Q213" s="481">
        <v>2</v>
      </c>
      <c r="R213" s="481">
        <v>2</v>
      </c>
      <c r="S213" s="367"/>
      <c r="T213" s="521">
        <f t="shared" si="72"/>
        <v>1095820.5561501421</v>
      </c>
      <c r="U213" s="522">
        <f t="shared" si="64"/>
        <v>0.13261778564374635</v>
      </c>
      <c r="V213" s="523">
        <f t="shared" si="73"/>
        <v>142.77160087197012</v>
      </c>
      <c r="W213" s="415"/>
      <c r="X213" s="431">
        <v>636</v>
      </c>
      <c r="Y213" s="432" t="s">
        <v>217</v>
      </c>
      <c r="Z213" s="433">
        <v>8222</v>
      </c>
      <c r="AA213" s="480">
        <f t="shared" si="74"/>
        <v>3704963.7579602725</v>
      </c>
      <c r="AB213" s="480">
        <v>775264.32873264665</v>
      </c>
      <c r="AC213" s="200">
        <v>4480228.086692919</v>
      </c>
      <c r="AD213" s="437">
        <v>2692776</v>
      </c>
      <c r="AE213" s="448">
        <f t="shared" si="77"/>
        <v>7173004.086692919</v>
      </c>
      <c r="AF213" s="433">
        <v>1772192.3552646746</v>
      </c>
      <c r="AG213" s="435">
        <f t="shared" si="78"/>
        <v>8945196.441957593</v>
      </c>
      <c r="AH213" s="438">
        <v>-682198</v>
      </c>
      <c r="AI213" s="478">
        <f t="shared" si="75"/>
        <v>8262998.441957593</v>
      </c>
      <c r="AJ213" s="439">
        <f t="shared" si="76"/>
        <v>1004.9864317632685</v>
      </c>
    </row>
    <row r="214" spans="1:36">
      <c r="A214" s="431">
        <v>638</v>
      </c>
      <c r="B214" s="432" t="s">
        <v>584</v>
      </c>
      <c r="C214" s="437">
        <v>51232</v>
      </c>
      <c r="D214" s="479">
        <f t="shared" si="65"/>
        <v>26793993.878249366</v>
      </c>
      <c r="E214" s="480">
        <v>17058774.422628921</v>
      </c>
      <c r="F214" s="437">
        <v>43852768.300878286</v>
      </c>
      <c r="G214" s="437">
        <v>-3446951.8996120552</v>
      </c>
      <c r="H214" s="200">
        <f t="shared" si="66"/>
        <v>40405816.401266232</v>
      </c>
      <c r="I214" s="437">
        <v>7324920.5436812136</v>
      </c>
      <c r="J214" s="435">
        <f t="shared" si="67"/>
        <v>47730736.944947444</v>
      </c>
      <c r="K214" s="438">
        <v>-1517292</v>
      </c>
      <c r="L214" s="478">
        <f t="shared" si="68"/>
        <v>46213444.944947444</v>
      </c>
      <c r="M214" s="435">
        <v>-637045.31145000039</v>
      </c>
      <c r="N214" s="435">
        <f t="shared" si="69"/>
        <v>45576399.633497447</v>
      </c>
      <c r="O214" s="478">
        <f t="shared" si="70"/>
        <v>902.04256997477057</v>
      </c>
      <c r="P214" s="435">
        <f t="shared" si="71"/>
        <v>889.60805031030304</v>
      </c>
      <c r="Q214" s="481">
        <v>1</v>
      </c>
      <c r="R214" s="482">
        <v>32</v>
      </c>
      <c r="S214" s="416"/>
      <c r="T214" s="521">
        <f t="shared" si="72"/>
        <v>-1341287.5775936097</v>
      </c>
      <c r="U214" s="522">
        <f t="shared" si="64"/>
        <v>-2.820513346295947E-2</v>
      </c>
      <c r="V214" s="523">
        <f t="shared" si="73"/>
        <v>-27.686897317670173</v>
      </c>
      <c r="W214" s="415"/>
      <c r="X214" s="431">
        <v>638</v>
      </c>
      <c r="Y214" s="432" t="s">
        <v>218</v>
      </c>
      <c r="Z214" s="433">
        <v>51149</v>
      </c>
      <c r="AA214" s="480">
        <f t="shared" si="74"/>
        <v>26174144.99024187</v>
      </c>
      <c r="AB214" s="480">
        <v>19427004.869197294</v>
      </c>
      <c r="AC214" s="200">
        <v>45601149.859439164</v>
      </c>
      <c r="AD214" s="437">
        <v>-4472510</v>
      </c>
      <c r="AE214" s="448">
        <f t="shared" si="77"/>
        <v>41128639.859439164</v>
      </c>
      <c r="AF214" s="433">
        <v>7464233.663101892</v>
      </c>
      <c r="AG214" s="435">
        <f t="shared" si="78"/>
        <v>48592873.522541054</v>
      </c>
      <c r="AH214" s="438">
        <v>-1038141</v>
      </c>
      <c r="AI214" s="478">
        <f t="shared" si="75"/>
        <v>47554732.522541054</v>
      </c>
      <c r="AJ214" s="439">
        <f t="shared" si="76"/>
        <v>929.72946729244075</v>
      </c>
    </row>
    <row r="215" spans="1:36">
      <c r="A215" s="431">
        <v>678</v>
      </c>
      <c r="B215" s="432" t="s">
        <v>585</v>
      </c>
      <c r="C215" s="437">
        <v>24073</v>
      </c>
      <c r="D215" s="479">
        <f t="shared" si="65"/>
        <v>11467569.30169023</v>
      </c>
      <c r="E215" s="480">
        <v>707407.68547996623</v>
      </c>
      <c r="F215" s="437">
        <v>12174976.987170197</v>
      </c>
      <c r="G215" s="437">
        <v>7861808.3314749151</v>
      </c>
      <c r="H215" s="200">
        <f t="shared" si="66"/>
        <v>20036785.318645112</v>
      </c>
      <c r="I215" s="437">
        <v>3455085.4561190233</v>
      </c>
      <c r="J215" s="435">
        <f t="shared" si="67"/>
        <v>23491870.774764135</v>
      </c>
      <c r="K215" s="438">
        <v>-863174</v>
      </c>
      <c r="L215" s="478">
        <f t="shared" si="68"/>
        <v>22628696.774764135</v>
      </c>
      <c r="M215" s="435">
        <v>-6131.5035000000498</v>
      </c>
      <c r="N215" s="435">
        <f t="shared" si="69"/>
        <v>22622565.271264136</v>
      </c>
      <c r="O215" s="478">
        <f t="shared" si="70"/>
        <v>940.00318924787666</v>
      </c>
      <c r="P215" s="435">
        <f t="shared" si="71"/>
        <v>939.74848466182596</v>
      </c>
      <c r="Q215" s="481">
        <v>17</v>
      </c>
      <c r="R215" s="481">
        <v>17</v>
      </c>
      <c r="S215" s="367"/>
      <c r="T215" s="521">
        <f t="shared" si="72"/>
        <v>-2213721.2723855153</v>
      </c>
      <c r="U215" s="522">
        <f t="shared" si="64"/>
        <v>-8.9110539408200296E-2</v>
      </c>
      <c r="V215" s="523">
        <f t="shared" si="73"/>
        <v>-84.0041498761816</v>
      </c>
      <c r="W215" s="415"/>
      <c r="X215" s="431">
        <v>678</v>
      </c>
      <c r="Y215" s="432" t="s">
        <v>219</v>
      </c>
      <c r="Z215" s="433">
        <v>24260</v>
      </c>
      <c r="AA215" s="480">
        <f t="shared" si="74"/>
        <v>11575899.297150478</v>
      </c>
      <c r="AB215" s="480">
        <v>3354241.7462686226</v>
      </c>
      <c r="AC215" s="200">
        <v>14930141.0434191</v>
      </c>
      <c r="AD215" s="437">
        <v>7135771</v>
      </c>
      <c r="AE215" s="448">
        <f t="shared" si="77"/>
        <v>22065912.0434191</v>
      </c>
      <c r="AF215" s="433">
        <v>3472366.0037305523</v>
      </c>
      <c r="AG215" s="435">
        <f t="shared" si="78"/>
        <v>25538278.047149651</v>
      </c>
      <c r="AH215" s="438">
        <v>-695860</v>
      </c>
      <c r="AI215" s="478">
        <f t="shared" si="75"/>
        <v>24842418.047149651</v>
      </c>
      <c r="AJ215" s="439">
        <f t="shared" si="76"/>
        <v>1024.0073391240583</v>
      </c>
    </row>
    <row r="216" spans="1:36">
      <c r="A216" s="431">
        <v>680</v>
      </c>
      <c r="B216" s="432" t="s">
        <v>586</v>
      </c>
      <c r="C216" s="437">
        <v>24942</v>
      </c>
      <c r="D216" s="479">
        <f t="shared" si="65"/>
        <v>8307797.2072037337</v>
      </c>
      <c r="E216" s="480">
        <v>107487.67723140772</v>
      </c>
      <c r="F216" s="437">
        <v>8415284.8844351415</v>
      </c>
      <c r="G216" s="437">
        <v>1528490.6635992252</v>
      </c>
      <c r="H216" s="200">
        <f t="shared" si="66"/>
        <v>9943775.5480343662</v>
      </c>
      <c r="I216" s="437">
        <v>3428419.251286753</v>
      </c>
      <c r="J216" s="435">
        <f t="shared" si="67"/>
        <v>13372194.799321119</v>
      </c>
      <c r="K216" s="438">
        <v>257518</v>
      </c>
      <c r="L216" s="478">
        <f t="shared" si="68"/>
        <v>13629712.799321119</v>
      </c>
      <c r="M216" s="435">
        <v>-745701.2224999998</v>
      </c>
      <c r="N216" s="435">
        <f t="shared" si="69"/>
        <v>12884011.576821119</v>
      </c>
      <c r="O216" s="478">
        <f t="shared" si="70"/>
        <v>546.45629056696009</v>
      </c>
      <c r="P216" s="435">
        <f t="shared" si="71"/>
        <v>516.55887967368767</v>
      </c>
      <c r="Q216" s="481">
        <v>2</v>
      </c>
      <c r="R216" s="481">
        <v>2</v>
      </c>
      <c r="S216" s="367"/>
      <c r="T216" s="521">
        <f t="shared" si="72"/>
        <v>-463005.54552107118</v>
      </c>
      <c r="U216" s="522">
        <f t="shared" si="64"/>
        <v>-3.2854239628689316E-2</v>
      </c>
      <c r="V216" s="523">
        <f t="shared" si="73"/>
        <v>-21.56943876968603</v>
      </c>
      <c r="W216" s="415"/>
      <c r="X216" s="431">
        <v>680</v>
      </c>
      <c r="Y216" s="432" t="s">
        <v>220</v>
      </c>
      <c r="Z216" s="433">
        <v>24810</v>
      </c>
      <c r="AA216" s="480">
        <f t="shared" si="74"/>
        <v>7807687.1040563695</v>
      </c>
      <c r="AB216" s="480">
        <v>874114.62632112589</v>
      </c>
      <c r="AC216" s="200">
        <v>8681801.7303774953</v>
      </c>
      <c r="AD216" s="437">
        <v>2366690</v>
      </c>
      <c r="AE216" s="448">
        <f t="shared" si="77"/>
        <v>11048491.730377495</v>
      </c>
      <c r="AF216" s="433">
        <v>3437295.6144646946</v>
      </c>
      <c r="AG216" s="435">
        <f t="shared" si="78"/>
        <v>14485787.34484219</v>
      </c>
      <c r="AH216" s="438">
        <v>-393069</v>
      </c>
      <c r="AI216" s="478">
        <f t="shared" si="75"/>
        <v>14092718.34484219</v>
      </c>
      <c r="AJ216" s="439">
        <f t="shared" si="76"/>
        <v>568.02572933664612</v>
      </c>
    </row>
    <row r="217" spans="1:36">
      <c r="A217" s="431">
        <v>681</v>
      </c>
      <c r="B217" s="432" t="s">
        <v>221</v>
      </c>
      <c r="C217" s="437">
        <v>3308</v>
      </c>
      <c r="D217" s="479">
        <f t="shared" si="65"/>
        <v>148942.90926603222</v>
      </c>
      <c r="E217" s="480">
        <v>437394.65440686169</v>
      </c>
      <c r="F217" s="437">
        <v>586337.56367289391</v>
      </c>
      <c r="G217" s="437">
        <v>1147672.9307255514</v>
      </c>
      <c r="H217" s="200">
        <f t="shared" si="66"/>
        <v>1734010.4943984454</v>
      </c>
      <c r="I217" s="437">
        <v>802022.15442834981</v>
      </c>
      <c r="J217" s="435">
        <f t="shared" si="67"/>
        <v>2536032.6488267952</v>
      </c>
      <c r="K217" s="438">
        <v>43951</v>
      </c>
      <c r="L217" s="478">
        <f t="shared" si="68"/>
        <v>2579983.6488267952</v>
      </c>
      <c r="M217" s="435">
        <v>-58107.55750000001</v>
      </c>
      <c r="N217" s="435">
        <f t="shared" si="69"/>
        <v>2521876.0913267951</v>
      </c>
      <c r="O217" s="478">
        <f t="shared" si="70"/>
        <v>779.92250569129237</v>
      </c>
      <c r="P217" s="435">
        <f t="shared" si="71"/>
        <v>762.35673861148575</v>
      </c>
      <c r="Q217" s="481">
        <v>10</v>
      </c>
      <c r="R217" s="481">
        <v>10</v>
      </c>
      <c r="S217" s="367"/>
      <c r="T217" s="521">
        <f t="shared" si="72"/>
        <v>-77892.58679791959</v>
      </c>
      <c r="U217" s="522">
        <f t="shared" si="64"/>
        <v>-2.9306325762610799E-2</v>
      </c>
      <c r="V217" s="523">
        <f t="shared" si="73"/>
        <v>-18.238526027841203</v>
      </c>
      <c r="W217" s="415"/>
      <c r="X217" s="431">
        <v>681</v>
      </c>
      <c r="Y217" s="432" t="s">
        <v>221</v>
      </c>
      <c r="Z217" s="433">
        <v>3330</v>
      </c>
      <c r="AA217" s="480">
        <f t="shared" si="74"/>
        <v>124131.27735977992</v>
      </c>
      <c r="AB217" s="480">
        <v>744894.57805015356</v>
      </c>
      <c r="AC217" s="200">
        <v>869025.85540993349</v>
      </c>
      <c r="AD217" s="437">
        <v>1045482</v>
      </c>
      <c r="AE217" s="448">
        <f t="shared" si="77"/>
        <v>1914507.8554099335</v>
      </c>
      <c r="AF217" s="433">
        <v>805669.38021478138</v>
      </c>
      <c r="AG217" s="435">
        <f t="shared" si="78"/>
        <v>2720177.2356247148</v>
      </c>
      <c r="AH217" s="438">
        <v>-62301</v>
      </c>
      <c r="AI217" s="478">
        <f t="shared" si="75"/>
        <v>2657876.2356247148</v>
      </c>
      <c r="AJ217" s="439">
        <f t="shared" si="76"/>
        <v>798.16103171913358</v>
      </c>
    </row>
    <row r="218" spans="1:36">
      <c r="A218" s="431">
        <v>683</v>
      </c>
      <c r="B218" s="432" t="s">
        <v>222</v>
      </c>
      <c r="C218" s="437">
        <v>3618</v>
      </c>
      <c r="D218" s="479">
        <f t="shared" si="65"/>
        <v>5215865.9205308538</v>
      </c>
      <c r="E218" s="480">
        <v>-188769.49642149589</v>
      </c>
      <c r="F218" s="437">
        <v>5027096.4241093583</v>
      </c>
      <c r="G218" s="437">
        <v>2492447.4028989668</v>
      </c>
      <c r="H218" s="200">
        <f t="shared" si="66"/>
        <v>7519543.8270083256</v>
      </c>
      <c r="I218" s="437">
        <v>762159.80487067404</v>
      </c>
      <c r="J218" s="435">
        <f t="shared" si="67"/>
        <v>8281703.631879</v>
      </c>
      <c r="K218" s="438">
        <v>129722</v>
      </c>
      <c r="L218" s="478">
        <f t="shared" si="68"/>
        <v>8411425.631879</v>
      </c>
      <c r="M218" s="435">
        <v>4550.1424999999872</v>
      </c>
      <c r="N218" s="435">
        <f t="shared" si="69"/>
        <v>8415975.7743790001</v>
      </c>
      <c r="O218" s="478">
        <f t="shared" si="70"/>
        <v>2324.8827064342177</v>
      </c>
      <c r="P218" s="435">
        <f t="shared" si="71"/>
        <v>2326.1403467050859</v>
      </c>
      <c r="Q218" s="481">
        <v>19</v>
      </c>
      <c r="R218" s="481">
        <v>19</v>
      </c>
      <c r="S218" s="367"/>
      <c r="T218" s="521">
        <f t="shared" si="72"/>
        <v>177257.05797981936</v>
      </c>
      <c r="U218" s="522">
        <f t="shared" si="64"/>
        <v>2.1527013491282176E-2</v>
      </c>
      <c r="V218" s="523">
        <f t="shared" si="73"/>
        <v>81.240043246430105</v>
      </c>
      <c r="W218" s="415"/>
      <c r="X218" s="431">
        <v>683</v>
      </c>
      <c r="Y218" s="432" t="s">
        <v>222</v>
      </c>
      <c r="Z218" s="433">
        <v>3670</v>
      </c>
      <c r="AA218" s="480">
        <f t="shared" si="74"/>
        <v>5276775.5688604536</v>
      </c>
      <c r="AB218" s="480">
        <v>-348882.9734463644</v>
      </c>
      <c r="AC218" s="200">
        <v>4927892.595414089</v>
      </c>
      <c r="AD218" s="437">
        <v>2472724</v>
      </c>
      <c r="AE218" s="448">
        <f t="shared" si="77"/>
        <v>7400616.595414089</v>
      </c>
      <c r="AF218" s="433">
        <v>759963.97848509159</v>
      </c>
      <c r="AG218" s="435">
        <f t="shared" si="78"/>
        <v>8160580.5738991806</v>
      </c>
      <c r="AH218" s="438">
        <v>73588</v>
      </c>
      <c r="AI218" s="478">
        <f t="shared" si="75"/>
        <v>8234168.5738991806</v>
      </c>
      <c r="AJ218" s="439">
        <f t="shared" si="76"/>
        <v>2243.6426631877875</v>
      </c>
    </row>
    <row r="219" spans="1:36">
      <c r="A219" s="431">
        <v>684</v>
      </c>
      <c r="B219" s="432" t="s">
        <v>587</v>
      </c>
      <c r="C219" s="437">
        <v>38667</v>
      </c>
      <c r="D219" s="479">
        <f t="shared" si="65"/>
        <v>6649908.4771251306</v>
      </c>
      <c r="E219" s="480">
        <v>-1678470.9513159497</v>
      </c>
      <c r="F219" s="437">
        <v>4971437.5258091809</v>
      </c>
      <c r="G219" s="437">
        <v>19300.99825431214</v>
      </c>
      <c r="H219" s="200">
        <f t="shared" si="66"/>
        <v>4990738.5240634931</v>
      </c>
      <c r="I219" s="437">
        <v>6994486.0991022736</v>
      </c>
      <c r="J219" s="435">
        <f t="shared" si="67"/>
        <v>11985224.623165768</v>
      </c>
      <c r="K219" s="438">
        <v>-1519211</v>
      </c>
      <c r="L219" s="478">
        <f t="shared" si="68"/>
        <v>10466013.623165768</v>
      </c>
      <c r="M219" s="435">
        <v>-2931970.1012499984</v>
      </c>
      <c r="N219" s="435">
        <f t="shared" si="69"/>
        <v>7534043.5219157692</v>
      </c>
      <c r="O219" s="478">
        <f t="shared" si="70"/>
        <v>270.67043275055647</v>
      </c>
      <c r="P219" s="435">
        <f t="shared" si="71"/>
        <v>194.84427346098144</v>
      </c>
      <c r="Q219" s="481">
        <v>4</v>
      </c>
      <c r="R219" s="481">
        <v>4</v>
      </c>
      <c r="S219" s="367"/>
      <c r="T219" s="521">
        <f t="shared" si="72"/>
        <v>-10439485.405566555</v>
      </c>
      <c r="U219" s="522">
        <f t="shared" si="64"/>
        <v>-0.49936552058473338</v>
      </c>
      <c r="V219" s="523">
        <f t="shared" si="73"/>
        <v>-265.93212452073698</v>
      </c>
      <c r="W219" s="415"/>
      <c r="X219" s="431">
        <v>684</v>
      </c>
      <c r="Y219" s="432" t="s">
        <v>223</v>
      </c>
      <c r="Z219" s="433">
        <v>38959</v>
      </c>
      <c r="AA219" s="480">
        <f t="shared" si="74"/>
        <v>7427065.5280936789</v>
      </c>
      <c r="AB219" s="480">
        <v>8809104.5328130145</v>
      </c>
      <c r="AC219" s="200">
        <v>16236170.060906693</v>
      </c>
      <c r="AD219" s="437">
        <v>-487968</v>
      </c>
      <c r="AE219" s="448">
        <f t="shared" si="77"/>
        <v>15748202.060906693</v>
      </c>
      <c r="AF219" s="433">
        <v>7040812.967825627</v>
      </c>
      <c r="AG219" s="435">
        <f t="shared" si="78"/>
        <v>22789015.028732322</v>
      </c>
      <c r="AH219" s="438">
        <v>-1883516</v>
      </c>
      <c r="AI219" s="478">
        <f t="shared" si="75"/>
        <v>20905499.028732322</v>
      </c>
      <c r="AJ219" s="439">
        <f t="shared" si="76"/>
        <v>536.60255727129345</v>
      </c>
    </row>
    <row r="220" spans="1:36">
      <c r="A220" s="431">
        <v>686</v>
      </c>
      <c r="B220" s="432" t="s">
        <v>224</v>
      </c>
      <c r="C220" s="437">
        <v>2964</v>
      </c>
      <c r="D220" s="479">
        <f t="shared" si="65"/>
        <v>296274.27691742982</v>
      </c>
      <c r="E220" s="480">
        <v>-570781.35283619165</v>
      </c>
      <c r="F220" s="437">
        <v>-274507.07591876184</v>
      </c>
      <c r="G220" s="437">
        <v>1397377.5114989683</v>
      </c>
      <c r="H220" s="200">
        <f t="shared" si="66"/>
        <v>1122870.4355802066</v>
      </c>
      <c r="I220" s="437">
        <v>666944.04381339496</v>
      </c>
      <c r="J220" s="435">
        <f t="shared" si="67"/>
        <v>1789814.4793936014</v>
      </c>
      <c r="K220" s="438">
        <v>565808</v>
      </c>
      <c r="L220" s="478">
        <f t="shared" si="68"/>
        <v>2355622.4793936014</v>
      </c>
      <c r="M220" s="435">
        <v>10457.868499999997</v>
      </c>
      <c r="N220" s="435">
        <f t="shared" si="69"/>
        <v>2366080.3478936013</v>
      </c>
      <c r="O220" s="478">
        <f t="shared" si="70"/>
        <v>794.74442624615438</v>
      </c>
      <c r="P220" s="435">
        <f t="shared" si="71"/>
        <v>798.27272196140393</v>
      </c>
      <c r="Q220" s="481">
        <v>11</v>
      </c>
      <c r="R220" s="481">
        <v>11</v>
      </c>
      <c r="S220" s="367"/>
      <c r="T220" s="521">
        <f t="shared" si="72"/>
        <v>296795.12221561978</v>
      </c>
      <c r="U220" s="522">
        <f t="shared" si="64"/>
        <v>0.14415736277296923</v>
      </c>
      <c r="V220" s="523">
        <f t="shared" si="73"/>
        <v>115.93553828770348</v>
      </c>
      <c r="W220" s="415"/>
      <c r="X220" s="431">
        <v>686</v>
      </c>
      <c r="Y220" s="432" t="s">
        <v>224</v>
      </c>
      <c r="Z220" s="433">
        <v>3033</v>
      </c>
      <c r="AA220" s="480">
        <f t="shared" si="74"/>
        <v>442579.18503488984</v>
      </c>
      <c r="AB220" s="480">
        <v>-864295.42155668838</v>
      </c>
      <c r="AC220" s="200">
        <v>-421716.23652179854</v>
      </c>
      <c r="AD220" s="437">
        <v>1319499</v>
      </c>
      <c r="AE220" s="448">
        <f t="shared" si="77"/>
        <v>897782.76347820146</v>
      </c>
      <c r="AF220" s="433">
        <v>672707.59369978029</v>
      </c>
      <c r="AG220" s="435">
        <f t="shared" si="78"/>
        <v>1570490.3571779816</v>
      </c>
      <c r="AH220" s="438">
        <v>488337</v>
      </c>
      <c r="AI220" s="478">
        <f t="shared" si="75"/>
        <v>2058827.3571779816</v>
      </c>
      <c r="AJ220" s="439">
        <f t="shared" si="76"/>
        <v>678.8088879584509</v>
      </c>
    </row>
    <row r="221" spans="1:36">
      <c r="A221" s="431">
        <v>687</v>
      </c>
      <c r="B221" s="432" t="s">
        <v>225</v>
      </c>
      <c r="C221" s="437">
        <v>1477</v>
      </c>
      <c r="D221" s="479">
        <f t="shared" si="65"/>
        <v>931890.40810231771</v>
      </c>
      <c r="E221" s="480">
        <v>-89116.065648425778</v>
      </c>
      <c r="F221" s="437">
        <v>842774.34245389188</v>
      </c>
      <c r="G221" s="437">
        <v>155652.45034538591</v>
      </c>
      <c r="H221" s="200">
        <f t="shared" si="66"/>
        <v>998426.79279927781</v>
      </c>
      <c r="I221" s="437">
        <v>377030.6913369656</v>
      </c>
      <c r="J221" s="435">
        <f t="shared" si="67"/>
        <v>1375457.4841362434</v>
      </c>
      <c r="K221" s="438">
        <v>145541</v>
      </c>
      <c r="L221" s="478">
        <f t="shared" si="68"/>
        <v>1520998.4841362434</v>
      </c>
      <c r="M221" s="435">
        <v>199982.49249999999</v>
      </c>
      <c r="N221" s="435">
        <f t="shared" si="69"/>
        <v>1720980.9766362433</v>
      </c>
      <c r="O221" s="478">
        <f t="shared" si="70"/>
        <v>1029.7890887855406</v>
      </c>
      <c r="P221" s="435">
        <f t="shared" si="71"/>
        <v>1165.1868494490475</v>
      </c>
      <c r="Q221" s="481">
        <v>11</v>
      </c>
      <c r="R221" s="481">
        <v>11</v>
      </c>
      <c r="S221" s="367"/>
      <c r="T221" s="521">
        <f t="shared" si="72"/>
        <v>567492.96179774846</v>
      </c>
      <c r="U221" s="522">
        <f t="shared" si="64"/>
        <v>0.59516484016365057</v>
      </c>
      <c r="V221" s="523">
        <f t="shared" si="73"/>
        <v>399.58054791409654</v>
      </c>
      <c r="W221" s="415"/>
      <c r="X221" s="431">
        <v>687</v>
      </c>
      <c r="Y221" s="432" t="s">
        <v>225</v>
      </c>
      <c r="Z221" s="433">
        <v>1513</v>
      </c>
      <c r="AA221" s="480">
        <f t="shared" si="74"/>
        <v>920347.87867581134</v>
      </c>
      <c r="AB221" s="480">
        <v>-464331.06506324699</v>
      </c>
      <c r="AC221" s="200">
        <v>456016.81361256435</v>
      </c>
      <c r="AD221" s="437">
        <v>-31305</v>
      </c>
      <c r="AE221" s="448">
        <f t="shared" si="77"/>
        <v>424711.81361256435</v>
      </c>
      <c r="AF221" s="433">
        <v>376032.7087259306</v>
      </c>
      <c r="AG221" s="435">
        <f t="shared" si="78"/>
        <v>800744.52233849489</v>
      </c>
      <c r="AH221" s="438">
        <v>152761</v>
      </c>
      <c r="AI221" s="478">
        <f t="shared" si="75"/>
        <v>953505.52233849489</v>
      </c>
      <c r="AJ221" s="439">
        <f t="shared" si="76"/>
        <v>630.20854087144403</v>
      </c>
    </row>
    <row r="222" spans="1:36">
      <c r="A222" s="431">
        <v>689</v>
      </c>
      <c r="B222" s="432" t="s">
        <v>226</v>
      </c>
      <c r="C222" s="437">
        <v>3093</v>
      </c>
      <c r="D222" s="479">
        <f t="shared" si="65"/>
        <v>-418997.32606561296</v>
      </c>
      <c r="E222" s="480">
        <v>2171498.450753042</v>
      </c>
      <c r="F222" s="437">
        <v>1752501.1246874291</v>
      </c>
      <c r="G222" s="437">
        <v>-20773.005539406837</v>
      </c>
      <c r="H222" s="200">
        <f t="shared" si="66"/>
        <v>1731728.1191480223</v>
      </c>
      <c r="I222" s="437">
        <v>588431.24081252282</v>
      </c>
      <c r="J222" s="435">
        <f t="shared" si="67"/>
        <v>2320159.3599605449</v>
      </c>
      <c r="K222" s="438">
        <v>-116038</v>
      </c>
      <c r="L222" s="478">
        <f t="shared" si="68"/>
        <v>2204121.3599605449</v>
      </c>
      <c r="M222" s="435">
        <v>3147.8035000000018</v>
      </c>
      <c r="N222" s="435">
        <f t="shared" si="69"/>
        <v>2207269.1634605448</v>
      </c>
      <c r="O222" s="478">
        <f t="shared" si="70"/>
        <v>712.61602326561422</v>
      </c>
      <c r="P222" s="435">
        <f t="shared" si="71"/>
        <v>713.63374182364851</v>
      </c>
      <c r="Q222" s="481">
        <v>9</v>
      </c>
      <c r="R222" s="481">
        <v>9</v>
      </c>
      <c r="S222" s="367"/>
      <c r="T222" s="521">
        <f t="shared" si="72"/>
        <v>-599013.03270746768</v>
      </c>
      <c r="U222" s="522">
        <f t="shared" ref="U222:U253" si="79">T222/AI222</f>
        <v>-0.21369401134468241</v>
      </c>
      <c r="V222" s="523">
        <f t="shared" si="73"/>
        <v>-193.96042973180249</v>
      </c>
      <c r="W222" s="415"/>
      <c r="X222" s="431">
        <v>689</v>
      </c>
      <c r="Y222" s="432" t="s">
        <v>226</v>
      </c>
      <c r="Z222" s="433">
        <v>3092</v>
      </c>
      <c r="AA222" s="480">
        <f t="shared" si="74"/>
        <v>-469671.07290449692</v>
      </c>
      <c r="AB222" s="480">
        <v>2501140.4752171203</v>
      </c>
      <c r="AC222" s="200">
        <v>2031469.4023126233</v>
      </c>
      <c r="AD222" s="437">
        <v>434703</v>
      </c>
      <c r="AE222" s="448">
        <f t="shared" si="77"/>
        <v>2466172.4023126233</v>
      </c>
      <c r="AF222" s="433">
        <v>595411.99035538931</v>
      </c>
      <c r="AG222" s="435">
        <f t="shared" si="78"/>
        <v>3061584.3926680125</v>
      </c>
      <c r="AH222" s="438">
        <v>-258450</v>
      </c>
      <c r="AI222" s="478">
        <f t="shared" si="75"/>
        <v>2803134.3926680125</v>
      </c>
      <c r="AJ222" s="439">
        <f t="shared" si="76"/>
        <v>906.57645299741671</v>
      </c>
    </row>
    <row r="223" spans="1:36">
      <c r="A223" s="431">
        <v>691</v>
      </c>
      <c r="B223" s="432" t="s">
        <v>227</v>
      </c>
      <c r="C223" s="437">
        <v>2636</v>
      </c>
      <c r="D223" s="479">
        <f t="shared" si="65"/>
        <v>1900249.5108248983</v>
      </c>
      <c r="E223" s="480">
        <v>398730.86995629454</v>
      </c>
      <c r="F223" s="437">
        <v>2298980.3807811928</v>
      </c>
      <c r="G223" s="437">
        <v>1708881.6675977139</v>
      </c>
      <c r="H223" s="200">
        <f t="shared" si="66"/>
        <v>4007862.0483789067</v>
      </c>
      <c r="I223" s="437">
        <v>641849.22308627202</v>
      </c>
      <c r="J223" s="435">
        <f t="shared" si="67"/>
        <v>4649711.2714651786</v>
      </c>
      <c r="K223" s="438">
        <v>33701</v>
      </c>
      <c r="L223" s="478">
        <f t="shared" si="68"/>
        <v>4683412.2714651786</v>
      </c>
      <c r="M223" s="435">
        <v>-20811.307499999995</v>
      </c>
      <c r="N223" s="435">
        <f t="shared" si="69"/>
        <v>4662600.9639651785</v>
      </c>
      <c r="O223" s="478">
        <f t="shared" si="70"/>
        <v>1776.711787354013</v>
      </c>
      <c r="P223" s="435">
        <f t="shared" si="71"/>
        <v>1768.8167541597793</v>
      </c>
      <c r="Q223" s="481">
        <v>17</v>
      </c>
      <c r="R223" s="481">
        <v>17</v>
      </c>
      <c r="S223" s="367"/>
      <c r="T223" s="521">
        <f t="shared" si="72"/>
        <v>-179517.93390101101</v>
      </c>
      <c r="U223" s="522">
        <f t="shared" si="79"/>
        <v>-3.69155892270292E-2</v>
      </c>
      <c r="V223" s="523">
        <f t="shared" si="73"/>
        <v>-31.068958135276716</v>
      </c>
      <c r="W223" s="415"/>
      <c r="X223" s="431">
        <v>691</v>
      </c>
      <c r="Y223" s="432" t="s">
        <v>227</v>
      </c>
      <c r="Z223" s="433">
        <v>2690</v>
      </c>
      <c r="AA223" s="480">
        <f t="shared" si="74"/>
        <v>1872302.4358752859</v>
      </c>
      <c r="AB223" s="480">
        <v>593159.71106353041</v>
      </c>
      <c r="AC223" s="200">
        <v>2465462.1469388162</v>
      </c>
      <c r="AD223" s="437">
        <v>1795427</v>
      </c>
      <c r="AE223" s="448">
        <f t="shared" si="77"/>
        <v>4260889.1469388157</v>
      </c>
      <c r="AF223" s="433">
        <v>640960.05842737365</v>
      </c>
      <c r="AG223" s="435">
        <f t="shared" si="78"/>
        <v>4901849.2053661896</v>
      </c>
      <c r="AH223" s="438">
        <v>-38919</v>
      </c>
      <c r="AI223" s="478">
        <f t="shared" si="75"/>
        <v>4862930.2053661896</v>
      </c>
      <c r="AJ223" s="439">
        <f t="shared" si="76"/>
        <v>1807.7807454892898</v>
      </c>
    </row>
    <row r="224" spans="1:36">
      <c r="A224" s="431">
        <v>694</v>
      </c>
      <c r="B224" s="432" t="s">
        <v>228</v>
      </c>
      <c r="C224" s="437">
        <v>28349</v>
      </c>
      <c r="D224" s="479">
        <f t="shared" si="65"/>
        <v>5687976.3342431709</v>
      </c>
      <c r="E224" s="480">
        <v>-3003689.6487672282</v>
      </c>
      <c r="F224" s="437">
        <v>2684286.6854759427</v>
      </c>
      <c r="G224" s="437">
        <v>767934.28666146309</v>
      </c>
      <c r="H224" s="200">
        <f t="shared" si="66"/>
        <v>3452220.9721374055</v>
      </c>
      <c r="I224" s="437">
        <v>4263642.6319200806</v>
      </c>
      <c r="J224" s="435">
        <f t="shared" si="67"/>
        <v>7715863.6040574862</v>
      </c>
      <c r="K224" s="438">
        <v>332944</v>
      </c>
      <c r="L224" s="478">
        <f t="shared" si="68"/>
        <v>8048807.6040574862</v>
      </c>
      <c r="M224" s="435">
        <v>262491.00750000007</v>
      </c>
      <c r="N224" s="435">
        <f t="shared" si="69"/>
        <v>8311298.6115574865</v>
      </c>
      <c r="O224" s="478">
        <f t="shared" si="70"/>
        <v>283.91857222679761</v>
      </c>
      <c r="P224" s="435">
        <f t="shared" si="71"/>
        <v>293.1778408958865</v>
      </c>
      <c r="Q224" s="481">
        <v>5</v>
      </c>
      <c r="R224" s="481">
        <v>5</v>
      </c>
      <c r="S224" s="367"/>
      <c r="T224" s="521">
        <f t="shared" si="72"/>
        <v>-6043145.6630675951</v>
      </c>
      <c r="U224" s="522">
        <f t="shared" si="79"/>
        <v>-0.42883662388844024</v>
      </c>
      <c r="V224" s="523">
        <f t="shared" si="73"/>
        <v>-210.17186173852906</v>
      </c>
      <c r="W224" s="415"/>
      <c r="X224" s="431">
        <v>694</v>
      </c>
      <c r="Y224" s="432" t="s">
        <v>228</v>
      </c>
      <c r="Z224" s="433">
        <v>28521</v>
      </c>
      <c r="AA224" s="480">
        <f t="shared" si="74"/>
        <v>5764491.5477792863</v>
      </c>
      <c r="AB224" s="480">
        <v>1885978.4477380845</v>
      </c>
      <c r="AC224" s="200">
        <v>7650469.9955173703</v>
      </c>
      <c r="AD224" s="437">
        <v>2205258</v>
      </c>
      <c r="AE224" s="448">
        <f t="shared" si="77"/>
        <v>9855727.9955173694</v>
      </c>
      <c r="AF224" s="433">
        <v>4328850.2716077128</v>
      </c>
      <c r="AG224" s="435">
        <f t="shared" si="78"/>
        <v>14184578.267125081</v>
      </c>
      <c r="AH224" s="438">
        <v>-92625</v>
      </c>
      <c r="AI224" s="478">
        <f t="shared" si="75"/>
        <v>14091953.267125081</v>
      </c>
      <c r="AJ224" s="439">
        <f t="shared" si="76"/>
        <v>494.09043396532667</v>
      </c>
    </row>
    <row r="225" spans="1:36">
      <c r="A225" s="431">
        <v>697</v>
      </c>
      <c r="B225" s="432" t="s">
        <v>229</v>
      </c>
      <c r="C225" s="437">
        <v>1174</v>
      </c>
      <c r="D225" s="479">
        <f t="shared" si="65"/>
        <v>482618.70954222517</v>
      </c>
      <c r="E225" s="480">
        <v>-257492.2779397702</v>
      </c>
      <c r="F225" s="437">
        <v>225126.43160245498</v>
      </c>
      <c r="G225" s="437">
        <v>419727.00138191832</v>
      </c>
      <c r="H225" s="200">
        <f t="shared" si="66"/>
        <v>644853.4329843733</v>
      </c>
      <c r="I225" s="437">
        <v>289700.64148855588</v>
      </c>
      <c r="J225" s="435">
        <f t="shared" si="67"/>
        <v>934554.07447292912</v>
      </c>
      <c r="K225" s="438">
        <v>-197387</v>
      </c>
      <c r="L225" s="478">
        <f t="shared" si="68"/>
        <v>737167.07447292912</v>
      </c>
      <c r="M225" s="435">
        <v>26077.538</v>
      </c>
      <c r="N225" s="435">
        <f t="shared" si="69"/>
        <v>763244.61247292906</v>
      </c>
      <c r="O225" s="478">
        <f t="shared" si="70"/>
        <v>627.91062561578292</v>
      </c>
      <c r="P225" s="435">
        <f t="shared" si="71"/>
        <v>650.12317927847448</v>
      </c>
      <c r="Q225" s="481">
        <v>18</v>
      </c>
      <c r="R225" s="481">
        <v>18</v>
      </c>
      <c r="S225" s="367"/>
      <c r="T225" s="521">
        <f t="shared" si="72"/>
        <v>151373.20648746425</v>
      </c>
      <c r="U225" s="522">
        <f t="shared" si="79"/>
        <v>0.25840694954358967</v>
      </c>
      <c r="V225" s="523">
        <f t="shared" si="73"/>
        <v>143.78346199143181</v>
      </c>
      <c r="W225" s="415"/>
      <c r="X225" s="431">
        <v>697</v>
      </c>
      <c r="Y225" s="432" t="s">
        <v>229</v>
      </c>
      <c r="Z225" s="433">
        <v>1210</v>
      </c>
      <c r="AA225" s="480">
        <f t="shared" si="74"/>
        <v>348881.90671489947</v>
      </c>
      <c r="AB225" s="480">
        <v>-206289.23691114865</v>
      </c>
      <c r="AC225" s="200">
        <v>142592.66980375082</v>
      </c>
      <c r="AD225" s="437">
        <v>341734</v>
      </c>
      <c r="AE225" s="448">
        <f t="shared" si="77"/>
        <v>484326.66980375082</v>
      </c>
      <c r="AF225" s="433">
        <v>294418.19818171411</v>
      </c>
      <c r="AG225" s="435">
        <f t="shared" si="78"/>
        <v>778744.86798546487</v>
      </c>
      <c r="AH225" s="438">
        <v>-192951</v>
      </c>
      <c r="AI225" s="478">
        <f t="shared" si="75"/>
        <v>585793.86798546487</v>
      </c>
      <c r="AJ225" s="439">
        <f t="shared" si="76"/>
        <v>484.12716362435111</v>
      </c>
    </row>
    <row r="226" spans="1:36">
      <c r="A226" s="431">
        <v>698</v>
      </c>
      <c r="B226" s="432" t="s">
        <v>230</v>
      </c>
      <c r="C226" s="437">
        <v>64535</v>
      </c>
      <c r="D226" s="479">
        <f t="shared" si="65"/>
        <v>23460746.958677623</v>
      </c>
      <c r="E226" s="480">
        <v>-32853372.478940036</v>
      </c>
      <c r="F226" s="437">
        <v>-9392625.5202624127</v>
      </c>
      <c r="G226" s="437">
        <v>16703201.161491858</v>
      </c>
      <c r="H226" s="200">
        <f t="shared" si="66"/>
        <v>7310575.6412294451</v>
      </c>
      <c r="I226" s="437">
        <v>9664295.5870860573</v>
      </c>
      <c r="J226" s="435">
        <f t="shared" si="67"/>
        <v>16974871.228315502</v>
      </c>
      <c r="K226" s="438">
        <v>-3799357</v>
      </c>
      <c r="L226" s="478">
        <f t="shared" si="68"/>
        <v>13175514.228315502</v>
      </c>
      <c r="M226" s="435">
        <v>-5284739.8829499986</v>
      </c>
      <c r="N226" s="435">
        <f t="shared" si="69"/>
        <v>7890774.3453655038</v>
      </c>
      <c r="O226" s="478">
        <f t="shared" si="70"/>
        <v>204.16075351848613</v>
      </c>
      <c r="P226" s="435">
        <f t="shared" si="71"/>
        <v>122.27123801604561</v>
      </c>
      <c r="Q226" s="481">
        <v>19</v>
      </c>
      <c r="R226" s="481">
        <v>19</v>
      </c>
      <c r="S226" s="367"/>
      <c r="T226" s="521">
        <f t="shared" si="72"/>
        <v>-5117705.533903379</v>
      </c>
      <c r="U226" s="522">
        <f t="shared" si="79"/>
        <v>-0.27975969241199483</v>
      </c>
      <c r="V226" s="523">
        <f t="shared" si="73"/>
        <v>-80.869158638243078</v>
      </c>
      <c r="W226" s="415"/>
      <c r="X226" s="431">
        <v>698</v>
      </c>
      <c r="Y226" s="432" t="s">
        <v>230</v>
      </c>
      <c r="Z226" s="433">
        <v>64180</v>
      </c>
      <c r="AA226" s="480">
        <f t="shared" si="74"/>
        <v>23458721.596370567</v>
      </c>
      <c r="AB226" s="480">
        <v>-30175562.302185047</v>
      </c>
      <c r="AC226" s="200">
        <v>-6716840.7058144808</v>
      </c>
      <c r="AD226" s="437">
        <v>19322521</v>
      </c>
      <c r="AE226" s="448">
        <f t="shared" si="77"/>
        <v>12605680.294185519</v>
      </c>
      <c r="AF226" s="433">
        <v>9602704.4680333622</v>
      </c>
      <c r="AG226" s="435">
        <f t="shared" si="78"/>
        <v>22208384.762218881</v>
      </c>
      <c r="AH226" s="438">
        <v>-3915165</v>
      </c>
      <c r="AI226" s="478">
        <f t="shared" si="75"/>
        <v>18293219.762218881</v>
      </c>
      <c r="AJ226" s="439">
        <f t="shared" si="76"/>
        <v>285.02991215672921</v>
      </c>
    </row>
    <row r="227" spans="1:36">
      <c r="A227" s="431">
        <v>700</v>
      </c>
      <c r="B227" s="432" t="s">
        <v>588</v>
      </c>
      <c r="C227" s="437">
        <v>4842</v>
      </c>
      <c r="D227" s="479">
        <f t="shared" si="65"/>
        <v>331382.41640679957</v>
      </c>
      <c r="E227" s="480">
        <v>513222.90891837189</v>
      </c>
      <c r="F227" s="437">
        <v>844605.32532517146</v>
      </c>
      <c r="G227" s="437">
        <v>501513.01053437561</v>
      </c>
      <c r="H227" s="200">
        <f t="shared" si="66"/>
        <v>1346118.3358595471</v>
      </c>
      <c r="I227" s="437">
        <v>790539.21424228686</v>
      </c>
      <c r="J227" s="435">
        <f t="shared" si="67"/>
        <v>2136657.5501018339</v>
      </c>
      <c r="K227" s="438">
        <v>-1121725</v>
      </c>
      <c r="L227" s="478">
        <f t="shared" si="68"/>
        <v>1014932.5501018339</v>
      </c>
      <c r="M227" s="435">
        <v>-13411.731499999994</v>
      </c>
      <c r="N227" s="435">
        <f t="shared" si="69"/>
        <v>1001520.8186018339</v>
      </c>
      <c r="O227" s="478">
        <f t="shared" si="70"/>
        <v>209.61019209042419</v>
      </c>
      <c r="P227" s="435">
        <f t="shared" si="71"/>
        <v>206.84031776163442</v>
      </c>
      <c r="Q227" s="481">
        <v>9</v>
      </c>
      <c r="R227" s="481">
        <v>9</v>
      </c>
      <c r="S227" s="367"/>
      <c r="T227" s="521">
        <f t="shared" si="72"/>
        <v>84736.768749493174</v>
      </c>
      <c r="U227" s="522">
        <f t="shared" si="79"/>
        <v>9.1095627875564911E-2</v>
      </c>
      <c r="V227" s="523">
        <f t="shared" si="73"/>
        <v>20.276631872158219</v>
      </c>
      <c r="W227" s="415"/>
      <c r="X227" s="431">
        <v>700</v>
      </c>
      <c r="Y227" s="432" t="s">
        <v>231</v>
      </c>
      <c r="Z227" s="433">
        <v>4913</v>
      </c>
      <c r="AA227" s="480">
        <f t="shared" si="74"/>
        <v>469253.8075662707</v>
      </c>
      <c r="AB227" s="480">
        <v>751558.18969618343</v>
      </c>
      <c r="AC227" s="200">
        <v>1220811.9972624541</v>
      </c>
      <c r="AD227" s="437">
        <v>-6020</v>
      </c>
      <c r="AE227" s="448">
        <f t="shared" si="77"/>
        <v>1214791.9972624541</v>
      </c>
      <c r="AF227" s="433">
        <v>815623.78408988658</v>
      </c>
      <c r="AG227" s="435">
        <f t="shared" si="78"/>
        <v>2030415.7813523407</v>
      </c>
      <c r="AH227" s="438">
        <v>-1100220</v>
      </c>
      <c r="AI227" s="478">
        <f t="shared" si="75"/>
        <v>930195.78135234071</v>
      </c>
      <c r="AJ227" s="439">
        <f t="shared" si="76"/>
        <v>189.33356021826597</v>
      </c>
    </row>
    <row r="228" spans="1:36">
      <c r="A228" s="431">
        <v>702</v>
      </c>
      <c r="B228" s="432" t="s">
        <v>232</v>
      </c>
      <c r="C228" s="437">
        <v>4114</v>
      </c>
      <c r="D228" s="479">
        <f t="shared" si="65"/>
        <v>55613.126409343444</v>
      </c>
      <c r="E228" s="480">
        <v>565447.76531386306</v>
      </c>
      <c r="F228" s="437">
        <v>621060.8917232065</v>
      </c>
      <c r="G228" s="437">
        <v>1165825.8508979406</v>
      </c>
      <c r="H228" s="200">
        <f t="shared" si="66"/>
        <v>1786886.7426211471</v>
      </c>
      <c r="I228" s="437">
        <v>897669.0863562678</v>
      </c>
      <c r="J228" s="435">
        <f t="shared" si="67"/>
        <v>2684555.8289774149</v>
      </c>
      <c r="K228" s="438">
        <v>-837713</v>
      </c>
      <c r="L228" s="478">
        <f t="shared" si="68"/>
        <v>1846842.8289774149</v>
      </c>
      <c r="M228" s="435">
        <v>-1939.4050000000061</v>
      </c>
      <c r="N228" s="435">
        <f t="shared" si="69"/>
        <v>1844903.4239774148</v>
      </c>
      <c r="O228" s="478">
        <f t="shared" si="70"/>
        <v>448.91658458371774</v>
      </c>
      <c r="P228" s="435">
        <f t="shared" si="71"/>
        <v>448.44516868678045</v>
      </c>
      <c r="Q228" s="481">
        <v>6</v>
      </c>
      <c r="R228" s="481">
        <v>6</v>
      </c>
      <c r="S228" s="367"/>
      <c r="T228" s="521">
        <f t="shared" si="72"/>
        <v>-34427.427091085818</v>
      </c>
      <c r="U228" s="522">
        <f t="shared" si="79"/>
        <v>-1.8300096426885862E-2</v>
      </c>
      <c r="V228" s="523">
        <f t="shared" si="73"/>
        <v>-3.8560402221789332</v>
      </c>
      <c r="W228" s="415"/>
      <c r="X228" s="431">
        <v>702</v>
      </c>
      <c r="Y228" s="432" t="s">
        <v>232</v>
      </c>
      <c r="Z228" s="433">
        <v>4155</v>
      </c>
      <c r="AA228" s="480">
        <f t="shared" si="74"/>
        <v>108873.02867564186</v>
      </c>
      <c r="AB228" s="480">
        <v>814569.63268871582</v>
      </c>
      <c r="AC228" s="200">
        <v>923442.66136435769</v>
      </c>
      <c r="AD228" s="437">
        <v>874075</v>
      </c>
      <c r="AE228" s="448">
        <f t="shared" si="77"/>
        <v>1797517.6613643577</v>
      </c>
      <c r="AF228" s="433">
        <v>910151.59470414324</v>
      </c>
      <c r="AG228" s="435">
        <f t="shared" si="78"/>
        <v>2707669.2560685007</v>
      </c>
      <c r="AH228" s="438">
        <v>-826399</v>
      </c>
      <c r="AI228" s="478">
        <f t="shared" si="75"/>
        <v>1881270.2560685007</v>
      </c>
      <c r="AJ228" s="439">
        <f t="shared" si="76"/>
        <v>452.77262480589667</v>
      </c>
    </row>
    <row r="229" spans="1:36">
      <c r="A229" s="431">
        <v>704</v>
      </c>
      <c r="B229" s="432" t="s">
        <v>233</v>
      </c>
      <c r="C229" s="437">
        <v>6428</v>
      </c>
      <c r="D229" s="479">
        <f t="shared" si="65"/>
        <v>4008044.6870801067</v>
      </c>
      <c r="E229" s="480">
        <v>740630.65388628095</v>
      </c>
      <c r="F229" s="437">
        <v>4748675.3409663877</v>
      </c>
      <c r="G229" s="437">
        <v>1109658.2421610232</v>
      </c>
      <c r="H229" s="200">
        <f t="shared" si="66"/>
        <v>5858333.5831274111</v>
      </c>
      <c r="I229" s="437">
        <v>847116.43534206226</v>
      </c>
      <c r="J229" s="435">
        <f t="shared" si="67"/>
        <v>6705450.0184694733</v>
      </c>
      <c r="K229" s="438">
        <v>-1150414</v>
      </c>
      <c r="L229" s="478">
        <f t="shared" si="68"/>
        <v>5555036.0184694733</v>
      </c>
      <c r="M229" s="435">
        <v>58107.557499999937</v>
      </c>
      <c r="N229" s="435">
        <f t="shared" si="69"/>
        <v>5613143.5759694735</v>
      </c>
      <c r="O229" s="478">
        <f t="shared" si="70"/>
        <v>864.19353118691242</v>
      </c>
      <c r="P229" s="435">
        <f t="shared" si="71"/>
        <v>873.23328810975011</v>
      </c>
      <c r="Q229" s="481">
        <v>2</v>
      </c>
      <c r="R229" s="481">
        <v>2</v>
      </c>
      <c r="S229" s="367"/>
      <c r="T229" s="521">
        <f t="shared" si="72"/>
        <v>240729.23971687164</v>
      </c>
      <c r="U229" s="522">
        <f t="shared" si="79"/>
        <v>4.5298333298962601E-2</v>
      </c>
      <c r="V229" s="523">
        <f t="shared" si="73"/>
        <v>31.099507240745083</v>
      </c>
      <c r="W229" s="415"/>
      <c r="X229" s="431">
        <v>704</v>
      </c>
      <c r="Y229" s="432" t="s">
        <v>233</v>
      </c>
      <c r="Z229" s="433">
        <v>6379</v>
      </c>
      <c r="AA229" s="480">
        <f t="shared" si="74"/>
        <v>3821733.2918232959</v>
      </c>
      <c r="AB229" s="480">
        <v>449461.92112221569</v>
      </c>
      <c r="AC229" s="200">
        <v>4271195.2129455116</v>
      </c>
      <c r="AD229" s="437">
        <v>1148254</v>
      </c>
      <c r="AE229" s="448">
        <f t="shared" si="77"/>
        <v>5419449.2129455116</v>
      </c>
      <c r="AF229" s="433">
        <v>871842.56580708991</v>
      </c>
      <c r="AG229" s="435">
        <f t="shared" si="78"/>
        <v>6291291.7787526017</v>
      </c>
      <c r="AH229" s="438">
        <v>-976985</v>
      </c>
      <c r="AI229" s="478">
        <f t="shared" si="75"/>
        <v>5314306.7787526017</v>
      </c>
      <c r="AJ229" s="439">
        <f t="shared" si="76"/>
        <v>833.09402394616734</v>
      </c>
    </row>
    <row r="230" spans="1:36">
      <c r="A230" s="431">
        <v>707</v>
      </c>
      <c r="B230" s="432" t="s">
        <v>234</v>
      </c>
      <c r="C230" s="437">
        <v>1960</v>
      </c>
      <c r="D230" s="479">
        <f t="shared" si="65"/>
        <v>-141142.62913648586</v>
      </c>
      <c r="E230" s="480">
        <v>-321317.02891003736</v>
      </c>
      <c r="F230" s="437">
        <v>-462459.65804652323</v>
      </c>
      <c r="G230" s="437">
        <v>1272819.4878410366</v>
      </c>
      <c r="H230" s="200">
        <f t="shared" si="66"/>
        <v>810359.82979451341</v>
      </c>
      <c r="I230" s="437">
        <v>524382.82559333195</v>
      </c>
      <c r="J230" s="435">
        <f t="shared" si="67"/>
        <v>1334742.6553878454</v>
      </c>
      <c r="K230" s="438">
        <v>-569849</v>
      </c>
      <c r="L230" s="478">
        <f t="shared" si="68"/>
        <v>764893.65538784536</v>
      </c>
      <c r="M230" s="435">
        <v>-16410.350000000006</v>
      </c>
      <c r="N230" s="435">
        <f t="shared" si="69"/>
        <v>748483.30538784538</v>
      </c>
      <c r="O230" s="478">
        <f t="shared" si="70"/>
        <v>390.25186499379868</v>
      </c>
      <c r="P230" s="435">
        <f t="shared" si="71"/>
        <v>381.87923744277828</v>
      </c>
      <c r="Q230" s="481">
        <v>12</v>
      </c>
      <c r="R230" s="481">
        <v>12</v>
      </c>
      <c r="S230" s="367"/>
      <c r="T230" s="521">
        <f t="shared" si="72"/>
        <v>-697968.94572641794</v>
      </c>
      <c r="U230" s="522">
        <f t="shared" si="79"/>
        <v>-0.47712542872773872</v>
      </c>
      <c r="V230" s="523">
        <f t="shared" si="73"/>
        <v>-329.660832404953</v>
      </c>
      <c r="W230" s="415"/>
      <c r="X230" s="431">
        <v>707</v>
      </c>
      <c r="Y230" s="432" t="s">
        <v>234</v>
      </c>
      <c r="Z230" s="433">
        <v>2032</v>
      </c>
      <c r="AA230" s="480">
        <f t="shared" si="74"/>
        <v>-99696.399509669864</v>
      </c>
      <c r="AB230" s="480">
        <v>370642.55836030038</v>
      </c>
      <c r="AC230" s="200">
        <v>270946.15885063051</v>
      </c>
      <c r="AD230" s="437">
        <v>1231830</v>
      </c>
      <c r="AE230" s="448">
        <f t="shared" si="77"/>
        <v>1502776.1588506305</v>
      </c>
      <c r="AF230" s="433">
        <v>524427.4422636329</v>
      </c>
      <c r="AG230" s="435">
        <f t="shared" si="78"/>
        <v>2027203.6011142633</v>
      </c>
      <c r="AH230" s="438">
        <v>-564341</v>
      </c>
      <c r="AI230" s="478">
        <f t="shared" si="75"/>
        <v>1462862.6011142633</v>
      </c>
      <c r="AJ230" s="439">
        <f t="shared" si="76"/>
        <v>719.91269739875167</v>
      </c>
    </row>
    <row r="231" spans="1:36">
      <c r="A231" s="431">
        <v>710</v>
      </c>
      <c r="B231" s="432" t="s">
        <v>589</v>
      </c>
      <c r="C231" s="437">
        <v>27306</v>
      </c>
      <c r="D231" s="479">
        <f t="shared" si="65"/>
        <v>10665531.428135855</v>
      </c>
      <c r="E231" s="480">
        <v>-3865649.9542950182</v>
      </c>
      <c r="F231" s="437">
        <v>6799881.4738408364</v>
      </c>
      <c r="G231" s="437">
        <v>7440546.0135168284</v>
      </c>
      <c r="H231" s="200">
        <f t="shared" si="66"/>
        <v>14240427.487357665</v>
      </c>
      <c r="I231" s="437">
        <v>4808817.0721378895</v>
      </c>
      <c r="J231" s="435">
        <f t="shared" si="67"/>
        <v>19049244.559495553</v>
      </c>
      <c r="K231" s="438">
        <v>-774999</v>
      </c>
      <c r="L231" s="478">
        <f t="shared" si="68"/>
        <v>18274245.559495553</v>
      </c>
      <c r="M231" s="435">
        <v>-1077784.0488000005</v>
      </c>
      <c r="N231" s="435">
        <f t="shared" si="69"/>
        <v>17196461.510695554</v>
      </c>
      <c r="O231" s="478">
        <f t="shared" si="70"/>
        <v>669.23919869243218</v>
      </c>
      <c r="P231" s="435">
        <f t="shared" si="71"/>
        <v>629.76860436151594</v>
      </c>
      <c r="Q231" s="481">
        <v>1</v>
      </c>
      <c r="R231" s="482">
        <v>34</v>
      </c>
      <c r="S231" s="416"/>
      <c r="T231" s="521">
        <f t="shared" si="72"/>
        <v>-3151835.614756383</v>
      </c>
      <c r="U231" s="522">
        <f t="shared" si="79"/>
        <v>-0.14710275710819176</v>
      </c>
      <c r="V231" s="523">
        <f t="shared" si="73"/>
        <v>-110.3446018552296</v>
      </c>
      <c r="W231" s="415"/>
      <c r="X231" s="431">
        <v>710</v>
      </c>
      <c r="Y231" s="432" t="s">
        <v>235</v>
      </c>
      <c r="Z231" s="433">
        <v>27484</v>
      </c>
      <c r="AA231" s="480">
        <f t="shared" si="74"/>
        <v>10620228.90398483</v>
      </c>
      <c r="AB231" s="480">
        <v>-1463511.6122464272</v>
      </c>
      <c r="AC231" s="200">
        <v>9156717.2917384021</v>
      </c>
      <c r="AD231" s="437">
        <v>8151506</v>
      </c>
      <c r="AE231" s="448">
        <f t="shared" si="77"/>
        <v>17308223.291738402</v>
      </c>
      <c r="AF231" s="433">
        <v>4902020.8825135343</v>
      </c>
      <c r="AG231" s="435">
        <f t="shared" si="78"/>
        <v>22210244.174251936</v>
      </c>
      <c r="AH231" s="438">
        <v>-784163</v>
      </c>
      <c r="AI231" s="478">
        <f t="shared" si="75"/>
        <v>21426081.174251936</v>
      </c>
      <c r="AJ231" s="439">
        <f t="shared" si="76"/>
        <v>779.58380054766178</v>
      </c>
    </row>
    <row r="232" spans="1:36">
      <c r="A232" s="431">
        <v>729</v>
      </c>
      <c r="B232" s="432" t="s">
        <v>236</v>
      </c>
      <c r="C232" s="437">
        <v>8975</v>
      </c>
      <c r="D232" s="479">
        <f t="shared" si="65"/>
        <v>1432018.1108501754</v>
      </c>
      <c r="E232" s="480">
        <v>-1049417.6338468341</v>
      </c>
      <c r="F232" s="437">
        <v>382600.47700334131</v>
      </c>
      <c r="G232" s="437">
        <v>4751158.3825585954</v>
      </c>
      <c r="H232" s="200">
        <f t="shared" si="66"/>
        <v>5133758.8595619369</v>
      </c>
      <c r="I232" s="437">
        <v>1883138.1090361306</v>
      </c>
      <c r="J232" s="435">
        <f t="shared" si="67"/>
        <v>7016896.9685980678</v>
      </c>
      <c r="K232" s="438">
        <v>180186</v>
      </c>
      <c r="L232" s="478">
        <f t="shared" si="68"/>
        <v>7197082.9685980678</v>
      </c>
      <c r="M232" s="435">
        <v>-38265.952500000029</v>
      </c>
      <c r="N232" s="435">
        <f t="shared" si="69"/>
        <v>7158817.0160980681</v>
      </c>
      <c r="O232" s="478">
        <f t="shared" si="70"/>
        <v>801.90339482986826</v>
      </c>
      <c r="P232" s="435">
        <f t="shared" si="71"/>
        <v>797.63977895243102</v>
      </c>
      <c r="Q232" s="481">
        <v>13</v>
      </c>
      <c r="R232" s="481">
        <v>13</v>
      </c>
      <c r="S232" s="367"/>
      <c r="T232" s="521">
        <f t="shared" si="72"/>
        <v>-1592091.0519483648</v>
      </c>
      <c r="U232" s="522">
        <f t="shared" si="79"/>
        <v>-0.18114228347584621</v>
      </c>
      <c r="V232" s="523">
        <f t="shared" si="73"/>
        <v>-162.13894591230928</v>
      </c>
      <c r="W232" s="415"/>
      <c r="X232" s="431">
        <v>729</v>
      </c>
      <c r="Y232" s="432" t="s">
        <v>236</v>
      </c>
      <c r="Z232" s="433">
        <v>9117</v>
      </c>
      <c r="AA232" s="480">
        <f t="shared" si="74"/>
        <v>1844600.1265597309</v>
      </c>
      <c r="AB232" s="480">
        <v>196802.57316477303</v>
      </c>
      <c r="AC232" s="200">
        <v>2041402.6997245038</v>
      </c>
      <c r="AD232" s="437">
        <v>4572390</v>
      </c>
      <c r="AE232" s="448">
        <f t="shared" si="77"/>
        <v>6613792.6997245038</v>
      </c>
      <c r="AF232" s="433">
        <v>1905196.320821929</v>
      </c>
      <c r="AG232" s="435">
        <f t="shared" si="78"/>
        <v>8518989.0205464326</v>
      </c>
      <c r="AH232" s="438">
        <v>270185</v>
      </c>
      <c r="AI232" s="478">
        <f t="shared" si="75"/>
        <v>8789174.0205464326</v>
      </c>
      <c r="AJ232" s="439">
        <f t="shared" si="76"/>
        <v>964.04234074217754</v>
      </c>
    </row>
    <row r="233" spans="1:36">
      <c r="A233" s="431">
        <v>732</v>
      </c>
      <c r="B233" s="432" t="s">
        <v>237</v>
      </c>
      <c r="C233" s="437">
        <v>3336</v>
      </c>
      <c r="D233" s="479">
        <f t="shared" si="65"/>
        <v>2671670.3920068997</v>
      </c>
      <c r="E233" s="480">
        <v>-452388.71389720199</v>
      </c>
      <c r="F233" s="437">
        <v>2219281.6781096975</v>
      </c>
      <c r="G233" s="437">
        <v>1347947.522416342</v>
      </c>
      <c r="H233" s="200">
        <f t="shared" si="66"/>
        <v>3567229.2005260396</v>
      </c>
      <c r="I233" s="437">
        <v>757141.45744576736</v>
      </c>
      <c r="J233" s="435">
        <f t="shared" si="67"/>
        <v>4324370.6579718068</v>
      </c>
      <c r="K233" s="438">
        <v>207336</v>
      </c>
      <c r="L233" s="478">
        <f t="shared" si="68"/>
        <v>4531706.6579718068</v>
      </c>
      <c r="M233" s="435">
        <v>-96970.25</v>
      </c>
      <c r="N233" s="435">
        <f t="shared" si="69"/>
        <v>4434736.4079718068</v>
      </c>
      <c r="O233" s="478">
        <f t="shared" si="70"/>
        <v>1358.4252571857935</v>
      </c>
      <c r="P233" s="435">
        <f t="shared" si="71"/>
        <v>1329.3574364423882</v>
      </c>
      <c r="Q233" s="481">
        <v>19</v>
      </c>
      <c r="R233" s="481">
        <v>19</v>
      </c>
      <c r="S233" s="367"/>
      <c r="T233" s="521">
        <f t="shared" si="72"/>
        <v>-171507.21551758796</v>
      </c>
      <c r="U233" s="522">
        <f t="shared" si="79"/>
        <v>-3.6465961389577174E-2</v>
      </c>
      <c r="V233" s="523">
        <f t="shared" si="73"/>
        <v>-18.393792430539861</v>
      </c>
      <c r="W233" s="415"/>
      <c r="X233" s="431">
        <v>732</v>
      </c>
      <c r="Y233" s="432" t="s">
        <v>237</v>
      </c>
      <c r="Z233" s="433">
        <v>3416</v>
      </c>
      <c r="AA233" s="480">
        <f t="shared" si="74"/>
        <v>2706924.3617693447</v>
      </c>
      <c r="AB233" s="480">
        <v>-25410.226782449987</v>
      </c>
      <c r="AC233" s="200">
        <v>2681514.1349868947</v>
      </c>
      <c r="AD233" s="437">
        <v>1179060</v>
      </c>
      <c r="AE233" s="448">
        <f t="shared" si="77"/>
        <v>3860574.1349868947</v>
      </c>
      <c r="AF233" s="433">
        <v>755675.73850250023</v>
      </c>
      <c r="AG233" s="435">
        <f t="shared" si="78"/>
        <v>4616249.8734893948</v>
      </c>
      <c r="AH233" s="438">
        <v>86964</v>
      </c>
      <c r="AI233" s="478">
        <f t="shared" si="75"/>
        <v>4703213.8734893948</v>
      </c>
      <c r="AJ233" s="439">
        <f t="shared" si="76"/>
        <v>1376.8190496163334</v>
      </c>
    </row>
    <row r="234" spans="1:36">
      <c r="A234" s="431">
        <v>734</v>
      </c>
      <c r="B234" s="432" t="s">
        <v>238</v>
      </c>
      <c r="C234" s="437">
        <v>50933</v>
      </c>
      <c r="D234" s="479">
        <f t="shared" si="65"/>
        <v>7736539.0338136973</v>
      </c>
      <c r="E234" s="480">
        <v>-4311028.9524480337</v>
      </c>
      <c r="F234" s="437">
        <v>3425510.0813656636</v>
      </c>
      <c r="G234" s="437">
        <v>14859086.706145555</v>
      </c>
      <c r="H234" s="200">
        <f t="shared" si="66"/>
        <v>18284596.787511218</v>
      </c>
      <c r="I234" s="437">
        <v>9133203.6394595839</v>
      </c>
      <c r="J234" s="435">
        <f t="shared" si="67"/>
        <v>27417800.426970802</v>
      </c>
      <c r="K234" s="438">
        <v>-1286338</v>
      </c>
      <c r="L234" s="478">
        <f t="shared" si="68"/>
        <v>26131462.426970802</v>
      </c>
      <c r="M234" s="435">
        <v>-642196.66950000031</v>
      </c>
      <c r="N234" s="435">
        <f t="shared" si="69"/>
        <v>25489265.757470801</v>
      </c>
      <c r="O234" s="478">
        <f t="shared" si="70"/>
        <v>513.05563047475709</v>
      </c>
      <c r="P234" s="435">
        <f t="shared" si="71"/>
        <v>500.4469746033181</v>
      </c>
      <c r="Q234" s="481">
        <v>2</v>
      </c>
      <c r="R234" s="481">
        <v>2</v>
      </c>
      <c r="S234" s="367"/>
      <c r="T234" s="521">
        <f t="shared" si="72"/>
        <v>-2251395.9336254224</v>
      </c>
      <c r="U234" s="522">
        <f t="shared" si="79"/>
        <v>-7.9322382017415968E-2</v>
      </c>
      <c r="V234" s="523">
        <f t="shared" si="73"/>
        <v>-39.140057474585774</v>
      </c>
      <c r="W234" s="415"/>
      <c r="X234" s="431">
        <v>734</v>
      </c>
      <c r="Y234" s="432" t="s">
        <v>238</v>
      </c>
      <c r="Z234" s="433">
        <v>51400</v>
      </c>
      <c r="AA234" s="480">
        <f t="shared" si="74"/>
        <v>8559208.5126209669</v>
      </c>
      <c r="AB234" s="480">
        <v>-3361307.7223346438</v>
      </c>
      <c r="AC234" s="200">
        <v>5197900.7902863231</v>
      </c>
      <c r="AD234" s="437">
        <v>16342235</v>
      </c>
      <c r="AE234" s="448">
        <f t="shared" si="77"/>
        <v>21540135.790286325</v>
      </c>
      <c r="AF234" s="433">
        <v>9273826.5703098979</v>
      </c>
      <c r="AG234" s="435">
        <f t="shared" si="78"/>
        <v>30813962.360596225</v>
      </c>
      <c r="AH234" s="438">
        <v>-2431104</v>
      </c>
      <c r="AI234" s="478">
        <f t="shared" si="75"/>
        <v>28382858.360596225</v>
      </c>
      <c r="AJ234" s="439">
        <f t="shared" si="76"/>
        <v>552.19568794934287</v>
      </c>
    </row>
    <row r="235" spans="1:36">
      <c r="A235" s="431">
        <v>738</v>
      </c>
      <c r="B235" s="432" t="s">
        <v>590</v>
      </c>
      <c r="C235" s="437">
        <v>2917</v>
      </c>
      <c r="D235" s="479">
        <f t="shared" si="65"/>
        <v>580195.54058288597</v>
      </c>
      <c r="E235" s="480">
        <v>-64358.927318969072</v>
      </c>
      <c r="F235" s="437">
        <v>515836.61326391686</v>
      </c>
      <c r="G235" s="437">
        <v>896684.20143546443</v>
      </c>
      <c r="H235" s="200">
        <f t="shared" si="66"/>
        <v>1412520.8146993814</v>
      </c>
      <c r="I235" s="437">
        <v>569770.65239065827</v>
      </c>
      <c r="J235" s="435">
        <f t="shared" si="67"/>
        <v>1982291.4670900395</v>
      </c>
      <c r="K235" s="438">
        <v>-501570</v>
      </c>
      <c r="L235" s="478">
        <f t="shared" si="68"/>
        <v>1480721.4670900395</v>
      </c>
      <c r="M235" s="435">
        <v>47202.13400000002</v>
      </c>
      <c r="N235" s="435">
        <f t="shared" si="69"/>
        <v>1527923.6010900396</v>
      </c>
      <c r="O235" s="478">
        <f t="shared" si="70"/>
        <v>507.61791809737383</v>
      </c>
      <c r="P235" s="435">
        <f t="shared" si="71"/>
        <v>523.79965755572152</v>
      </c>
      <c r="Q235" s="481">
        <v>2</v>
      </c>
      <c r="R235" s="481">
        <v>2</v>
      </c>
      <c r="S235" s="367"/>
      <c r="T235" s="521">
        <f t="shared" si="72"/>
        <v>-21697.635868244339</v>
      </c>
      <c r="U235" s="522">
        <f t="shared" si="79"/>
        <v>-1.4441799778451562E-2</v>
      </c>
      <c r="V235" s="523">
        <f t="shared" si="73"/>
        <v>-0.12763883344194937</v>
      </c>
      <c r="W235" s="415"/>
      <c r="X235" s="431">
        <v>738</v>
      </c>
      <c r="Y235" s="432" t="s">
        <v>239</v>
      </c>
      <c r="Z235" s="433">
        <v>2959</v>
      </c>
      <c r="AA235" s="480">
        <f t="shared" si="74"/>
        <v>620013.37291202717</v>
      </c>
      <c r="AB235" s="480">
        <v>42711.571216587734</v>
      </c>
      <c r="AC235" s="200">
        <v>662724.94412861497</v>
      </c>
      <c r="AD235" s="437">
        <v>932037</v>
      </c>
      <c r="AE235" s="448">
        <f t="shared" si="77"/>
        <v>1594761.9441286149</v>
      </c>
      <c r="AF235" s="433">
        <v>584899.15882966912</v>
      </c>
      <c r="AG235" s="435">
        <f t="shared" si="78"/>
        <v>2179661.1029582839</v>
      </c>
      <c r="AH235" s="438">
        <v>-677242</v>
      </c>
      <c r="AI235" s="478">
        <f t="shared" si="75"/>
        <v>1502419.1029582839</v>
      </c>
      <c r="AJ235" s="439">
        <f t="shared" si="76"/>
        <v>507.74555693081578</v>
      </c>
    </row>
    <row r="236" spans="1:36">
      <c r="A236" s="431">
        <v>739</v>
      </c>
      <c r="B236" s="432" t="s">
        <v>240</v>
      </c>
      <c r="C236" s="437">
        <v>3256</v>
      </c>
      <c r="D236" s="479">
        <f t="shared" si="65"/>
        <v>-97222.295647146413</v>
      </c>
      <c r="E236" s="480">
        <v>2022684.5592090476</v>
      </c>
      <c r="F236" s="437">
        <v>1925462.2635619012</v>
      </c>
      <c r="G236" s="437">
        <v>1091048.1115239949</v>
      </c>
      <c r="H236" s="200">
        <f t="shared" si="66"/>
        <v>3016510.3750858959</v>
      </c>
      <c r="I236" s="437">
        <v>704284.69981162541</v>
      </c>
      <c r="J236" s="435">
        <f t="shared" si="67"/>
        <v>3720795.0748975212</v>
      </c>
      <c r="K236" s="438">
        <v>408728</v>
      </c>
      <c r="L236" s="478">
        <f t="shared" si="68"/>
        <v>4129523.0748975212</v>
      </c>
      <c r="M236" s="435">
        <v>98133.893000000011</v>
      </c>
      <c r="N236" s="435">
        <f t="shared" si="69"/>
        <v>4227656.9678975213</v>
      </c>
      <c r="O236" s="478">
        <f t="shared" si="70"/>
        <v>1268.2810426589438</v>
      </c>
      <c r="P236" s="435">
        <f t="shared" si="71"/>
        <v>1298.420444685971</v>
      </c>
      <c r="Q236" s="481">
        <v>9</v>
      </c>
      <c r="R236" s="481">
        <v>9</v>
      </c>
      <c r="S236" s="367"/>
      <c r="T236" s="521">
        <f t="shared" si="72"/>
        <v>-565832.3402685225</v>
      </c>
      <c r="U236" s="522">
        <f t="shared" si="79"/>
        <v>-0.12050894772329238</v>
      </c>
      <c r="V236" s="523">
        <f t="shared" si="73"/>
        <v>-171.57035726931258</v>
      </c>
      <c r="W236" s="415"/>
      <c r="X236" s="431">
        <v>739</v>
      </c>
      <c r="Y236" s="432" t="s">
        <v>240</v>
      </c>
      <c r="Z236" s="433">
        <v>3261</v>
      </c>
      <c r="AA236" s="480">
        <f t="shared" si="74"/>
        <v>-39945.980341822375</v>
      </c>
      <c r="AB236" s="480">
        <v>2723843.9655313506</v>
      </c>
      <c r="AC236" s="200">
        <v>2683897.9851895282</v>
      </c>
      <c r="AD236" s="437">
        <v>851472</v>
      </c>
      <c r="AE236" s="448">
        <f t="shared" si="77"/>
        <v>3535369.9851895282</v>
      </c>
      <c r="AF236" s="433">
        <v>719684.42997651559</v>
      </c>
      <c r="AG236" s="435">
        <f t="shared" si="78"/>
        <v>4255054.4151660437</v>
      </c>
      <c r="AH236" s="438">
        <v>440301</v>
      </c>
      <c r="AI236" s="478">
        <f t="shared" si="75"/>
        <v>4695355.4151660437</v>
      </c>
      <c r="AJ236" s="439">
        <f t="shared" si="76"/>
        <v>1439.8513999282563</v>
      </c>
    </row>
    <row r="237" spans="1:36">
      <c r="A237" s="431">
        <v>740</v>
      </c>
      <c r="B237" s="432" t="s">
        <v>591</v>
      </c>
      <c r="C237" s="437">
        <v>32085</v>
      </c>
      <c r="D237" s="479">
        <f t="shared" si="65"/>
        <v>-839159.38400392421</v>
      </c>
      <c r="E237" s="480">
        <v>-9015121.2972194552</v>
      </c>
      <c r="F237" s="437">
        <v>-9854280.6812233794</v>
      </c>
      <c r="G237" s="437">
        <v>9358231.9081515893</v>
      </c>
      <c r="H237" s="200">
        <f t="shared" si="66"/>
        <v>-496048.77307179011</v>
      </c>
      <c r="I237" s="437">
        <v>6152036.684439783</v>
      </c>
      <c r="J237" s="435">
        <f t="shared" si="67"/>
        <v>5655987.9113679929</v>
      </c>
      <c r="K237" s="438">
        <v>-1392811</v>
      </c>
      <c r="L237" s="478">
        <f t="shared" si="68"/>
        <v>4263176.9113679929</v>
      </c>
      <c r="M237" s="435">
        <v>-347377.27250000025</v>
      </c>
      <c r="N237" s="435">
        <f t="shared" si="69"/>
        <v>3915799.6388679924</v>
      </c>
      <c r="O237" s="478">
        <f t="shared" si="70"/>
        <v>132.87133898606803</v>
      </c>
      <c r="P237" s="435">
        <f t="shared" si="71"/>
        <v>122.04455785781494</v>
      </c>
      <c r="Q237" s="481">
        <v>10</v>
      </c>
      <c r="R237" s="481">
        <v>10</v>
      </c>
      <c r="S237" s="367"/>
      <c r="T237" s="521">
        <f t="shared" si="72"/>
        <v>-6493784.8666718816</v>
      </c>
      <c r="U237" s="522">
        <f t="shared" si="79"/>
        <v>-0.60368206196742424</v>
      </c>
      <c r="V237" s="523">
        <f t="shared" si="73"/>
        <v>-197.63413857069216</v>
      </c>
      <c r="W237" s="415"/>
      <c r="X237" s="431">
        <v>740</v>
      </c>
      <c r="Y237" s="432" t="s">
        <v>241</v>
      </c>
      <c r="Z237" s="433">
        <v>32547</v>
      </c>
      <c r="AA237" s="480">
        <f t="shared" si="74"/>
        <v>-241117.68345431611</v>
      </c>
      <c r="AB237" s="480">
        <v>-1792708.744695642</v>
      </c>
      <c r="AC237" s="200">
        <v>-2033826.4281499581</v>
      </c>
      <c r="AD237" s="437">
        <v>8026896</v>
      </c>
      <c r="AE237" s="448">
        <f t="shared" si="77"/>
        <v>5993069.5718500419</v>
      </c>
      <c r="AF237" s="433">
        <v>6155499.2061898327</v>
      </c>
      <c r="AG237" s="435">
        <f t="shared" si="78"/>
        <v>12148568.778039875</v>
      </c>
      <c r="AH237" s="438">
        <v>-1391607</v>
      </c>
      <c r="AI237" s="478">
        <f t="shared" si="75"/>
        <v>10756961.778039875</v>
      </c>
      <c r="AJ237" s="439">
        <f t="shared" si="76"/>
        <v>330.50547755676018</v>
      </c>
    </row>
    <row r="238" spans="1:36">
      <c r="A238" s="431">
        <v>742</v>
      </c>
      <c r="B238" s="432" t="s">
        <v>242</v>
      </c>
      <c r="C238" s="437">
        <v>988</v>
      </c>
      <c r="D238" s="479">
        <f t="shared" si="65"/>
        <v>898171.34695777204</v>
      </c>
      <c r="E238" s="480">
        <v>151679.13289492691</v>
      </c>
      <c r="F238" s="437">
        <v>1049850.479852699</v>
      </c>
      <c r="G238" s="437">
        <v>-22975.863869158784</v>
      </c>
      <c r="H238" s="200">
        <f t="shared" si="66"/>
        <v>1026874.6159835402</v>
      </c>
      <c r="I238" s="437">
        <v>227813.65568504349</v>
      </c>
      <c r="J238" s="435">
        <f t="shared" si="67"/>
        <v>1254688.2716685836</v>
      </c>
      <c r="K238" s="438">
        <v>405085</v>
      </c>
      <c r="L238" s="478">
        <f t="shared" si="68"/>
        <v>1659773.2716685836</v>
      </c>
      <c r="M238" s="435">
        <v>0</v>
      </c>
      <c r="N238" s="435">
        <f t="shared" si="69"/>
        <v>1659773.2716685836</v>
      </c>
      <c r="O238" s="478">
        <f t="shared" si="70"/>
        <v>1679.9324612030198</v>
      </c>
      <c r="P238" s="435">
        <f t="shared" si="71"/>
        <v>1679.9324612030198</v>
      </c>
      <c r="Q238" s="481">
        <v>19</v>
      </c>
      <c r="R238" s="481">
        <v>19</v>
      </c>
      <c r="S238" s="367"/>
      <c r="T238" s="521">
        <f t="shared" si="72"/>
        <v>281094.5172380372</v>
      </c>
      <c r="U238" s="522">
        <f t="shared" si="79"/>
        <v>0.20388688542179018</v>
      </c>
      <c r="V238" s="523">
        <f t="shared" si="73"/>
        <v>313.55113867522346</v>
      </c>
      <c r="W238" s="415"/>
      <c r="X238" s="431">
        <v>742</v>
      </c>
      <c r="Y238" s="432" t="s">
        <v>242</v>
      </c>
      <c r="Z238" s="433">
        <v>1009</v>
      </c>
      <c r="AA238" s="480">
        <f t="shared" si="74"/>
        <v>913435.50668043678</v>
      </c>
      <c r="AB238" s="480">
        <v>-37881.772681386748</v>
      </c>
      <c r="AC238" s="200">
        <v>875553.73399904999</v>
      </c>
      <c r="AD238" s="437">
        <v>-49038</v>
      </c>
      <c r="AE238" s="448">
        <f t="shared" si="77"/>
        <v>826515.73399904999</v>
      </c>
      <c r="AF238" s="433">
        <v>225038.02043149644</v>
      </c>
      <c r="AG238" s="435">
        <f t="shared" si="78"/>
        <v>1051553.7544305464</v>
      </c>
      <c r="AH238" s="438">
        <v>327125</v>
      </c>
      <c r="AI238" s="478">
        <f t="shared" si="75"/>
        <v>1378678.7544305464</v>
      </c>
      <c r="AJ238" s="439">
        <f t="shared" si="76"/>
        <v>1366.3813225277963</v>
      </c>
    </row>
    <row r="239" spans="1:36">
      <c r="A239" s="431">
        <v>743</v>
      </c>
      <c r="B239" s="432" t="s">
        <v>243</v>
      </c>
      <c r="C239" s="437">
        <v>65323</v>
      </c>
      <c r="D239" s="479">
        <f t="shared" si="65"/>
        <v>20592841.726926219</v>
      </c>
      <c r="E239" s="480">
        <v>-16186607.361061636</v>
      </c>
      <c r="F239" s="437">
        <v>4406234.3658645824</v>
      </c>
      <c r="G239" s="437">
        <v>12299018.935356123</v>
      </c>
      <c r="H239" s="200">
        <f t="shared" si="66"/>
        <v>16705253.301220706</v>
      </c>
      <c r="I239" s="437">
        <v>9891809.9511747789</v>
      </c>
      <c r="J239" s="435">
        <f t="shared" si="67"/>
        <v>26597063.252395485</v>
      </c>
      <c r="K239" s="438">
        <v>-3028450</v>
      </c>
      <c r="L239" s="478">
        <f t="shared" si="68"/>
        <v>23568613.252395485</v>
      </c>
      <c r="M239" s="435">
        <v>-200564.31400000001</v>
      </c>
      <c r="N239" s="435">
        <f t="shared" si="69"/>
        <v>23368048.938395485</v>
      </c>
      <c r="O239" s="478">
        <f t="shared" si="70"/>
        <v>360.8011458811672</v>
      </c>
      <c r="P239" s="435">
        <f t="shared" si="71"/>
        <v>357.73079831599108</v>
      </c>
      <c r="Q239" s="481">
        <v>14</v>
      </c>
      <c r="R239" s="481">
        <v>14</v>
      </c>
      <c r="S239" s="367"/>
      <c r="T239" s="521">
        <f t="shared" si="72"/>
        <v>-7480307.5585161261</v>
      </c>
      <c r="U239" s="522">
        <f t="shared" si="79"/>
        <v>-0.24092005013866055</v>
      </c>
      <c r="V239" s="523">
        <f t="shared" si="73"/>
        <v>-118.82256906741799</v>
      </c>
      <c r="W239" s="415"/>
      <c r="X239" s="431">
        <v>743</v>
      </c>
      <c r="Y239" s="432" t="s">
        <v>243</v>
      </c>
      <c r="Z239" s="433">
        <v>64736</v>
      </c>
      <c r="AA239" s="480">
        <f t="shared" si="74"/>
        <v>20093637.065751456</v>
      </c>
      <c r="AB239" s="480">
        <v>-8187192.1826409344</v>
      </c>
      <c r="AC239" s="200">
        <v>11906444.883110523</v>
      </c>
      <c r="AD239" s="437">
        <v>11856680</v>
      </c>
      <c r="AE239" s="448">
        <f t="shared" si="77"/>
        <v>23763124.883110523</v>
      </c>
      <c r="AF239" s="433">
        <v>9945565.9278010912</v>
      </c>
      <c r="AG239" s="435">
        <f t="shared" si="78"/>
        <v>33708690.810911611</v>
      </c>
      <c r="AH239" s="438">
        <v>-2659770</v>
      </c>
      <c r="AI239" s="478">
        <f t="shared" si="75"/>
        <v>31048920.810911611</v>
      </c>
      <c r="AJ239" s="439">
        <f t="shared" si="76"/>
        <v>479.62371494858519</v>
      </c>
    </row>
    <row r="240" spans="1:36">
      <c r="A240" s="431">
        <v>746</v>
      </c>
      <c r="B240" s="432" t="s">
        <v>244</v>
      </c>
      <c r="C240" s="437">
        <v>4735</v>
      </c>
      <c r="D240" s="479">
        <f t="shared" si="65"/>
        <v>5629985.8239320824</v>
      </c>
      <c r="E240" s="480">
        <v>-999073.91067979706</v>
      </c>
      <c r="F240" s="437">
        <v>4630911.9132522857</v>
      </c>
      <c r="G240" s="437">
        <v>1410848.1951298011</v>
      </c>
      <c r="H240" s="200">
        <f t="shared" si="66"/>
        <v>6041760.1083820872</v>
      </c>
      <c r="I240" s="437">
        <v>927037.86173937644</v>
      </c>
      <c r="J240" s="435">
        <f t="shared" si="67"/>
        <v>6968797.9701214638</v>
      </c>
      <c r="K240" s="438">
        <v>204484</v>
      </c>
      <c r="L240" s="478">
        <f t="shared" si="68"/>
        <v>7173281.9701214638</v>
      </c>
      <c r="M240" s="435">
        <v>25809.004999999997</v>
      </c>
      <c r="N240" s="435">
        <f t="shared" si="69"/>
        <v>7199090.9751214636</v>
      </c>
      <c r="O240" s="478">
        <f t="shared" si="70"/>
        <v>1514.9486737320938</v>
      </c>
      <c r="P240" s="435">
        <f t="shared" si="71"/>
        <v>1520.3993611660958</v>
      </c>
      <c r="Q240" s="481">
        <v>17</v>
      </c>
      <c r="R240" s="481">
        <v>17</v>
      </c>
      <c r="S240" s="367"/>
      <c r="T240" s="521">
        <f t="shared" si="72"/>
        <v>-357439.21371134371</v>
      </c>
      <c r="U240" s="522">
        <f t="shared" si="79"/>
        <v>-4.7464141213819686E-2</v>
      </c>
      <c r="V240" s="523">
        <f t="shared" si="73"/>
        <v>-60.186482894722303</v>
      </c>
      <c r="W240" s="415"/>
      <c r="X240" s="431">
        <v>746</v>
      </c>
      <c r="Y240" s="432" t="s">
        <v>244</v>
      </c>
      <c r="Z240" s="433">
        <v>4781</v>
      </c>
      <c r="AA240" s="480">
        <f t="shared" si="74"/>
        <v>5680291.0116206873</v>
      </c>
      <c r="AB240" s="480">
        <v>-710574.00683244562</v>
      </c>
      <c r="AC240" s="200">
        <v>4969717.0047882413</v>
      </c>
      <c r="AD240" s="437">
        <v>1377483</v>
      </c>
      <c r="AE240" s="448">
        <f t="shared" si="77"/>
        <v>6347200.0047882413</v>
      </c>
      <c r="AF240" s="433">
        <v>923550.17904456658</v>
      </c>
      <c r="AG240" s="435">
        <f t="shared" si="78"/>
        <v>7270750.1838328075</v>
      </c>
      <c r="AH240" s="438">
        <v>259971</v>
      </c>
      <c r="AI240" s="478">
        <f t="shared" si="75"/>
        <v>7530721.1838328075</v>
      </c>
      <c r="AJ240" s="439">
        <f t="shared" si="76"/>
        <v>1575.1351566268161</v>
      </c>
    </row>
    <row r="241" spans="1:36">
      <c r="A241" s="431">
        <v>747</v>
      </c>
      <c r="B241" s="432" t="s">
        <v>592</v>
      </c>
      <c r="C241" s="437">
        <v>1308</v>
      </c>
      <c r="D241" s="479">
        <f t="shared" si="65"/>
        <v>181526.17457036942</v>
      </c>
      <c r="E241" s="480">
        <v>574282.73033466376</v>
      </c>
      <c r="F241" s="437">
        <v>755808.90490503318</v>
      </c>
      <c r="G241" s="437">
        <v>546791.75487211917</v>
      </c>
      <c r="H241" s="200">
        <f t="shared" si="66"/>
        <v>1302600.6597771524</v>
      </c>
      <c r="I241" s="437">
        <v>335091.58715118672</v>
      </c>
      <c r="J241" s="435">
        <f t="shared" si="67"/>
        <v>1637692.2469283391</v>
      </c>
      <c r="K241" s="438">
        <v>-242451</v>
      </c>
      <c r="L241" s="478">
        <f t="shared" si="68"/>
        <v>1395241.2469283391</v>
      </c>
      <c r="M241" s="435">
        <v>50872.085000000021</v>
      </c>
      <c r="N241" s="435">
        <f t="shared" si="69"/>
        <v>1446113.3319283391</v>
      </c>
      <c r="O241" s="478">
        <f t="shared" si="70"/>
        <v>1066.6982010155498</v>
      </c>
      <c r="P241" s="435">
        <f t="shared" si="71"/>
        <v>1105.5912323611155</v>
      </c>
      <c r="Q241" s="481">
        <v>4</v>
      </c>
      <c r="R241" s="481">
        <v>4</v>
      </c>
      <c r="S241" s="367"/>
      <c r="T241" s="521">
        <f t="shared" si="72"/>
        <v>-254698.42866458721</v>
      </c>
      <c r="U241" s="522">
        <f t="shared" si="79"/>
        <v>-0.15436832778329193</v>
      </c>
      <c r="V241" s="523">
        <f t="shared" si="73"/>
        <v>-153.67138152359689</v>
      </c>
      <c r="W241" s="415"/>
      <c r="X241" s="431">
        <v>747</v>
      </c>
      <c r="Y241" s="432" t="s">
        <v>245</v>
      </c>
      <c r="Z241" s="433">
        <v>1352</v>
      </c>
      <c r="AA241" s="480">
        <f t="shared" si="74"/>
        <v>229079.95816161495</v>
      </c>
      <c r="AB241" s="480">
        <v>812735.25726145261</v>
      </c>
      <c r="AC241" s="200">
        <v>1041815.2154230676</v>
      </c>
      <c r="AD241" s="437">
        <v>467959</v>
      </c>
      <c r="AE241" s="448">
        <f t="shared" si="77"/>
        <v>1509774.2154230676</v>
      </c>
      <c r="AF241" s="433">
        <v>336015.46016985865</v>
      </c>
      <c r="AG241" s="435">
        <f t="shared" si="78"/>
        <v>1845789.6755929263</v>
      </c>
      <c r="AH241" s="438">
        <v>-195850</v>
      </c>
      <c r="AI241" s="478">
        <f t="shared" si="75"/>
        <v>1649939.6755929263</v>
      </c>
      <c r="AJ241" s="439">
        <f t="shared" si="76"/>
        <v>1220.3695825391467</v>
      </c>
    </row>
    <row r="242" spans="1:36">
      <c r="A242" s="431">
        <v>748</v>
      </c>
      <c r="B242" s="432" t="s">
        <v>246</v>
      </c>
      <c r="C242" s="437">
        <v>4897</v>
      </c>
      <c r="D242" s="479">
        <f t="shared" si="65"/>
        <v>4235228.7813030183</v>
      </c>
      <c r="E242" s="480">
        <v>-2114721.9620225313</v>
      </c>
      <c r="F242" s="437">
        <v>2120506.8192804875</v>
      </c>
      <c r="G242" s="437">
        <v>2561589.8101555142</v>
      </c>
      <c r="H242" s="200">
        <f t="shared" si="66"/>
        <v>4682096.6294360012</v>
      </c>
      <c r="I242" s="437">
        <v>1015680.294506805</v>
      </c>
      <c r="J242" s="435">
        <f t="shared" si="67"/>
        <v>5697776.9239428062</v>
      </c>
      <c r="K242" s="438">
        <v>429345</v>
      </c>
      <c r="L242" s="478">
        <f t="shared" si="68"/>
        <v>6127121.9239428062</v>
      </c>
      <c r="M242" s="435">
        <v>255106.34999999998</v>
      </c>
      <c r="N242" s="435">
        <f t="shared" si="69"/>
        <v>6382228.2739428058</v>
      </c>
      <c r="O242" s="478">
        <f t="shared" si="70"/>
        <v>1251.1990859593234</v>
      </c>
      <c r="P242" s="435">
        <f t="shared" si="71"/>
        <v>1303.2935009072505</v>
      </c>
      <c r="Q242" s="481">
        <v>17</v>
      </c>
      <c r="R242" s="481">
        <v>17</v>
      </c>
      <c r="S242" s="367"/>
      <c r="T242" s="521">
        <f t="shared" si="72"/>
        <v>-737635.68899379671</v>
      </c>
      <c r="U242" s="522">
        <f t="shared" si="79"/>
        <v>-0.10745254684647944</v>
      </c>
      <c r="V242" s="523">
        <f t="shared" si="73"/>
        <v>-114.10672409171138</v>
      </c>
      <c r="W242" s="415"/>
      <c r="X242" s="431">
        <v>748</v>
      </c>
      <c r="Y242" s="432" t="s">
        <v>246</v>
      </c>
      <c r="Z242" s="433">
        <v>5028</v>
      </c>
      <c r="AA242" s="480">
        <f t="shared" si="74"/>
        <v>4537297.6268343069</v>
      </c>
      <c r="AB242" s="480">
        <v>-1500351.8354530591</v>
      </c>
      <c r="AC242" s="200">
        <v>3036945.7913812483</v>
      </c>
      <c r="AD242" s="437">
        <v>2699997</v>
      </c>
      <c r="AE242" s="448">
        <f t="shared" si="77"/>
        <v>5736942.7913812483</v>
      </c>
      <c r="AF242" s="433">
        <v>1025424.8215553551</v>
      </c>
      <c r="AG242" s="435">
        <f t="shared" si="78"/>
        <v>6762367.6129366029</v>
      </c>
      <c r="AH242" s="438">
        <v>102390</v>
      </c>
      <c r="AI242" s="478">
        <f t="shared" si="75"/>
        <v>6864757.6129366029</v>
      </c>
      <c r="AJ242" s="439">
        <f t="shared" si="76"/>
        <v>1365.3058100510348</v>
      </c>
    </row>
    <row r="243" spans="1:36">
      <c r="A243" s="431">
        <v>749</v>
      </c>
      <c r="B243" s="432" t="s">
        <v>247</v>
      </c>
      <c r="C243" s="437">
        <v>21232</v>
      </c>
      <c r="D243" s="479">
        <f t="shared" si="65"/>
        <v>10743070.263038523</v>
      </c>
      <c r="E243" s="480">
        <v>-5334053.7363411756</v>
      </c>
      <c r="F243" s="437">
        <v>5409016.5266973479</v>
      </c>
      <c r="G243" s="437">
        <v>5010593.8415084388</v>
      </c>
      <c r="H243" s="200">
        <f t="shared" si="66"/>
        <v>10419610.368205786</v>
      </c>
      <c r="I243" s="437">
        <v>3020021.1533850855</v>
      </c>
      <c r="J243" s="435">
        <f t="shared" si="67"/>
        <v>13439631.521590872</v>
      </c>
      <c r="K243" s="438">
        <v>-1975738</v>
      </c>
      <c r="L243" s="478">
        <f t="shared" si="68"/>
        <v>11463893.521590872</v>
      </c>
      <c r="M243" s="435">
        <v>33839.633550000028</v>
      </c>
      <c r="N243" s="435">
        <f t="shared" si="69"/>
        <v>11497733.155140871</v>
      </c>
      <c r="O243" s="478">
        <f t="shared" si="70"/>
        <v>539.93469864312692</v>
      </c>
      <c r="P243" s="435">
        <f t="shared" si="71"/>
        <v>541.52850203187973</v>
      </c>
      <c r="Q243" s="481">
        <v>11</v>
      </c>
      <c r="R243" s="481">
        <v>11</v>
      </c>
      <c r="S243" s="367"/>
      <c r="T243" s="521">
        <f t="shared" si="72"/>
        <v>178271.21088980697</v>
      </c>
      <c r="U243" s="522">
        <f t="shared" si="79"/>
        <v>1.5796311978362912E-2</v>
      </c>
      <c r="V243" s="523">
        <f t="shared" si="73"/>
        <v>9.9190920728425453</v>
      </c>
      <c r="W243" s="415"/>
      <c r="X243" s="431">
        <v>749</v>
      </c>
      <c r="Y243" s="432" t="s">
        <v>247</v>
      </c>
      <c r="Z243" s="433">
        <v>21293</v>
      </c>
      <c r="AA243" s="480">
        <f t="shared" si="74"/>
        <v>10670716.042779488</v>
      </c>
      <c r="AB243" s="480">
        <v>-5048735.5241520405</v>
      </c>
      <c r="AC243" s="200">
        <v>5621980.518627448</v>
      </c>
      <c r="AD243" s="437">
        <v>4632796</v>
      </c>
      <c r="AE243" s="448">
        <f t="shared" si="77"/>
        <v>10254776.518627448</v>
      </c>
      <c r="AF243" s="433">
        <v>3085504.7920736158</v>
      </c>
      <c r="AG243" s="435">
        <f t="shared" si="78"/>
        <v>13340281.310701065</v>
      </c>
      <c r="AH243" s="438">
        <v>-2054659</v>
      </c>
      <c r="AI243" s="478">
        <f t="shared" si="75"/>
        <v>11285622.310701065</v>
      </c>
      <c r="AJ243" s="439">
        <f t="shared" si="76"/>
        <v>530.01560657028438</v>
      </c>
    </row>
    <row r="244" spans="1:36">
      <c r="A244" s="431">
        <v>751</v>
      </c>
      <c r="B244" s="432" t="s">
        <v>248</v>
      </c>
      <c r="C244" s="437">
        <v>2877</v>
      </c>
      <c r="D244" s="479">
        <f t="shared" si="65"/>
        <v>1238999.5504707065</v>
      </c>
      <c r="E244" s="480">
        <v>48344.753976562104</v>
      </c>
      <c r="F244" s="437">
        <v>1287344.3044472686</v>
      </c>
      <c r="G244" s="437">
        <v>1201637.772055164</v>
      </c>
      <c r="H244" s="200">
        <f t="shared" si="66"/>
        <v>2488982.0765024326</v>
      </c>
      <c r="I244" s="437">
        <v>505376.80502929178</v>
      </c>
      <c r="J244" s="435">
        <f t="shared" si="67"/>
        <v>2994358.8815317242</v>
      </c>
      <c r="K244" s="438">
        <v>234617</v>
      </c>
      <c r="L244" s="478">
        <f t="shared" si="68"/>
        <v>3228975.8815317242</v>
      </c>
      <c r="M244" s="435">
        <v>17902.200000000012</v>
      </c>
      <c r="N244" s="435">
        <f t="shared" si="69"/>
        <v>3246878.0815317244</v>
      </c>
      <c r="O244" s="478">
        <f t="shared" si="70"/>
        <v>1122.3412865942732</v>
      </c>
      <c r="P244" s="435">
        <f t="shared" si="71"/>
        <v>1128.5638100562128</v>
      </c>
      <c r="Q244" s="481">
        <v>19</v>
      </c>
      <c r="R244" s="481">
        <v>19</v>
      </c>
      <c r="S244" s="367"/>
      <c r="T244" s="521">
        <f t="shared" si="72"/>
        <v>24114.296842908952</v>
      </c>
      <c r="U244" s="522">
        <f t="shared" si="79"/>
        <v>7.5242865271045378E-3</v>
      </c>
      <c r="V244" s="523">
        <f t="shared" si="73"/>
        <v>18.738812527876689</v>
      </c>
      <c r="W244" s="415"/>
      <c r="X244" s="431">
        <v>751</v>
      </c>
      <c r="Y244" s="432" t="s">
        <v>248</v>
      </c>
      <c r="Z244" s="433">
        <v>2904</v>
      </c>
      <c r="AA244" s="480">
        <f t="shared" si="74"/>
        <v>1312027.9939742747</v>
      </c>
      <c r="AB244" s="480">
        <v>-195818.75661701229</v>
      </c>
      <c r="AC244" s="200">
        <v>1116209.2373572625</v>
      </c>
      <c r="AD244" s="437">
        <v>1306770</v>
      </c>
      <c r="AE244" s="448">
        <f t="shared" si="77"/>
        <v>2422979.2373572625</v>
      </c>
      <c r="AF244" s="433">
        <v>521520.34733155294</v>
      </c>
      <c r="AG244" s="435">
        <f t="shared" si="78"/>
        <v>2944499.5846888153</v>
      </c>
      <c r="AH244" s="438">
        <v>260362</v>
      </c>
      <c r="AI244" s="478">
        <f t="shared" si="75"/>
        <v>3204861.5846888153</v>
      </c>
      <c r="AJ244" s="439">
        <f t="shared" si="76"/>
        <v>1103.6024740663966</v>
      </c>
    </row>
    <row r="245" spans="1:36">
      <c r="A245" s="431">
        <v>753</v>
      </c>
      <c r="B245" s="432" t="s">
        <v>593</v>
      </c>
      <c r="C245" s="437">
        <v>22320</v>
      </c>
      <c r="D245" s="479">
        <f t="shared" si="65"/>
        <v>13541241.280235691</v>
      </c>
      <c r="E245" s="480">
        <v>8980263.076268563</v>
      </c>
      <c r="F245" s="437">
        <v>22521504.356504254</v>
      </c>
      <c r="G245" s="437">
        <v>-613531.47980384016</v>
      </c>
      <c r="H245" s="200">
        <f t="shared" si="66"/>
        <v>21907972.876700412</v>
      </c>
      <c r="I245" s="437">
        <v>2475592.6170254587</v>
      </c>
      <c r="J245" s="435">
        <f t="shared" si="67"/>
        <v>24383565.49372587</v>
      </c>
      <c r="K245" s="438">
        <v>-2298834</v>
      </c>
      <c r="L245" s="478">
        <f t="shared" si="68"/>
        <v>22084731.49372587</v>
      </c>
      <c r="M245" s="435">
        <v>-129235.98179999995</v>
      </c>
      <c r="N245" s="435">
        <f t="shared" si="69"/>
        <v>21955495.511925869</v>
      </c>
      <c r="O245" s="478">
        <f t="shared" si="70"/>
        <v>989.4592963138831</v>
      </c>
      <c r="P245" s="435">
        <f t="shared" si="71"/>
        <v>983.66915376011957</v>
      </c>
      <c r="Q245" s="481">
        <v>1</v>
      </c>
      <c r="R245" s="482">
        <v>32</v>
      </c>
      <c r="S245" s="416"/>
      <c r="T245" s="521">
        <f t="shared" si="72"/>
        <v>5148.0243240632117</v>
      </c>
      <c r="U245" s="522">
        <f t="shared" si="79"/>
        <v>2.3315767397502835E-4</v>
      </c>
      <c r="V245" s="523">
        <f t="shared" si="73"/>
        <v>-5.5647446686227795</v>
      </c>
      <c r="W245" s="415"/>
      <c r="X245" s="431">
        <v>753</v>
      </c>
      <c r="Y245" s="432" t="s">
        <v>249</v>
      </c>
      <c r="Z245" s="433">
        <v>22190</v>
      </c>
      <c r="AA245" s="480">
        <f t="shared" si="74"/>
        <v>13643750.63292376</v>
      </c>
      <c r="AB245" s="480">
        <v>8674618.9492432848</v>
      </c>
      <c r="AC245" s="200">
        <v>22318369.582167044</v>
      </c>
      <c r="AD245" s="437">
        <v>-640179</v>
      </c>
      <c r="AE245" s="448">
        <f t="shared" si="77"/>
        <v>21678190.582167044</v>
      </c>
      <c r="AF245" s="433">
        <v>2530377.8872347632</v>
      </c>
      <c r="AG245" s="435">
        <f t="shared" si="78"/>
        <v>24208568.469401807</v>
      </c>
      <c r="AH245" s="438">
        <v>-2128985</v>
      </c>
      <c r="AI245" s="478">
        <f t="shared" si="75"/>
        <v>22079583.469401807</v>
      </c>
      <c r="AJ245" s="439">
        <f t="shared" si="76"/>
        <v>995.02404098250588</v>
      </c>
    </row>
    <row r="246" spans="1:36">
      <c r="A246" s="431">
        <v>755</v>
      </c>
      <c r="B246" s="432" t="s">
        <v>594</v>
      </c>
      <c r="C246" s="437">
        <v>6217</v>
      </c>
      <c r="D246" s="479">
        <f t="shared" si="65"/>
        <v>3375946.2205832535</v>
      </c>
      <c r="E246" s="480">
        <v>1637120.9991346418</v>
      </c>
      <c r="F246" s="437">
        <v>5013067.2197178956</v>
      </c>
      <c r="G246" s="437">
        <v>-16214.597533682334</v>
      </c>
      <c r="H246" s="200">
        <f t="shared" si="66"/>
        <v>4996852.6221842133</v>
      </c>
      <c r="I246" s="437">
        <v>868897.16991338076</v>
      </c>
      <c r="J246" s="435">
        <f t="shared" si="67"/>
        <v>5865749.7920975937</v>
      </c>
      <c r="K246" s="438">
        <v>-1659080</v>
      </c>
      <c r="L246" s="478">
        <f t="shared" si="68"/>
        <v>4206669.7920975937</v>
      </c>
      <c r="M246" s="435">
        <v>-978847.54050000012</v>
      </c>
      <c r="N246" s="435">
        <f t="shared" si="69"/>
        <v>3227822.2515975935</v>
      </c>
      <c r="O246" s="478">
        <f t="shared" si="70"/>
        <v>676.63982501167663</v>
      </c>
      <c r="P246" s="435">
        <f t="shared" si="71"/>
        <v>519.19289876107348</v>
      </c>
      <c r="Q246" s="481">
        <v>1</v>
      </c>
      <c r="R246" s="482">
        <v>34</v>
      </c>
      <c r="S246" s="416"/>
      <c r="T246" s="521">
        <f t="shared" si="72"/>
        <v>-60918.094742882997</v>
      </c>
      <c r="U246" s="522">
        <f t="shared" si="79"/>
        <v>-1.4274596413287675E-2</v>
      </c>
      <c r="V246" s="523">
        <f t="shared" si="73"/>
        <v>-11.902912458551896</v>
      </c>
      <c r="W246" s="415"/>
      <c r="X246" s="431">
        <v>755</v>
      </c>
      <c r="Y246" s="432" t="s">
        <v>250</v>
      </c>
      <c r="Z246" s="433">
        <v>6198</v>
      </c>
      <c r="AA246" s="480">
        <f t="shared" si="74"/>
        <v>3530677.8506962676</v>
      </c>
      <c r="AB246" s="480">
        <v>1301277.5363694122</v>
      </c>
      <c r="AC246" s="200">
        <v>4831955.3870656798</v>
      </c>
      <c r="AD246" s="437">
        <v>126925</v>
      </c>
      <c r="AE246" s="448">
        <f t="shared" si="77"/>
        <v>4958880.3870656798</v>
      </c>
      <c r="AF246" s="433">
        <v>912800.49977479712</v>
      </c>
      <c r="AG246" s="435">
        <f t="shared" si="78"/>
        <v>5871680.8868404767</v>
      </c>
      <c r="AH246" s="438">
        <v>-1604093</v>
      </c>
      <c r="AI246" s="478">
        <f t="shared" si="75"/>
        <v>4267587.8868404767</v>
      </c>
      <c r="AJ246" s="439">
        <f t="shared" si="76"/>
        <v>688.54273747022853</v>
      </c>
    </row>
    <row r="247" spans="1:36">
      <c r="A247" s="431">
        <v>758</v>
      </c>
      <c r="B247" s="432" t="s">
        <v>251</v>
      </c>
      <c r="C247" s="437">
        <v>8134</v>
      </c>
      <c r="D247" s="479">
        <f t="shared" si="65"/>
        <v>8102877.826890355</v>
      </c>
      <c r="E247" s="480">
        <v>-3648286.21919114</v>
      </c>
      <c r="F247" s="437">
        <v>4454591.6076992154</v>
      </c>
      <c r="G247" s="437">
        <v>608424.11334587587</v>
      </c>
      <c r="H247" s="200">
        <f t="shared" si="66"/>
        <v>5063015.7210450917</v>
      </c>
      <c r="I247" s="437">
        <v>1511507.9409612808</v>
      </c>
      <c r="J247" s="435">
        <f t="shared" si="67"/>
        <v>6574523.6620063726</v>
      </c>
      <c r="K247" s="438">
        <v>-907313</v>
      </c>
      <c r="L247" s="478">
        <f t="shared" si="68"/>
        <v>5667210.6620063726</v>
      </c>
      <c r="M247" s="435">
        <v>-108979.64250000002</v>
      </c>
      <c r="N247" s="435">
        <f t="shared" si="69"/>
        <v>5558231.0195063725</v>
      </c>
      <c r="O247" s="478">
        <f t="shared" si="70"/>
        <v>696.73108704282913</v>
      </c>
      <c r="P247" s="435">
        <f t="shared" si="71"/>
        <v>683.3330488697286</v>
      </c>
      <c r="Q247" s="481">
        <v>19</v>
      </c>
      <c r="R247" s="481">
        <v>19</v>
      </c>
      <c r="S247" s="367"/>
      <c r="T247" s="521">
        <f t="shared" si="72"/>
        <v>3171579.6439875844</v>
      </c>
      <c r="U247" s="522">
        <f t="shared" si="79"/>
        <v>1.2708527907724969</v>
      </c>
      <c r="V247" s="523">
        <f t="shared" si="73"/>
        <v>391.90257623071381</v>
      </c>
      <c r="W247" s="415"/>
      <c r="X247" s="431">
        <v>758</v>
      </c>
      <c r="Y247" s="432" t="s">
        <v>251</v>
      </c>
      <c r="Z247" s="433">
        <v>8187</v>
      </c>
      <c r="AA247" s="480">
        <f t="shared" si="74"/>
        <v>7616099.3412966598</v>
      </c>
      <c r="AB247" s="480">
        <v>-5567326.6822932586</v>
      </c>
      <c r="AC247" s="200">
        <v>2048772.6590034012</v>
      </c>
      <c r="AD247" s="437">
        <v>-104264</v>
      </c>
      <c r="AE247" s="448">
        <f t="shared" si="77"/>
        <v>1944508.6590034012</v>
      </c>
      <c r="AF247" s="433">
        <v>1522016.359015387</v>
      </c>
      <c r="AG247" s="435">
        <f t="shared" si="78"/>
        <v>3466525.0180187882</v>
      </c>
      <c r="AH247" s="438">
        <v>-970894</v>
      </c>
      <c r="AI247" s="478">
        <f t="shared" si="75"/>
        <v>2495631.0180187882</v>
      </c>
      <c r="AJ247" s="439">
        <f t="shared" si="76"/>
        <v>304.82851081211533</v>
      </c>
    </row>
    <row r="248" spans="1:36">
      <c r="A248" s="431">
        <v>759</v>
      </c>
      <c r="B248" s="432" t="s">
        <v>252</v>
      </c>
      <c r="C248" s="437">
        <v>1942</v>
      </c>
      <c r="D248" s="479">
        <f t="shared" si="65"/>
        <v>1033948.8953112905</v>
      </c>
      <c r="E248" s="480">
        <v>-156797.76196337806</v>
      </c>
      <c r="F248" s="437">
        <v>877151.13334791246</v>
      </c>
      <c r="G248" s="437">
        <v>904178.12308113603</v>
      </c>
      <c r="H248" s="200">
        <f t="shared" si="66"/>
        <v>1781329.2564290485</v>
      </c>
      <c r="I248" s="437">
        <v>486972.1783051081</v>
      </c>
      <c r="J248" s="435">
        <f t="shared" si="67"/>
        <v>2268301.4347341564</v>
      </c>
      <c r="K248" s="438">
        <v>-506187</v>
      </c>
      <c r="L248" s="478">
        <f t="shared" si="68"/>
        <v>1762114.4347341564</v>
      </c>
      <c r="M248" s="435">
        <v>496786.05000000005</v>
      </c>
      <c r="N248" s="435">
        <f t="shared" si="69"/>
        <v>2258900.4847341562</v>
      </c>
      <c r="O248" s="478">
        <f t="shared" si="70"/>
        <v>907.37097566125453</v>
      </c>
      <c r="P248" s="435">
        <f t="shared" si="71"/>
        <v>1163.1825359084223</v>
      </c>
      <c r="Q248" s="481">
        <v>14</v>
      </c>
      <c r="R248" s="481">
        <v>14</v>
      </c>
      <c r="S248" s="367"/>
      <c r="T248" s="521">
        <f t="shared" si="72"/>
        <v>-372290.07662276272</v>
      </c>
      <c r="U248" s="522">
        <f t="shared" si="79"/>
        <v>-0.17442339286758923</v>
      </c>
      <c r="V248" s="523">
        <f t="shared" si="73"/>
        <v>-161.43448821301649</v>
      </c>
      <c r="W248" s="415"/>
      <c r="X248" s="431">
        <v>759</v>
      </c>
      <c r="Y248" s="432" t="s">
        <v>252</v>
      </c>
      <c r="Z248" s="433">
        <v>1997</v>
      </c>
      <c r="AA248" s="480">
        <f t="shared" si="74"/>
        <v>936692.07371162903</v>
      </c>
      <c r="AB248" s="480">
        <v>287272.13883721136</v>
      </c>
      <c r="AC248" s="200">
        <v>1223964.2125488403</v>
      </c>
      <c r="AD248" s="437">
        <v>935857</v>
      </c>
      <c r="AE248" s="448">
        <f t="shared" si="77"/>
        <v>2159821.2125488403</v>
      </c>
      <c r="AF248" s="433">
        <v>487637.29880807875</v>
      </c>
      <c r="AG248" s="435">
        <f t="shared" si="78"/>
        <v>2647458.5113569191</v>
      </c>
      <c r="AH248" s="438">
        <v>-513054</v>
      </c>
      <c r="AI248" s="478">
        <f t="shared" si="75"/>
        <v>2134404.5113569191</v>
      </c>
      <c r="AJ248" s="439">
        <f t="shared" si="76"/>
        <v>1068.805463874271</v>
      </c>
    </row>
    <row r="249" spans="1:36">
      <c r="A249" s="431">
        <v>761</v>
      </c>
      <c r="B249" s="432" t="s">
        <v>253</v>
      </c>
      <c r="C249" s="437">
        <v>8426</v>
      </c>
      <c r="D249" s="479">
        <f t="shared" si="65"/>
        <v>470646.94947732473</v>
      </c>
      <c r="E249" s="480">
        <v>1399538.5951771992</v>
      </c>
      <c r="F249" s="437">
        <v>1870185.544654524</v>
      </c>
      <c r="G249" s="437">
        <v>3966365.6546373293</v>
      </c>
      <c r="H249" s="200">
        <f t="shared" si="66"/>
        <v>5836551.1992918532</v>
      </c>
      <c r="I249" s="437">
        <v>1825932.6538719828</v>
      </c>
      <c r="J249" s="435">
        <f t="shared" si="67"/>
        <v>7662483.8531638365</v>
      </c>
      <c r="K249" s="438">
        <v>620575</v>
      </c>
      <c r="L249" s="478">
        <f t="shared" si="68"/>
        <v>8283058.8531638365</v>
      </c>
      <c r="M249" s="435">
        <v>476989.20049999998</v>
      </c>
      <c r="N249" s="435">
        <f t="shared" si="69"/>
        <v>8760048.0536638368</v>
      </c>
      <c r="O249" s="478">
        <f t="shared" si="70"/>
        <v>983.03570533632046</v>
      </c>
      <c r="P249" s="435">
        <f t="shared" si="71"/>
        <v>1039.6449149850268</v>
      </c>
      <c r="Q249" s="481">
        <v>2</v>
      </c>
      <c r="R249" s="481">
        <v>2</v>
      </c>
      <c r="S249" s="367"/>
      <c r="T249" s="521">
        <f t="shared" si="72"/>
        <v>-2424879.6139523759</v>
      </c>
      <c r="U249" s="522">
        <f t="shared" si="79"/>
        <v>-0.22645625219075691</v>
      </c>
      <c r="V249" s="523">
        <f t="shared" si="73"/>
        <v>-267.45343014379318</v>
      </c>
      <c r="W249" s="415"/>
      <c r="X249" s="431">
        <v>761</v>
      </c>
      <c r="Y249" s="432" t="s">
        <v>253</v>
      </c>
      <c r="Z249" s="433">
        <v>8563</v>
      </c>
      <c r="AA249" s="480">
        <f t="shared" si="74"/>
        <v>705954.85900239972</v>
      </c>
      <c r="AB249" s="480">
        <v>3743879.1699311105</v>
      </c>
      <c r="AC249" s="200">
        <v>4449834.0289335102</v>
      </c>
      <c r="AD249" s="437">
        <v>4177982</v>
      </c>
      <c r="AE249" s="448">
        <f t="shared" si="77"/>
        <v>8627816.0289335102</v>
      </c>
      <c r="AF249" s="433">
        <v>1840449.4381827025</v>
      </c>
      <c r="AG249" s="435">
        <f t="shared" si="78"/>
        <v>10468265.467116212</v>
      </c>
      <c r="AH249" s="438">
        <v>239673</v>
      </c>
      <c r="AI249" s="478">
        <f t="shared" si="75"/>
        <v>10707938.467116212</v>
      </c>
      <c r="AJ249" s="439">
        <f t="shared" si="76"/>
        <v>1250.4891354801136</v>
      </c>
    </row>
    <row r="250" spans="1:36">
      <c r="A250" s="431">
        <v>762</v>
      </c>
      <c r="B250" s="432" t="s">
        <v>254</v>
      </c>
      <c r="C250" s="437">
        <v>3672</v>
      </c>
      <c r="D250" s="479">
        <f t="shared" si="65"/>
        <v>988419.31989197829</v>
      </c>
      <c r="E250" s="480">
        <v>1522409.4655646335</v>
      </c>
      <c r="F250" s="437">
        <v>2510828.7854566118</v>
      </c>
      <c r="G250" s="437">
        <v>1286418.507842063</v>
      </c>
      <c r="H250" s="200">
        <f t="shared" si="66"/>
        <v>3797247.2932986747</v>
      </c>
      <c r="I250" s="437">
        <v>885231.54954171623</v>
      </c>
      <c r="J250" s="435">
        <f t="shared" si="67"/>
        <v>4682478.8428403912</v>
      </c>
      <c r="K250" s="438">
        <v>-61058</v>
      </c>
      <c r="L250" s="478">
        <f t="shared" si="68"/>
        <v>4621420.8428403912</v>
      </c>
      <c r="M250" s="435">
        <v>3699.7880000000005</v>
      </c>
      <c r="N250" s="435">
        <f t="shared" si="69"/>
        <v>4625120.6308403909</v>
      </c>
      <c r="O250" s="478">
        <f t="shared" si="70"/>
        <v>1258.5568744118711</v>
      </c>
      <c r="P250" s="435">
        <f t="shared" si="71"/>
        <v>1259.5644419499974</v>
      </c>
      <c r="Q250" s="481">
        <v>11</v>
      </c>
      <c r="R250" s="481">
        <v>11</v>
      </c>
      <c r="S250" s="367"/>
      <c r="T250" s="521">
        <f t="shared" si="72"/>
        <v>235481.96146227419</v>
      </c>
      <c r="U250" s="522">
        <f t="shared" si="79"/>
        <v>5.369020586722878E-2</v>
      </c>
      <c r="V250" s="523">
        <f t="shared" si="73"/>
        <v>97.333977568313458</v>
      </c>
      <c r="W250" s="415"/>
      <c r="X250" s="431">
        <v>762</v>
      </c>
      <c r="Y250" s="432" t="s">
        <v>254</v>
      </c>
      <c r="Z250" s="433">
        <v>3777</v>
      </c>
      <c r="AA250" s="480">
        <f t="shared" si="74"/>
        <v>1068592.5816253508</v>
      </c>
      <c r="AB250" s="480">
        <v>2112703.126274324</v>
      </c>
      <c r="AC250" s="200">
        <v>3181295.7078996748</v>
      </c>
      <c r="AD250" s="437">
        <v>404542</v>
      </c>
      <c r="AE250" s="448">
        <f t="shared" si="77"/>
        <v>3585837.7078996748</v>
      </c>
      <c r="AF250" s="433">
        <v>890771.17347844259</v>
      </c>
      <c r="AG250" s="435">
        <f t="shared" si="78"/>
        <v>4476608.881378117</v>
      </c>
      <c r="AH250" s="438">
        <v>-90670</v>
      </c>
      <c r="AI250" s="478">
        <f t="shared" si="75"/>
        <v>4385938.881378117</v>
      </c>
      <c r="AJ250" s="439">
        <f t="shared" si="76"/>
        <v>1161.2228968435577</v>
      </c>
    </row>
    <row r="251" spans="1:36">
      <c r="A251" s="431">
        <v>765</v>
      </c>
      <c r="B251" s="432" t="s">
        <v>255</v>
      </c>
      <c r="C251" s="437">
        <v>10354</v>
      </c>
      <c r="D251" s="479">
        <f t="shared" si="65"/>
        <v>4177437.2100304747</v>
      </c>
      <c r="E251" s="480">
        <v>-1617697.0486320914</v>
      </c>
      <c r="F251" s="437">
        <v>2559740.1613983833</v>
      </c>
      <c r="G251" s="437">
        <v>1769185.3447409282</v>
      </c>
      <c r="H251" s="200">
        <f t="shared" si="66"/>
        <v>4328925.5061393119</v>
      </c>
      <c r="I251" s="437">
        <v>1862384.0320725932</v>
      </c>
      <c r="J251" s="435">
        <f t="shared" si="67"/>
        <v>6191309.5382119054</v>
      </c>
      <c r="K251" s="438">
        <v>604513</v>
      </c>
      <c r="L251" s="478">
        <f t="shared" si="68"/>
        <v>6795822.5382119054</v>
      </c>
      <c r="M251" s="435">
        <v>-20214.567500000034</v>
      </c>
      <c r="N251" s="435">
        <f t="shared" si="69"/>
        <v>6775607.9707119055</v>
      </c>
      <c r="O251" s="478">
        <f t="shared" si="70"/>
        <v>656.34755053234551</v>
      </c>
      <c r="P251" s="435">
        <f t="shared" si="71"/>
        <v>654.39520675216397</v>
      </c>
      <c r="Q251" s="481">
        <v>18</v>
      </c>
      <c r="R251" s="481">
        <v>18</v>
      </c>
      <c r="S251" s="367"/>
      <c r="T251" s="521">
        <f t="shared" si="72"/>
        <v>1827311.2509141676</v>
      </c>
      <c r="U251" s="522">
        <f t="shared" si="79"/>
        <v>0.36777842400917665</v>
      </c>
      <c r="V251" s="523">
        <f t="shared" si="73"/>
        <v>176.20536969568741</v>
      </c>
      <c r="W251" s="415"/>
      <c r="X251" s="431">
        <v>765</v>
      </c>
      <c r="Y251" s="432" t="s">
        <v>255</v>
      </c>
      <c r="Z251" s="433">
        <v>10348</v>
      </c>
      <c r="AA251" s="480">
        <f t="shared" si="74"/>
        <v>4009531.4600446932</v>
      </c>
      <c r="AB251" s="480">
        <v>-2949679.0255426308</v>
      </c>
      <c r="AC251" s="200">
        <v>1059852.4345020624</v>
      </c>
      <c r="AD251" s="437">
        <v>1431520</v>
      </c>
      <c r="AE251" s="448">
        <f t="shared" si="77"/>
        <v>2491372.4345020624</v>
      </c>
      <c r="AF251" s="433">
        <v>1887722.8527956752</v>
      </c>
      <c r="AG251" s="435">
        <f t="shared" si="78"/>
        <v>4379095.2872977378</v>
      </c>
      <c r="AH251" s="438">
        <v>589416</v>
      </c>
      <c r="AI251" s="478">
        <f t="shared" si="75"/>
        <v>4968511.2872977378</v>
      </c>
      <c r="AJ251" s="439">
        <f t="shared" si="76"/>
        <v>480.1421808366581</v>
      </c>
    </row>
    <row r="252" spans="1:36">
      <c r="A252" s="431">
        <v>768</v>
      </c>
      <c r="B252" s="432" t="s">
        <v>256</v>
      </c>
      <c r="C252" s="437">
        <v>2375</v>
      </c>
      <c r="D252" s="479">
        <f t="shared" si="65"/>
        <v>576620.06652785081</v>
      </c>
      <c r="E252" s="480">
        <v>804143.85895058757</v>
      </c>
      <c r="F252" s="437">
        <v>1380763.9254784384</v>
      </c>
      <c r="G252" s="437">
        <v>763322.17471850431</v>
      </c>
      <c r="H252" s="200">
        <f t="shared" si="66"/>
        <v>2144086.1001969427</v>
      </c>
      <c r="I252" s="437">
        <v>567352.11782793526</v>
      </c>
      <c r="J252" s="435">
        <f t="shared" si="67"/>
        <v>2711438.2180248778</v>
      </c>
      <c r="K252" s="438">
        <v>240245</v>
      </c>
      <c r="L252" s="478">
        <f t="shared" si="68"/>
        <v>2951683.2180248778</v>
      </c>
      <c r="M252" s="435">
        <v>59674</v>
      </c>
      <c r="N252" s="435">
        <f t="shared" si="69"/>
        <v>3011357.2180248778</v>
      </c>
      <c r="O252" s="478">
        <f t="shared" si="70"/>
        <v>1242.8139865367907</v>
      </c>
      <c r="P252" s="435">
        <f t="shared" si="71"/>
        <v>1267.9398812736329</v>
      </c>
      <c r="Q252" s="481">
        <v>10</v>
      </c>
      <c r="R252" s="481">
        <v>10</v>
      </c>
      <c r="S252" s="367"/>
      <c r="T252" s="521">
        <f t="shared" si="72"/>
        <v>447133.13146101683</v>
      </c>
      <c r="U252" s="522">
        <f t="shared" si="79"/>
        <v>0.1785283248515365</v>
      </c>
      <c r="V252" s="523">
        <f t="shared" si="73"/>
        <v>212.13493856812374</v>
      </c>
      <c r="W252" s="415"/>
      <c r="X252" s="431">
        <v>768</v>
      </c>
      <c r="Y252" s="432" t="s">
        <v>256</v>
      </c>
      <c r="Z252" s="433">
        <v>2430</v>
      </c>
      <c r="AA252" s="480">
        <f t="shared" si="74"/>
        <v>641464.26380253769</v>
      </c>
      <c r="AB252" s="480">
        <v>631670.2812751513</v>
      </c>
      <c r="AC252" s="200">
        <v>1273134.545077689</v>
      </c>
      <c r="AD252" s="437">
        <v>358341</v>
      </c>
      <c r="AE252" s="448">
        <f t="shared" si="77"/>
        <v>1631475.545077689</v>
      </c>
      <c r="AF252" s="433">
        <v>569415.54148617212</v>
      </c>
      <c r="AG252" s="435">
        <f t="shared" si="78"/>
        <v>2200891.086563861</v>
      </c>
      <c r="AH252" s="438">
        <v>303659</v>
      </c>
      <c r="AI252" s="478">
        <f t="shared" si="75"/>
        <v>2504550.086563861</v>
      </c>
      <c r="AJ252" s="439">
        <f t="shared" si="76"/>
        <v>1030.679047968667</v>
      </c>
    </row>
    <row r="253" spans="1:36">
      <c r="A253" s="431">
        <v>777</v>
      </c>
      <c r="B253" s="432" t="s">
        <v>257</v>
      </c>
      <c r="C253" s="437">
        <v>7367</v>
      </c>
      <c r="D253" s="479">
        <f t="shared" si="65"/>
        <v>3181851.5580748306</v>
      </c>
      <c r="E253" s="480">
        <v>448512.63370856165</v>
      </c>
      <c r="F253" s="437">
        <v>3630364.1917833923</v>
      </c>
      <c r="G253" s="437">
        <v>3070203.8262551795</v>
      </c>
      <c r="H253" s="200">
        <f t="shared" si="66"/>
        <v>6700568.0180385718</v>
      </c>
      <c r="I253" s="437">
        <v>1559321.824338343</v>
      </c>
      <c r="J253" s="435">
        <f t="shared" si="67"/>
        <v>8259889.8423769148</v>
      </c>
      <c r="K253" s="438">
        <v>-164594</v>
      </c>
      <c r="L253" s="478">
        <f t="shared" si="68"/>
        <v>8095295.8423769148</v>
      </c>
      <c r="M253" s="435">
        <v>-5251.3119999999908</v>
      </c>
      <c r="N253" s="435">
        <f t="shared" si="69"/>
        <v>8090044.5303769149</v>
      </c>
      <c r="O253" s="478">
        <f t="shared" si="70"/>
        <v>1098.8592157427602</v>
      </c>
      <c r="P253" s="435">
        <f t="shared" si="71"/>
        <v>1098.1464002140513</v>
      </c>
      <c r="Q253" s="481">
        <v>18</v>
      </c>
      <c r="R253" s="481">
        <v>18</v>
      </c>
      <c r="S253" s="367"/>
      <c r="T253" s="521">
        <f t="shared" si="72"/>
        <v>427033.23039009608</v>
      </c>
      <c r="U253" s="522">
        <f t="shared" si="79"/>
        <v>5.568839409888876E-2</v>
      </c>
      <c r="V253" s="523">
        <f t="shared" si="73"/>
        <v>77.513636096140772</v>
      </c>
      <c r="W253" s="415"/>
      <c r="X253" s="431">
        <v>777</v>
      </c>
      <c r="Y253" s="432" t="s">
        <v>257</v>
      </c>
      <c r="Z253" s="433">
        <v>7508</v>
      </c>
      <c r="AA253" s="480">
        <f t="shared" si="74"/>
        <v>3099749.1633736673</v>
      </c>
      <c r="AB253" s="480">
        <v>383849.05508948967</v>
      </c>
      <c r="AC253" s="200">
        <v>3483598.2184631568</v>
      </c>
      <c r="AD253" s="437">
        <v>2542504</v>
      </c>
      <c r="AE253" s="448">
        <f t="shared" si="77"/>
        <v>6026102.2184631564</v>
      </c>
      <c r="AF253" s="433">
        <v>1559568.3935236621</v>
      </c>
      <c r="AG253" s="435">
        <f t="shared" si="78"/>
        <v>7585670.6119868187</v>
      </c>
      <c r="AH253" s="438">
        <v>82592</v>
      </c>
      <c r="AI253" s="478">
        <f t="shared" si="75"/>
        <v>7668262.6119868187</v>
      </c>
      <c r="AJ253" s="439">
        <f t="shared" si="76"/>
        <v>1021.3455796466194</v>
      </c>
    </row>
    <row r="254" spans="1:36">
      <c r="A254" s="431">
        <v>778</v>
      </c>
      <c r="B254" s="432" t="s">
        <v>258</v>
      </c>
      <c r="C254" s="437">
        <v>6763</v>
      </c>
      <c r="D254" s="479">
        <f t="shared" si="65"/>
        <v>475803.77023426327</v>
      </c>
      <c r="E254" s="480">
        <v>580222.02648894442</v>
      </c>
      <c r="F254" s="437">
        <v>1056025.7967232077</v>
      </c>
      <c r="G254" s="437">
        <v>3229453.7454785225</v>
      </c>
      <c r="H254" s="200">
        <f t="shared" si="66"/>
        <v>4285479.5422017304</v>
      </c>
      <c r="I254" s="437">
        <v>1359137.6177347938</v>
      </c>
      <c r="J254" s="435">
        <f t="shared" si="67"/>
        <v>5644617.159936524</v>
      </c>
      <c r="K254" s="438">
        <v>136578</v>
      </c>
      <c r="L254" s="478">
        <f t="shared" si="68"/>
        <v>5781195.159936524</v>
      </c>
      <c r="M254" s="435">
        <v>138403.40005</v>
      </c>
      <c r="N254" s="435">
        <f t="shared" si="69"/>
        <v>5919598.5599865243</v>
      </c>
      <c r="O254" s="478">
        <f t="shared" si="70"/>
        <v>854.82702350089073</v>
      </c>
      <c r="P254" s="435">
        <f t="shared" si="71"/>
        <v>875.29181723887689</v>
      </c>
      <c r="Q254" s="481">
        <v>11</v>
      </c>
      <c r="R254" s="481">
        <v>11</v>
      </c>
      <c r="S254" s="367"/>
      <c r="T254" s="521">
        <f t="shared" si="72"/>
        <v>732885.27149488125</v>
      </c>
      <c r="U254" s="522">
        <f t="shared" ref="U254:U273" si="80">T254/AI254</f>
        <v>0.14517438265286736</v>
      </c>
      <c r="V254" s="523">
        <f t="shared" si="73"/>
        <v>122.23235096546148</v>
      </c>
      <c r="W254" s="415"/>
      <c r="X254" s="431">
        <v>778</v>
      </c>
      <c r="Y254" s="432" t="s">
        <v>258</v>
      </c>
      <c r="Z254" s="433">
        <v>6891</v>
      </c>
      <c r="AA254" s="480">
        <f t="shared" si="74"/>
        <v>342094.95037001441</v>
      </c>
      <c r="AB254" s="480">
        <v>204713.41561116235</v>
      </c>
      <c r="AC254" s="200">
        <v>546808.36598117673</v>
      </c>
      <c r="AD254" s="437">
        <v>3044071</v>
      </c>
      <c r="AE254" s="448">
        <f t="shared" si="77"/>
        <v>3590879.3659811765</v>
      </c>
      <c r="AF254" s="433">
        <v>1365028.5224604667</v>
      </c>
      <c r="AG254" s="435">
        <f t="shared" si="78"/>
        <v>4955907.8884416427</v>
      </c>
      <c r="AH254" s="438">
        <v>92402</v>
      </c>
      <c r="AI254" s="478">
        <f t="shared" si="75"/>
        <v>5048309.8884416427</v>
      </c>
      <c r="AJ254" s="439">
        <f t="shared" si="76"/>
        <v>732.59467253542925</v>
      </c>
    </row>
    <row r="255" spans="1:36">
      <c r="A255" s="431">
        <v>781</v>
      </c>
      <c r="B255" s="432" t="s">
        <v>259</v>
      </c>
      <c r="C255" s="437">
        <v>3504</v>
      </c>
      <c r="D255" s="479">
        <f t="shared" si="65"/>
        <v>-704495.70787327504</v>
      </c>
      <c r="E255" s="480">
        <v>3183260.2345232978</v>
      </c>
      <c r="F255" s="437">
        <v>2478764.5266500227</v>
      </c>
      <c r="G255" s="437">
        <v>756295.74786122574</v>
      </c>
      <c r="H255" s="200">
        <f t="shared" si="66"/>
        <v>3235060.2745112483</v>
      </c>
      <c r="I255" s="437">
        <v>802150.07737273281</v>
      </c>
      <c r="J255" s="435">
        <f t="shared" si="67"/>
        <v>4037210.3518839814</v>
      </c>
      <c r="K255" s="438">
        <v>-333289</v>
      </c>
      <c r="L255" s="478">
        <f t="shared" si="68"/>
        <v>3703921.3518839814</v>
      </c>
      <c r="M255" s="435">
        <v>-33864.99500000001</v>
      </c>
      <c r="N255" s="435">
        <f t="shared" si="69"/>
        <v>3670056.3568839813</v>
      </c>
      <c r="O255" s="478">
        <f t="shared" si="70"/>
        <v>1057.0551803321864</v>
      </c>
      <c r="P255" s="435">
        <f t="shared" si="71"/>
        <v>1047.3905128093554</v>
      </c>
      <c r="Q255" s="481">
        <v>7</v>
      </c>
      <c r="R255" s="481">
        <v>7</v>
      </c>
      <c r="S255" s="367"/>
      <c r="T255" s="521">
        <f t="shared" si="72"/>
        <v>122305.63453065837</v>
      </c>
      <c r="U255" s="522">
        <f t="shared" si="80"/>
        <v>3.4148173389477295E-2</v>
      </c>
      <c r="V255" s="523">
        <f t="shared" si="73"/>
        <v>57.720437767085173</v>
      </c>
      <c r="W255" s="415"/>
      <c r="X255" s="431">
        <v>781</v>
      </c>
      <c r="Y255" s="432" t="s">
        <v>259</v>
      </c>
      <c r="Z255" s="433">
        <v>3584</v>
      </c>
      <c r="AA255" s="480">
        <f t="shared" si="74"/>
        <v>-615246.50386745622</v>
      </c>
      <c r="AB255" s="480">
        <v>3261691.0322808335</v>
      </c>
      <c r="AC255" s="200">
        <v>2646444.5284133772</v>
      </c>
      <c r="AD255" s="437">
        <v>542259</v>
      </c>
      <c r="AE255" s="448">
        <f t="shared" si="77"/>
        <v>3188703.5284133772</v>
      </c>
      <c r="AF255" s="433">
        <v>805419.18893994577</v>
      </c>
      <c r="AG255" s="435">
        <f t="shared" si="78"/>
        <v>3994122.717353323</v>
      </c>
      <c r="AH255" s="438">
        <v>-412507</v>
      </c>
      <c r="AI255" s="478">
        <f t="shared" si="75"/>
        <v>3581615.717353323</v>
      </c>
      <c r="AJ255" s="439">
        <f t="shared" si="76"/>
        <v>999.33474256510124</v>
      </c>
    </row>
    <row r="256" spans="1:36">
      <c r="A256" s="431">
        <v>783</v>
      </c>
      <c r="B256" s="432" t="s">
        <v>260</v>
      </c>
      <c r="C256" s="437">
        <v>6419</v>
      </c>
      <c r="D256" s="479">
        <f t="shared" si="65"/>
        <v>325496.6744609935</v>
      </c>
      <c r="E256" s="480">
        <v>-499644.34370791377</v>
      </c>
      <c r="F256" s="437">
        <v>-174147.66924692027</v>
      </c>
      <c r="G256" s="437">
        <v>1560564.6471283075</v>
      </c>
      <c r="H256" s="200">
        <f t="shared" si="66"/>
        <v>1386416.9778813873</v>
      </c>
      <c r="I256" s="437">
        <v>1238613.8229683826</v>
      </c>
      <c r="J256" s="435">
        <f t="shared" si="67"/>
        <v>2625030.8008497702</v>
      </c>
      <c r="K256" s="438">
        <v>-37767</v>
      </c>
      <c r="L256" s="478">
        <f t="shared" si="68"/>
        <v>2587263.8008497702</v>
      </c>
      <c r="M256" s="435">
        <v>-98790.306999999972</v>
      </c>
      <c r="N256" s="435">
        <f t="shared" si="69"/>
        <v>2488473.4938497702</v>
      </c>
      <c r="O256" s="478">
        <f t="shared" si="70"/>
        <v>403.06337448976012</v>
      </c>
      <c r="P256" s="435">
        <f t="shared" si="71"/>
        <v>387.67307896086152</v>
      </c>
      <c r="Q256" s="481">
        <v>4</v>
      </c>
      <c r="R256" s="481">
        <v>4</v>
      </c>
      <c r="S256" s="367"/>
      <c r="T256" s="521">
        <f t="shared" si="72"/>
        <v>-1024353.4788449379</v>
      </c>
      <c r="U256" s="522">
        <f t="shared" si="80"/>
        <v>-0.2836273612389868</v>
      </c>
      <c r="V256" s="523">
        <f t="shared" si="73"/>
        <v>-145.14811301702616</v>
      </c>
      <c r="W256" s="415"/>
      <c r="X256" s="431">
        <v>783</v>
      </c>
      <c r="Y256" s="432" t="s">
        <v>260</v>
      </c>
      <c r="Z256" s="433">
        <v>6588</v>
      </c>
      <c r="AA256" s="480">
        <f t="shared" si="74"/>
        <v>245065.75436051213</v>
      </c>
      <c r="AB256" s="480">
        <v>787499.03348971601</v>
      </c>
      <c r="AC256" s="200">
        <v>1032564.7878502281</v>
      </c>
      <c r="AD256" s="437">
        <v>1733538</v>
      </c>
      <c r="AE256" s="448">
        <f t="shared" si="77"/>
        <v>2766102.7878502281</v>
      </c>
      <c r="AF256" s="433">
        <v>1263911.4918444799</v>
      </c>
      <c r="AG256" s="435">
        <f t="shared" si="78"/>
        <v>4030014.2796947081</v>
      </c>
      <c r="AH256" s="438">
        <v>-418397</v>
      </c>
      <c r="AI256" s="478">
        <f t="shared" si="75"/>
        <v>3611617.2796947081</v>
      </c>
      <c r="AJ256" s="439">
        <f t="shared" si="76"/>
        <v>548.21148750678628</v>
      </c>
    </row>
    <row r="257" spans="1:36">
      <c r="A257" s="431">
        <v>785</v>
      </c>
      <c r="B257" s="432" t="s">
        <v>261</v>
      </c>
      <c r="C257" s="437">
        <v>2626</v>
      </c>
      <c r="D257" s="479">
        <f t="shared" si="65"/>
        <v>1369337.1505142567</v>
      </c>
      <c r="E257" s="480">
        <v>2240951.3862017435</v>
      </c>
      <c r="F257" s="437">
        <v>3610288.5367160002</v>
      </c>
      <c r="G257" s="437">
        <v>1088501.3999090265</v>
      </c>
      <c r="H257" s="200">
        <f t="shared" si="66"/>
        <v>4698789.9366250262</v>
      </c>
      <c r="I257" s="437">
        <v>636627.13202352799</v>
      </c>
      <c r="J257" s="435">
        <f t="shared" si="67"/>
        <v>5335417.0686485544</v>
      </c>
      <c r="K257" s="438">
        <v>108095</v>
      </c>
      <c r="L257" s="478">
        <f t="shared" si="68"/>
        <v>5443512.0686485544</v>
      </c>
      <c r="M257" s="435">
        <v>48261.347500000011</v>
      </c>
      <c r="N257" s="435">
        <f t="shared" si="69"/>
        <v>5491773.4161485545</v>
      </c>
      <c r="O257" s="478">
        <f t="shared" si="70"/>
        <v>2072.9291959819325</v>
      </c>
      <c r="P257" s="435">
        <f t="shared" si="71"/>
        <v>2091.3074699727931</v>
      </c>
      <c r="Q257" s="481">
        <v>17</v>
      </c>
      <c r="R257" s="481">
        <v>17</v>
      </c>
      <c r="S257" s="367"/>
      <c r="T257" s="521">
        <f t="shared" si="72"/>
        <v>139345.12392934877</v>
      </c>
      <c r="U257" s="522">
        <f t="shared" si="80"/>
        <v>2.6270878232458328E-2</v>
      </c>
      <c r="V257" s="523">
        <f t="shared" si="73"/>
        <v>88.579422424429367</v>
      </c>
      <c r="W257" s="415"/>
      <c r="X257" s="431">
        <v>785</v>
      </c>
      <c r="Y257" s="432" t="s">
        <v>261</v>
      </c>
      <c r="Z257" s="433">
        <v>2673</v>
      </c>
      <c r="AA257" s="480">
        <f t="shared" si="74"/>
        <v>1335804.4991582842</v>
      </c>
      <c r="AB257" s="480">
        <v>1992720.5564200929</v>
      </c>
      <c r="AC257" s="200">
        <v>3328525.0555783771</v>
      </c>
      <c r="AD257" s="437">
        <v>1147280</v>
      </c>
      <c r="AE257" s="448">
        <f t="shared" si="77"/>
        <v>4475805.0555783771</v>
      </c>
      <c r="AF257" s="433">
        <v>638365.88914082851</v>
      </c>
      <c r="AG257" s="435">
        <f t="shared" si="78"/>
        <v>5114170.9447192056</v>
      </c>
      <c r="AH257" s="438">
        <v>189996</v>
      </c>
      <c r="AI257" s="478">
        <f t="shared" si="75"/>
        <v>5304166.9447192056</v>
      </c>
      <c r="AJ257" s="439">
        <f t="shared" si="76"/>
        <v>1984.3497735575031</v>
      </c>
    </row>
    <row r="258" spans="1:36">
      <c r="A258" s="431">
        <v>790</v>
      </c>
      <c r="B258" s="432" t="s">
        <v>262</v>
      </c>
      <c r="C258" s="437">
        <v>23734</v>
      </c>
      <c r="D258" s="479">
        <f t="shared" si="65"/>
        <v>2110563.2530099703</v>
      </c>
      <c r="E258" s="480">
        <v>1876402.5352966581</v>
      </c>
      <c r="F258" s="437">
        <v>3986965.7883066284</v>
      </c>
      <c r="G258" s="437">
        <v>9838322.5819209348</v>
      </c>
      <c r="H258" s="200">
        <f t="shared" si="66"/>
        <v>13825288.370227564</v>
      </c>
      <c r="I258" s="437">
        <v>4378201.2742238045</v>
      </c>
      <c r="J258" s="435">
        <f t="shared" si="67"/>
        <v>18203489.644451369</v>
      </c>
      <c r="K258" s="438">
        <v>-2112734</v>
      </c>
      <c r="L258" s="478">
        <f t="shared" si="68"/>
        <v>16090755.644451369</v>
      </c>
      <c r="M258" s="435">
        <v>160493.223</v>
      </c>
      <c r="N258" s="435">
        <f t="shared" si="69"/>
        <v>16251248.867451368</v>
      </c>
      <c r="O258" s="478">
        <f t="shared" si="70"/>
        <v>677.96223327089274</v>
      </c>
      <c r="P258" s="435">
        <f t="shared" si="71"/>
        <v>684.72439822412434</v>
      </c>
      <c r="Q258" s="481">
        <v>6</v>
      </c>
      <c r="R258" s="481">
        <v>6</v>
      </c>
      <c r="S258" s="367"/>
      <c r="T258" s="521">
        <f t="shared" si="72"/>
        <v>-2462910.6248304173</v>
      </c>
      <c r="U258" s="522">
        <f t="shared" si="80"/>
        <v>-0.1327452261501606</v>
      </c>
      <c r="V258" s="523">
        <f t="shared" si="73"/>
        <v>-95.171622437157339</v>
      </c>
      <c r="W258" s="415"/>
      <c r="X258" s="431">
        <v>790</v>
      </c>
      <c r="Y258" s="432" t="s">
        <v>262</v>
      </c>
      <c r="Z258" s="433">
        <v>23998</v>
      </c>
      <c r="AA258" s="480">
        <f t="shared" si="74"/>
        <v>2938891.9047611663</v>
      </c>
      <c r="AB258" s="480">
        <v>3326248.6695823735</v>
      </c>
      <c r="AC258" s="200">
        <v>6265140.5743435398</v>
      </c>
      <c r="AD258" s="437">
        <v>10005395</v>
      </c>
      <c r="AE258" s="448">
        <f t="shared" si="77"/>
        <v>16270535.57434354</v>
      </c>
      <c r="AF258" s="433">
        <v>4475838.6949382462</v>
      </c>
      <c r="AG258" s="435">
        <f t="shared" si="78"/>
        <v>20746374.269281786</v>
      </c>
      <c r="AH258" s="438">
        <v>-2192708</v>
      </c>
      <c r="AI258" s="478">
        <f t="shared" si="75"/>
        <v>18553666.269281786</v>
      </c>
      <c r="AJ258" s="439">
        <f t="shared" si="76"/>
        <v>773.13385570805008</v>
      </c>
    </row>
    <row r="259" spans="1:36">
      <c r="A259" s="431">
        <v>791</v>
      </c>
      <c r="B259" s="432" t="s">
        <v>263</v>
      </c>
      <c r="C259" s="437">
        <v>5029</v>
      </c>
      <c r="D259" s="479">
        <f t="shared" si="65"/>
        <v>2925417.3944482552</v>
      </c>
      <c r="E259" s="480">
        <v>248731.35275310476</v>
      </c>
      <c r="F259" s="437">
        <v>3174148.7472013598</v>
      </c>
      <c r="G259" s="437">
        <v>2915768.7726750532</v>
      </c>
      <c r="H259" s="200">
        <f t="shared" si="66"/>
        <v>6089917.519876413</v>
      </c>
      <c r="I259" s="437">
        <v>1259422.1857064292</v>
      </c>
      <c r="J259" s="435">
        <f t="shared" si="67"/>
        <v>7349339.7055828422</v>
      </c>
      <c r="K259" s="438">
        <v>-227254</v>
      </c>
      <c r="L259" s="478">
        <f t="shared" si="68"/>
        <v>7122085.7055828422</v>
      </c>
      <c r="M259" s="435">
        <v>-205353.15249999991</v>
      </c>
      <c r="N259" s="435">
        <f t="shared" si="69"/>
        <v>6916732.5530828424</v>
      </c>
      <c r="O259" s="478">
        <f t="shared" si="70"/>
        <v>1416.203162772488</v>
      </c>
      <c r="P259" s="435">
        <f t="shared" si="71"/>
        <v>1375.3693682805413</v>
      </c>
      <c r="Q259" s="481">
        <v>17</v>
      </c>
      <c r="R259" s="481">
        <v>17</v>
      </c>
      <c r="S259" s="367"/>
      <c r="T259" s="521">
        <f t="shared" si="72"/>
        <v>-1302191.0464069787</v>
      </c>
      <c r="U259" s="522">
        <f t="shared" si="80"/>
        <v>-0.15457600512701583</v>
      </c>
      <c r="V259" s="523">
        <f t="shared" si="73"/>
        <v>-225.63600152098707</v>
      </c>
      <c r="W259" s="415"/>
      <c r="X259" s="431">
        <v>791</v>
      </c>
      <c r="Y259" s="432" t="s">
        <v>263</v>
      </c>
      <c r="Z259" s="433">
        <v>5131</v>
      </c>
      <c r="AA259" s="480">
        <f t="shared" si="74"/>
        <v>3094207.3447761647</v>
      </c>
      <c r="AB259" s="480">
        <v>1452543.9143496554</v>
      </c>
      <c r="AC259" s="200">
        <v>4546751.2591258204</v>
      </c>
      <c r="AD259" s="437">
        <v>2780392</v>
      </c>
      <c r="AE259" s="448">
        <f t="shared" si="77"/>
        <v>7327143.2591258204</v>
      </c>
      <c r="AF259" s="433">
        <v>1262903.4928640013</v>
      </c>
      <c r="AG259" s="435">
        <f t="shared" si="78"/>
        <v>8590046.751989821</v>
      </c>
      <c r="AH259" s="438">
        <v>-165770</v>
      </c>
      <c r="AI259" s="478">
        <f t="shared" si="75"/>
        <v>8424276.751989821</v>
      </c>
      <c r="AJ259" s="439">
        <f t="shared" si="76"/>
        <v>1641.8391642934751</v>
      </c>
    </row>
    <row r="260" spans="1:36">
      <c r="A260" s="431">
        <v>831</v>
      </c>
      <c r="B260" s="432" t="s">
        <v>264</v>
      </c>
      <c r="C260" s="437">
        <v>4559</v>
      </c>
      <c r="D260" s="479">
        <f t="shared" si="65"/>
        <v>1612285.6798661675</v>
      </c>
      <c r="E260" s="480">
        <v>112662.57748598795</v>
      </c>
      <c r="F260" s="437">
        <v>1724948.2573521554</v>
      </c>
      <c r="G260" s="437">
        <v>843893.27278682333</v>
      </c>
      <c r="H260" s="200">
        <f t="shared" si="66"/>
        <v>2568841.5301389787</v>
      </c>
      <c r="I260" s="437">
        <v>676809.12581157265</v>
      </c>
      <c r="J260" s="435">
        <f t="shared" si="67"/>
        <v>3245650.6559505514</v>
      </c>
      <c r="K260" s="438">
        <v>-853032</v>
      </c>
      <c r="L260" s="478">
        <f t="shared" si="68"/>
        <v>2392618.6559505514</v>
      </c>
      <c r="M260" s="435">
        <v>-78560.821000000025</v>
      </c>
      <c r="N260" s="435">
        <f t="shared" si="69"/>
        <v>2314057.8349505514</v>
      </c>
      <c r="O260" s="478">
        <f t="shared" si="70"/>
        <v>524.81216406022179</v>
      </c>
      <c r="P260" s="435">
        <f t="shared" si="71"/>
        <v>507.58013488715756</v>
      </c>
      <c r="Q260" s="481">
        <v>9</v>
      </c>
      <c r="R260" s="481">
        <v>9</v>
      </c>
      <c r="S260" s="367"/>
      <c r="T260" s="521">
        <f t="shared" si="72"/>
        <v>-444706.82036212413</v>
      </c>
      <c r="U260" s="522">
        <f t="shared" si="80"/>
        <v>-0.15673451074779587</v>
      </c>
      <c r="V260" s="523">
        <f t="shared" si="73"/>
        <v>-92.668897161252744</v>
      </c>
      <c r="W260" s="415"/>
      <c r="X260" s="431">
        <v>831</v>
      </c>
      <c r="Y260" s="432" t="s">
        <v>264</v>
      </c>
      <c r="Z260" s="433">
        <v>4595</v>
      </c>
      <c r="AA260" s="480">
        <f t="shared" si="74"/>
        <v>1766339.8557421018</v>
      </c>
      <c r="AB260" s="480">
        <v>672966.33671611617</v>
      </c>
      <c r="AC260" s="200">
        <v>2439306.192458218</v>
      </c>
      <c r="AD260" s="437">
        <v>833672</v>
      </c>
      <c r="AE260" s="448">
        <f t="shared" si="77"/>
        <v>3272978.192458218</v>
      </c>
      <c r="AF260" s="433">
        <v>695604.28385445778</v>
      </c>
      <c r="AG260" s="435">
        <f t="shared" si="78"/>
        <v>3968582.4763126755</v>
      </c>
      <c r="AH260" s="438">
        <v>-1131257</v>
      </c>
      <c r="AI260" s="478">
        <f t="shared" si="75"/>
        <v>2837325.4763126755</v>
      </c>
      <c r="AJ260" s="439">
        <f t="shared" si="76"/>
        <v>617.48106122147453</v>
      </c>
    </row>
    <row r="261" spans="1:36">
      <c r="A261" s="431">
        <v>832</v>
      </c>
      <c r="B261" s="432" t="s">
        <v>265</v>
      </c>
      <c r="C261" s="437">
        <v>3825</v>
      </c>
      <c r="D261" s="479">
        <f t="shared" si="65"/>
        <v>3767038.203843066</v>
      </c>
      <c r="E261" s="480">
        <v>2392056.7124092239</v>
      </c>
      <c r="F261" s="437">
        <v>6159094.9162522899</v>
      </c>
      <c r="G261" s="437">
        <v>1837642.6592332195</v>
      </c>
      <c r="H261" s="200">
        <f t="shared" si="66"/>
        <v>7996737.5754855089</v>
      </c>
      <c r="I261" s="437">
        <v>765441.80607375619</v>
      </c>
      <c r="J261" s="435">
        <f t="shared" si="67"/>
        <v>8762179.3815592658</v>
      </c>
      <c r="K261" s="438">
        <v>-250961</v>
      </c>
      <c r="L261" s="478">
        <f t="shared" si="68"/>
        <v>8511218.3815592658</v>
      </c>
      <c r="M261" s="435">
        <v>-17902.200000000012</v>
      </c>
      <c r="N261" s="435">
        <f t="shared" si="69"/>
        <v>8493316.1815592665</v>
      </c>
      <c r="O261" s="478">
        <f t="shared" si="70"/>
        <v>2225.1551324337952</v>
      </c>
      <c r="P261" s="435">
        <f t="shared" si="71"/>
        <v>2220.4748187083051</v>
      </c>
      <c r="Q261" s="481">
        <v>17</v>
      </c>
      <c r="R261" s="481">
        <v>17</v>
      </c>
      <c r="S261" s="367"/>
      <c r="T261" s="521">
        <f t="shared" si="72"/>
        <v>-199289.83297086507</v>
      </c>
      <c r="U261" s="522">
        <f t="shared" si="80"/>
        <v>-2.2879242871090652E-2</v>
      </c>
      <c r="V261" s="523">
        <f t="shared" si="73"/>
        <v>-0.88836731834680904</v>
      </c>
      <c r="W261" s="415"/>
      <c r="X261" s="431">
        <v>832</v>
      </c>
      <c r="Y261" s="432" t="s">
        <v>265</v>
      </c>
      <c r="Z261" s="433">
        <v>3913</v>
      </c>
      <c r="AA261" s="480">
        <f t="shared" si="74"/>
        <v>3667039.4268804975</v>
      </c>
      <c r="AB261" s="480">
        <v>2950938.6924344078</v>
      </c>
      <c r="AC261" s="200">
        <v>6617978.1193149053</v>
      </c>
      <c r="AD261" s="437">
        <v>1421923</v>
      </c>
      <c r="AE261" s="448">
        <f t="shared" si="77"/>
        <v>8039901.1193149053</v>
      </c>
      <c r="AF261" s="433">
        <v>765347.09521522524</v>
      </c>
      <c r="AG261" s="435">
        <f t="shared" si="78"/>
        <v>8805248.2145301308</v>
      </c>
      <c r="AH261" s="438">
        <v>-94740</v>
      </c>
      <c r="AI261" s="478">
        <f t="shared" si="75"/>
        <v>8710508.2145301308</v>
      </c>
      <c r="AJ261" s="439">
        <f t="shared" si="76"/>
        <v>2226.043499752142</v>
      </c>
    </row>
    <row r="262" spans="1:36">
      <c r="A262" s="431">
        <v>833</v>
      </c>
      <c r="B262" s="432" t="s">
        <v>595</v>
      </c>
      <c r="C262" s="437">
        <v>1691</v>
      </c>
      <c r="D262" s="479">
        <f t="shared" si="65"/>
        <v>269991.24283013819</v>
      </c>
      <c r="E262" s="480">
        <v>919184.9887361303</v>
      </c>
      <c r="F262" s="437">
        <v>1189176.2315662685</v>
      </c>
      <c r="G262" s="437">
        <v>376592.34515492304</v>
      </c>
      <c r="H262" s="200">
        <f t="shared" si="66"/>
        <v>1565768.5767211914</v>
      </c>
      <c r="I262" s="437">
        <v>335096.1111613845</v>
      </c>
      <c r="J262" s="435">
        <f t="shared" si="67"/>
        <v>1900864.6878825759</v>
      </c>
      <c r="K262" s="438">
        <v>-282618</v>
      </c>
      <c r="L262" s="478">
        <f t="shared" si="68"/>
        <v>1618246.6878825759</v>
      </c>
      <c r="M262" s="435">
        <v>229744.90000000002</v>
      </c>
      <c r="N262" s="435">
        <f t="shared" si="69"/>
        <v>1847991.587882576</v>
      </c>
      <c r="O262" s="478">
        <f t="shared" si="70"/>
        <v>956.9761607821265</v>
      </c>
      <c r="P262" s="435">
        <f t="shared" si="71"/>
        <v>1092.8394960866801</v>
      </c>
      <c r="Q262" s="481">
        <v>2</v>
      </c>
      <c r="R262" s="481">
        <v>2</v>
      </c>
      <c r="S262" s="367"/>
      <c r="T262" s="521">
        <f t="shared" si="72"/>
        <v>-70295.030741465976</v>
      </c>
      <c r="U262" s="522">
        <f t="shared" si="80"/>
        <v>-4.163061532098121E-2</v>
      </c>
      <c r="V262" s="523">
        <f t="shared" si="73"/>
        <v>-49.906199756956312</v>
      </c>
      <c r="W262" s="415"/>
      <c r="X262" s="431">
        <v>833</v>
      </c>
      <c r="Y262" s="432" t="s">
        <v>266</v>
      </c>
      <c r="Z262" s="433">
        <v>1677</v>
      </c>
      <c r="AA262" s="480">
        <f t="shared" si="74"/>
        <v>286512.39597185934</v>
      </c>
      <c r="AB262" s="480">
        <v>1070135.5545519022</v>
      </c>
      <c r="AC262" s="200">
        <v>1356647.9505237616</v>
      </c>
      <c r="AD262" s="437">
        <v>392070</v>
      </c>
      <c r="AE262" s="448">
        <f t="shared" si="77"/>
        <v>1748717.9505237616</v>
      </c>
      <c r="AF262" s="433">
        <v>342281.76810028043</v>
      </c>
      <c r="AG262" s="435">
        <f t="shared" si="78"/>
        <v>2090999.7186240419</v>
      </c>
      <c r="AH262" s="438">
        <v>-402458</v>
      </c>
      <c r="AI262" s="478">
        <f t="shared" si="75"/>
        <v>1688541.7186240419</v>
      </c>
      <c r="AJ262" s="439">
        <f t="shared" si="76"/>
        <v>1006.8823605390828</v>
      </c>
    </row>
    <row r="263" spans="1:36">
      <c r="A263" s="431">
        <v>834</v>
      </c>
      <c r="B263" s="432" t="s">
        <v>267</v>
      </c>
      <c r="C263" s="437">
        <v>5879</v>
      </c>
      <c r="D263" s="479">
        <f t="shared" si="65"/>
        <v>1032459.2459626561</v>
      </c>
      <c r="E263" s="480">
        <v>2233683.4790326543</v>
      </c>
      <c r="F263" s="437">
        <v>3266142.7249953104</v>
      </c>
      <c r="G263" s="437">
        <v>1595625.0040446012</v>
      </c>
      <c r="H263" s="200">
        <f t="shared" si="66"/>
        <v>4861767.7290399112</v>
      </c>
      <c r="I263" s="437">
        <v>1089004.4694244643</v>
      </c>
      <c r="J263" s="435">
        <f t="shared" si="67"/>
        <v>5950772.198464375</v>
      </c>
      <c r="K263" s="438">
        <v>-1538924</v>
      </c>
      <c r="L263" s="478">
        <f t="shared" si="68"/>
        <v>4411848.198464375</v>
      </c>
      <c r="M263" s="435">
        <v>-414092.80450000003</v>
      </c>
      <c r="N263" s="435">
        <f t="shared" si="69"/>
        <v>3997755.3939643749</v>
      </c>
      <c r="O263" s="478">
        <f t="shared" si="70"/>
        <v>750.44194564796305</v>
      </c>
      <c r="P263" s="435">
        <f t="shared" si="71"/>
        <v>680.00602040557487</v>
      </c>
      <c r="Q263" s="481">
        <v>5</v>
      </c>
      <c r="R263" s="481">
        <v>5</v>
      </c>
      <c r="S263" s="367"/>
      <c r="T263" s="521">
        <f t="shared" si="72"/>
        <v>242232.30050252378</v>
      </c>
      <c r="U263" s="522">
        <f t="shared" si="80"/>
        <v>5.8094631839093205E-2</v>
      </c>
      <c r="V263" s="523">
        <f t="shared" si="73"/>
        <v>51.662676674969703</v>
      </c>
      <c r="W263" s="415"/>
      <c r="X263" s="431">
        <v>834</v>
      </c>
      <c r="Y263" s="432" t="s">
        <v>267</v>
      </c>
      <c r="Z263" s="433">
        <v>5967</v>
      </c>
      <c r="AA263" s="480">
        <f t="shared" si="74"/>
        <v>1119463.2491703485</v>
      </c>
      <c r="AB263" s="480">
        <v>1923216.9546679468</v>
      </c>
      <c r="AC263" s="200">
        <v>3042680.2038382953</v>
      </c>
      <c r="AD263" s="437">
        <v>1533891</v>
      </c>
      <c r="AE263" s="448">
        <f t="shared" si="77"/>
        <v>4576571.2038382953</v>
      </c>
      <c r="AF263" s="433">
        <v>1113721.6941235561</v>
      </c>
      <c r="AG263" s="435">
        <f t="shared" si="78"/>
        <v>5690292.8979618512</v>
      </c>
      <c r="AH263" s="438">
        <v>-1520677</v>
      </c>
      <c r="AI263" s="478">
        <f t="shared" si="75"/>
        <v>4169615.8979618512</v>
      </c>
      <c r="AJ263" s="439">
        <f t="shared" si="76"/>
        <v>698.77926897299335</v>
      </c>
    </row>
    <row r="264" spans="1:36">
      <c r="A264" s="431">
        <v>837</v>
      </c>
      <c r="B264" s="432" t="s">
        <v>596</v>
      </c>
      <c r="C264" s="437">
        <v>249009</v>
      </c>
      <c r="D264" s="479">
        <f t="shared" si="65"/>
        <v>10930261.963672496</v>
      </c>
      <c r="E264" s="480">
        <v>-51419877.866377674</v>
      </c>
      <c r="F264" s="437">
        <v>-40489615.902705178</v>
      </c>
      <c r="G264" s="437">
        <v>1235695.6416559145</v>
      </c>
      <c r="H264" s="200">
        <f t="shared" si="66"/>
        <v>-39253920.261049263</v>
      </c>
      <c r="I264" s="437">
        <v>36720100.380104199</v>
      </c>
      <c r="J264" s="435">
        <f t="shared" si="67"/>
        <v>-2533819.8809450641</v>
      </c>
      <c r="K264" s="438">
        <v>83379370</v>
      </c>
      <c r="L264" s="478">
        <f t="shared" si="68"/>
        <v>80845550.119054943</v>
      </c>
      <c r="M264" s="435">
        <v>-11967413.33285002</v>
      </c>
      <c r="N264" s="435">
        <f t="shared" si="69"/>
        <v>68878136.786204919</v>
      </c>
      <c r="O264" s="478">
        <f t="shared" si="70"/>
        <v>324.66918914197856</v>
      </c>
      <c r="P264" s="435">
        <f t="shared" si="71"/>
        <v>276.60902532119286</v>
      </c>
      <c r="Q264" s="481">
        <v>6</v>
      </c>
      <c r="R264" s="481">
        <v>6</v>
      </c>
      <c r="S264" s="367"/>
      <c r="T264" s="521">
        <f t="shared" si="72"/>
        <v>23866185.767413907</v>
      </c>
      <c r="U264" s="522">
        <f t="shared" si="80"/>
        <v>0.4188566516840504</v>
      </c>
      <c r="V264" s="523">
        <f t="shared" si="73"/>
        <v>91.360432998449767</v>
      </c>
      <c r="W264" s="415"/>
      <c r="X264" s="431">
        <v>837</v>
      </c>
      <c r="Y264" s="432" t="s">
        <v>268</v>
      </c>
      <c r="Z264" s="433">
        <v>244223</v>
      </c>
      <c r="AA264" s="480">
        <f t="shared" si="74"/>
        <v>9363176.2332050726</v>
      </c>
      <c r="AB264" s="480">
        <v>-71724428.277617261</v>
      </c>
      <c r="AC264" s="200">
        <v>-62361252.044412188</v>
      </c>
      <c r="AD264" s="437">
        <v>4430428</v>
      </c>
      <c r="AE264" s="448">
        <f t="shared" si="77"/>
        <v>-57930824.044412188</v>
      </c>
      <c r="AF264" s="433">
        <v>36300023.396053225</v>
      </c>
      <c r="AG264" s="435">
        <f t="shared" si="78"/>
        <v>-21630800.648358963</v>
      </c>
      <c r="AH264" s="438">
        <v>78610165</v>
      </c>
      <c r="AI264" s="478">
        <f t="shared" si="75"/>
        <v>56979364.351641037</v>
      </c>
      <c r="AJ264" s="439">
        <f t="shared" si="76"/>
        <v>233.3087561435288</v>
      </c>
    </row>
    <row r="265" spans="1:36">
      <c r="A265" s="431">
        <v>844</v>
      </c>
      <c r="B265" s="432" t="s">
        <v>269</v>
      </c>
      <c r="C265" s="437">
        <v>1441</v>
      </c>
      <c r="D265" s="479">
        <f t="shared" si="65"/>
        <v>-120613.1554828368</v>
      </c>
      <c r="E265" s="480">
        <v>52669.973088854611</v>
      </c>
      <c r="F265" s="437">
        <v>-67943.182393982192</v>
      </c>
      <c r="G265" s="437">
        <v>751697.50509584288</v>
      </c>
      <c r="H265" s="200">
        <f t="shared" si="66"/>
        <v>683754.32270186068</v>
      </c>
      <c r="I265" s="437">
        <v>358454.45312555594</v>
      </c>
      <c r="J265" s="435">
        <f t="shared" si="67"/>
        <v>1042208.7758274167</v>
      </c>
      <c r="K265" s="438">
        <v>-361040</v>
      </c>
      <c r="L265" s="478">
        <f t="shared" si="68"/>
        <v>681168.77582741668</v>
      </c>
      <c r="M265" s="435">
        <v>-34312.550000000003</v>
      </c>
      <c r="N265" s="435">
        <f t="shared" si="69"/>
        <v>646856.22582741664</v>
      </c>
      <c r="O265" s="478">
        <f t="shared" si="70"/>
        <v>472.7056043215938</v>
      </c>
      <c r="P265" s="435">
        <f t="shared" si="71"/>
        <v>448.89398044928288</v>
      </c>
      <c r="Q265" s="481">
        <v>11</v>
      </c>
      <c r="R265" s="481">
        <v>11</v>
      </c>
      <c r="S265" s="367"/>
      <c r="T265" s="521">
        <f t="shared" si="72"/>
        <v>151706.82013613032</v>
      </c>
      <c r="U265" s="522">
        <f t="shared" si="80"/>
        <v>0.286530162375984</v>
      </c>
      <c r="V265" s="523">
        <f t="shared" si="73"/>
        <v>114.7191569305956</v>
      </c>
      <c r="W265" s="415"/>
      <c r="X265" s="431">
        <v>844</v>
      </c>
      <c r="Y265" s="432" t="s">
        <v>269</v>
      </c>
      <c r="Z265" s="433">
        <v>1479</v>
      </c>
      <c r="AA265" s="480">
        <f t="shared" si="74"/>
        <v>-74467.173112858945</v>
      </c>
      <c r="AB265" s="480">
        <v>-89626.498554876496</v>
      </c>
      <c r="AC265" s="200">
        <v>-164093.67166773544</v>
      </c>
      <c r="AD265" s="437">
        <v>658008</v>
      </c>
      <c r="AE265" s="448">
        <f t="shared" si="77"/>
        <v>493914.32833226456</v>
      </c>
      <c r="AF265" s="433">
        <v>367381.62735902186</v>
      </c>
      <c r="AG265" s="435">
        <f t="shared" si="78"/>
        <v>861295.95569128636</v>
      </c>
      <c r="AH265" s="438">
        <v>-331834</v>
      </c>
      <c r="AI265" s="478">
        <f t="shared" si="75"/>
        <v>529461.95569128636</v>
      </c>
      <c r="AJ265" s="439">
        <f t="shared" si="76"/>
        <v>357.98644739099819</v>
      </c>
    </row>
    <row r="266" spans="1:36">
      <c r="A266" s="431">
        <v>845</v>
      </c>
      <c r="B266" s="432" t="s">
        <v>270</v>
      </c>
      <c r="C266" s="437">
        <v>2863</v>
      </c>
      <c r="D266" s="479">
        <f t="shared" si="65"/>
        <v>2323609.8025386259</v>
      </c>
      <c r="E266" s="480">
        <v>59381.853665891831</v>
      </c>
      <c r="F266" s="437">
        <v>2382991.6562045179</v>
      </c>
      <c r="G266" s="437">
        <v>1255008.2280608944</v>
      </c>
      <c r="H266" s="200">
        <f t="shared" si="66"/>
        <v>3637999.8842654126</v>
      </c>
      <c r="I266" s="437">
        <v>589827.92928421777</v>
      </c>
      <c r="J266" s="435">
        <f t="shared" si="67"/>
        <v>4227827.8135496303</v>
      </c>
      <c r="K266" s="438">
        <v>-13652</v>
      </c>
      <c r="L266" s="478">
        <f t="shared" si="68"/>
        <v>4214175.8135496303</v>
      </c>
      <c r="M266" s="435">
        <v>-13426.650000000001</v>
      </c>
      <c r="N266" s="435">
        <f t="shared" si="69"/>
        <v>4200749.16354963</v>
      </c>
      <c r="O266" s="478">
        <f t="shared" si="70"/>
        <v>1471.9440494410164</v>
      </c>
      <c r="P266" s="435">
        <f t="shared" si="71"/>
        <v>1467.2543358538701</v>
      </c>
      <c r="Q266" s="481">
        <v>19</v>
      </c>
      <c r="R266" s="481">
        <v>19</v>
      </c>
      <c r="S266" s="367"/>
      <c r="T266" s="521">
        <f t="shared" si="72"/>
        <v>107755.71191448485</v>
      </c>
      <c r="U266" s="522">
        <f t="shared" si="80"/>
        <v>2.6240791065574937E-2</v>
      </c>
      <c r="V266" s="523">
        <f t="shared" si="73"/>
        <v>47.093216118620376</v>
      </c>
      <c r="W266" s="415"/>
      <c r="X266" s="431">
        <v>845</v>
      </c>
      <c r="Y266" s="432" t="s">
        <v>270</v>
      </c>
      <c r="Z266" s="433">
        <v>2882</v>
      </c>
      <c r="AA266" s="480">
        <f t="shared" si="74"/>
        <v>2117466.3209497216</v>
      </c>
      <c r="AB266" s="480">
        <v>142133.51434360075</v>
      </c>
      <c r="AC266" s="200">
        <v>2259599.8352933223</v>
      </c>
      <c r="AD266" s="437">
        <v>1323282</v>
      </c>
      <c r="AE266" s="448">
        <f t="shared" si="77"/>
        <v>3582881.8352933223</v>
      </c>
      <c r="AF266" s="433">
        <v>595425.26634182327</v>
      </c>
      <c r="AG266" s="435">
        <f t="shared" si="78"/>
        <v>4178307.1016351455</v>
      </c>
      <c r="AH266" s="438">
        <v>-71887</v>
      </c>
      <c r="AI266" s="478">
        <f t="shared" si="75"/>
        <v>4106420.1016351455</v>
      </c>
      <c r="AJ266" s="439">
        <f t="shared" si="76"/>
        <v>1424.8508333223961</v>
      </c>
    </row>
    <row r="267" spans="1:36">
      <c r="A267" s="431">
        <v>846</v>
      </c>
      <c r="B267" s="432" t="s">
        <v>597</v>
      </c>
      <c r="C267" s="437">
        <v>4862</v>
      </c>
      <c r="D267" s="479">
        <f t="shared" ref="D267:D303" si="81">F267-E267</f>
        <v>1002796.8626199239</v>
      </c>
      <c r="E267" s="480">
        <v>1377678.8691329942</v>
      </c>
      <c r="F267" s="437">
        <v>2380475.7317529181</v>
      </c>
      <c r="G267" s="437">
        <v>2846111.3497847915</v>
      </c>
      <c r="H267" s="200">
        <f t="shared" ref="H267:H303" si="82">SUM(F267:G267)</f>
        <v>5226587.0815377096</v>
      </c>
      <c r="I267" s="437">
        <v>1138178.2460818195</v>
      </c>
      <c r="J267" s="435">
        <f t="shared" ref="J267:J303" si="83">H267+I267</f>
        <v>6364765.3276195293</v>
      </c>
      <c r="K267" s="438">
        <v>-386638</v>
      </c>
      <c r="L267" s="478">
        <f t="shared" ref="L267:L303" si="84">J267+K267</f>
        <v>5978127.3276195293</v>
      </c>
      <c r="M267" s="435">
        <v>35953.584999999992</v>
      </c>
      <c r="N267" s="435">
        <f t="shared" ref="N267:N303" si="85">SUM(L267:M267)</f>
        <v>6014080.9126195293</v>
      </c>
      <c r="O267" s="478">
        <f t="shared" ref="O267:O303" si="86">L267/C267</f>
        <v>1229.5613590332227</v>
      </c>
      <c r="P267" s="435">
        <f t="shared" ref="P267:P303" si="87">N267/C267</f>
        <v>1236.9561728958308</v>
      </c>
      <c r="Q267" s="481">
        <v>14</v>
      </c>
      <c r="R267" s="481">
        <v>14</v>
      </c>
      <c r="S267" s="367"/>
      <c r="T267" s="521">
        <f t="shared" ref="T267:T303" si="88">L267-AI267</f>
        <v>-969521.82378148939</v>
      </c>
      <c r="U267" s="522">
        <f t="shared" si="80"/>
        <v>-0.13954674489945737</v>
      </c>
      <c r="V267" s="523">
        <f t="shared" ref="V267:V303" si="89">O267-AJ267</f>
        <v>-173.43725797021398</v>
      </c>
      <c r="W267" s="415"/>
      <c r="X267" s="431">
        <v>846</v>
      </c>
      <c r="Y267" s="432" t="s">
        <v>271</v>
      </c>
      <c r="Z267" s="433">
        <v>4952</v>
      </c>
      <c r="AA267" s="480">
        <f t="shared" ref="AA267:AA303" si="90">AC267-AB267</f>
        <v>790087.73499877146</v>
      </c>
      <c r="AB267" s="480">
        <v>2481350.6617994928</v>
      </c>
      <c r="AC267" s="200">
        <v>3271438.3967982642</v>
      </c>
      <c r="AD267" s="437">
        <v>2947395</v>
      </c>
      <c r="AE267" s="448">
        <f t="shared" si="77"/>
        <v>6218833.3967982642</v>
      </c>
      <c r="AF267" s="433">
        <v>1137822.7546027547</v>
      </c>
      <c r="AG267" s="435">
        <f t="shared" si="78"/>
        <v>7356656.1514010187</v>
      </c>
      <c r="AH267" s="438">
        <v>-409007</v>
      </c>
      <c r="AI267" s="478">
        <f t="shared" ref="AI267:AI303" si="91">SUM(AG267:AH267)</f>
        <v>6947649.1514010187</v>
      </c>
      <c r="AJ267" s="439">
        <f t="shared" ref="AJ267:AJ303" si="92">AI267/Z267</f>
        <v>1402.9986170034367</v>
      </c>
    </row>
    <row r="268" spans="1:36">
      <c r="A268" s="431">
        <v>848</v>
      </c>
      <c r="B268" s="432" t="s">
        <v>272</v>
      </c>
      <c r="C268" s="437">
        <v>4160</v>
      </c>
      <c r="D268" s="479">
        <f t="shared" si="81"/>
        <v>1052114.4390658599</v>
      </c>
      <c r="E268" s="480">
        <v>-51498.328957538586</v>
      </c>
      <c r="F268" s="437">
        <v>1000616.1101083213</v>
      </c>
      <c r="G268" s="437">
        <v>2556266.1640898176</v>
      </c>
      <c r="H268" s="200">
        <f t="shared" si="82"/>
        <v>3556882.2741981391</v>
      </c>
      <c r="I268" s="437">
        <v>976850.07326114131</v>
      </c>
      <c r="J268" s="435">
        <f t="shared" si="83"/>
        <v>4533732.3474592809</v>
      </c>
      <c r="K268" s="438">
        <v>607337</v>
      </c>
      <c r="L268" s="478">
        <f t="shared" si="84"/>
        <v>5141069.3474592809</v>
      </c>
      <c r="M268" s="435">
        <v>-1566.4425000000047</v>
      </c>
      <c r="N268" s="435">
        <f t="shared" si="85"/>
        <v>5139502.904959281</v>
      </c>
      <c r="O268" s="478">
        <f t="shared" si="86"/>
        <v>1235.8339777546348</v>
      </c>
      <c r="P268" s="435">
        <f t="shared" si="87"/>
        <v>1235.4574290767503</v>
      </c>
      <c r="Q268" s="481">
        <v>12</v>
      </c>
      <c r="R268" s="481">
        <v>12</v>
      </c>
      <c r="S268" s="367"/>
      <c r="T268" s="521">
        <f t="shared" si="88"/>
        <v>-1239979.4947351525</v>
      </c>
      <c r="U268" s="522">
        <f t="shared" si="80"/>
        <v>-0.1943222071167732</v>
      </c>
      <c r="V268" s="523">
        <f t="shared" si="89"/>
        <v>-268.77551109102274</v>
      </c>
      <c r="W268" s="415"/>
      <c r="X268" s="431">
        <v>848</v>
      </c>
      <c r="Y268" s="432" t="s">
        <v>272</v>
      </c>
      <c r="Z268" s="433">
        <v>4241</v>
      </c>
      <c r="AA268" s="480">
        <f t="shared" si="90"/>
        <v>1165843.7805411904</v>
      </c>
      <c r="AB268" s="480">
        <v>1180122.8998052268</v>
      </c>
      <c r="AC268" s="200">
        <v>2345966.6803464172</v>
      </c>
      <c r="AD268" s="437">
        <v>2436794</v>
      </c>
      <c r="AE268" s="448">
        <f t="shared" ref="AE268:AE303" si="93">SUM(AC268:AD268)</f>
        <v>4782760.6803464172</v>
      </c>
      <c r="AF268" s="433">
        <v>989321.16184801632</v>
      </c>
      <c r="AG268" s="435">
        <f t="shared" si="78"/>
        <v>5772081.8421944333</v>
      </c>
      <c r="AH268" s="438">
        <v>608967</v>
      </c>
      <c r="AI268" s="478">
        <f t="shared" si="91"/>
        <v>6381048.8421944333</v>
      </c>
      <c r="AJ268" s="439">
        <f t="shared" si="92"/>
        <v>1504.6094888456576</v>
      </c>
    </row>
    <row r="269" spans="1:36">
      <c r="A269" s="431">
        <v>849</v>
      </c>
      <c r="B269" s="432" t="s">
        <v>273</v>
      </c>
      <c r="C269" s="437">
        <v>2903</v>
      </c>
      <c r="D269" s="479">
        <f t="shared" si="81"/>
        <v>1944758.9511296903</v>
      </c>
      <c r="E269" s="480">
        <v>668278.82904071256</v>
      </c>
      <c r="F269" s="437">
        <v>2613037.780170403</v>
      </c>
      <c r="G269" s="437">
        <v>1619605.710605596</v>
      </c>
      <c r="H269" s="200">
        <f t="shared" si="82"/>
        <v>4232643.4907759987</v>
      </c>
      <c r="I269" s="437">
        <v>697004.74121979531</v>
      </c>
      <c r="J269" s="435">
        <f t="shared" si="83"/>
        <v>4929648.231995794</v>
      </c>
      <c r="K269" s="438">
        <v>211050</v>
      </c>
      <c r="L269" s="478">
        <f t="shared" si="84"/>
        <v>5140698.231995794</v>
      </c>
      <c r="M269" s="435">
        <v>276141.43500000006</v>
      </c>
      <c r="N269" s="435">
        <f t="shared" si="85"/>
        <v>5416839.6669957936</v>
      </c>
      <c r="O269" s="478">
        <f t="shared" si="86"/>
        <v>1770.8226772290025</v>
      </c>
      <c r="P269" s="435">
        <f t="shared" si="87"/>
        <v>1865.9454588342383</v>
      </c>
      <c r="Q269" s="481">
        <v>16</v>
      </c>
      <c r="R269" s="481">
        <v>16</v>
      </c>
      <c r="S269" s="367"/>
      <c r="T269" s="521">
        <f t="shared" si="88"/>
        <v>-34956.935259789228</v>
      </c>
      <c r="U269" s="522">
        <f t="shared" si="80"/>
        <v>-6.7541082491253601E-3</v>
      </c>
      <c r="V269" s="523">
        <f t="shared" si="89"/>
        <v>9.1973650249237835</v>
      </c>
      <c r="W269" s="415"/>
      <c r="X269" s="431">
        <v>849</v>
      </c>
      <c r="Y269" s="432" t="s">
        <v>273</v>
      </c>
      <c r="Z269" s="433">
        <v>2938</v>
      </c>
      <c r="AA269" s="480">
        <f t="shared" si="90"/>
        <v>1844417.9229956672</v>
      </c>
      <c r="AB269" s="480">
        <v>894632.12709814007</v>
      </c>
      <c r="AC269" s="200">
        <v>2739050.0500938073</v>
      </c>
      <c r="AD269" s="437">
        <v>1535334</v>
      </c>
      <c r="AE269" s="448">
        <f t="shared" si="93"/>
        <v>4274384.0500938073</v>
      </c>
      <c r="AF269" s="433">
        <v>698965.11716177571</v>
      </c>
      <c r="AG269" s="435">
        <f t="shared" si="78"/>
        <v>4973349.1672555832</v>
      </c>
      <c r="AH269" s="438">
        <v>202306</v>
      </c>
      <c r="AI269" s="478">
        <f t="shared" si="91"/>
        <v>5175655.1672555832</v>
      </c>
      <c r="AJ269" s="439">
        <f t="shared" si="92"/>
        <v>1761.6253122040787</v>
      </c>
    </row>
    <row r="270" spans="1:36">
      <c r="A270" s="431">
        <v>850</v>
      </c>
      <c r="B270" s="432" t="s">
        <v>274</v>
      </c>
      <c r="C270" s="437">
        <v>2407</v>
      </c>
      <c r="D270" s="479">
        <f t="shared" si="81"/>
        <v>1197361.6161736625</v>
      </c>
      <c r="E270" s="480">
        <v>347042.79002960538</v>
      </c>
      <c r="F270" s="437">
        <v>1544404.4062032679</v>
      </c>
      <c r="G270" s="437">
        <v>912818.68791179231</v>
      </c>
      <c r="H270" s="200">
        <f t="shared" si="82"/>
        <v>2457223.0941150603</v>
      </c>
      <c r="I270" s="437">
        <v>403611.06843806518</v>
      </c>
      <c r="J270" s="435">
        <f t="shared" si="83"/>
        <v>2860834.1625531255</v>
      </c>
      <c r="K270" s="438">
        <v>-515128</v>
      </c>
      <c r="L270" s="478">
        <f t="shared" si="84"/>
        <v>2345706.1625531255</v>
      </c>
      <c r="M270" s="435">
        <v>219824.09750000003</v>
      </c>
      <c r="N270" s="435">
        <f t="shared" si="85"/>
        <v>2565530.2600531257</v>
      </c>
      <c r="O270" s="478">
        <f t="shared" si="86"/>
        <v>974.53517347450168</v>
      </c>
      <c r="P270" s="435">
        <f t="shared" si="87"/>
        <v>1065.8621770058685</v>
      </c>
      <c r="Q270" s="481">
        <v>13</v>
      </c>
      <c r="R270" s="481">
        <v>13</v>
      </c>
      <c r="S270" s="367"/>
      <c r="T270" s="521">
        <f t="shared" si="88"/>
        <v>-248219.94201420853</v>
      </c>
      <c r="U270" s="522">
        <f t="shared" si="80"/>
        <v>-9.5692757622180422E-2</v>
      </c>
      <c r="V270" s="523">
        <f t="shared" si="89"/>
        <v>-112.15360095672338</v>
      </c>
      <c r="W270" s="415"/>
      <c r="X270" s="431">
        <v>850</v>
      </c>
      <c r="Y270" s="432" t="s">
        <v>274</v>
      </c>
      <c r="Z270" s="433">
        <v>2387</v>
      </c>
      <c r="AA270" s="480">
        <f t="shared" si="90"/>
        <v>1276253.3072344707</v>
      </c>
      <c r="AB270" s="480">
        <v>578436.3677046739</v>
      </c>
      <c r="AC270" s="200">
        <v>1854689.6749391446</v>
      </c>
      <c r="AD270" s="437">
        <v>832595</v>
      </c>
      <c r="AE270" s="448">
        <f t="shared" si="93"/>
        <v>2687284.6749391444</v>
      </c>
      <c r="AF270" s="433">
        <v>420099.42962818942</v>
      </c>
      <c r="AG270" s="435">
        <f t="shared" ref="AG270:AG303" si="94">SUM(AE270:AF270)</f>
        <v>3107384.1045673341</v>
      </c>
      <c r="AH270" s="438">
        <v>-513458</v>
      </c>
      <c r="AI270" s="478">
        <f t="shared" si="91"/>
        <v>2593926.1045673341</v>
      </c>
      <c r="AJ270" s="439">
        <f t="shared" si="92"/>
        <v>1086.6887744312251</v>
      </c>
    </row>
    <row r="271" spans="1:36">
      <c r="A271" s="431">
        <v>851</v>
      </c>
      <c r="B271" s="432" t="s">
        <v>598</v>
      </c>
      <c r="C271" s="437">
        <v>21227</v>
      </c>
      <c r="D271" s="479">
        <f t="shared" si="81"/>
        <v>7708665.7188713625</v>
      </c>
      <c r="E271" s="480">
        <v>-6978280.4362758733</v>
      </c>
      <c r="F271" s="437">
        <v>730385.28259548917</v>
      </c>
      <c r="G271" s="437">
        <v>6002030.3831444001</v>
      </c>
      <c r="H271" s="200">
        <f t="shared" si="82"/>
        <v>6732415.6657398893</v>
      </c>
      <c r="I271" s="437">
        <v>3273624.5307257581</v>
      </c>
      <c r="J271" s="435">
        <f t="shared" si="83"/>
        <v>10006040.196465647</v>
      </c>
      <c r="K271" s="438">
        <v>-461896</v>
      </c>
      <c r="L271" s="478">
        <f t="shared" si="84"/>
        <v>9544144.1964656468</v>
      </c>
      <c r="M271" s="435">
        <v>-119825.39200000002</v>
      </c>
      <c r="N271" s="435">
        <f t="shared" si="85"/>
        <v>9424318.8044656459</v>
      </c>
      <c r="O271" s="478">
        <f t="shared" si="86"/>
        <v>449.6228480927897</v>
      </c>
      <c r="P271" s="435">
        <f t="shared" si="87"/>
        <v>443.97789628612833</v>
      </c>
      <c r="Q271" s="481">
        <v>19</v>
      </c>
      <c r="R271" s="481">
        <v>19</v>
      </c>
      <c r="S271" s="367"/>
      <c r="T271" s="521">
        <f t="shared" si="88"/>
        <v>-5706856.9088483434</v>
      </c>
      <c r="U271" s="522">
        <f t="shared" si="80"/>
        <v>-0.37419556063502429</v>
      </c>
      <c r="V271" s="523">
        <f t="shared" si="89"/>
        <v>-265.27899906016535</v>
      </c>
      <c r="W271" s="415"/>
      <c r="X271" s="431">
        <v>851</v>
      </c>
      <c r="Y271" s="432" t="s">
        <v>275</v>
      </c>
      <c r="Z271" s="433">
        <v>21333</v>
      </c>
      <c r="AA271" s="480">
        <f t="shared" si="90"/>
        <v>7581124.4812207371</v>
      </c>
      <c r="AB271" s="480">
        <v>-1941633.9797533783</v>
      </c>
      <c r="AC271" s="200">
        <v>5639490.5014673583</v>
      </c>
      <c r="AD271" s="437">
        <v>6501141</v>
      </c>
      <c r="AE271" s="448">
        <f t="shared" si="93"/>
        <v>12140631.501467358</v>
      </c>
      <c r="AF271" s="433">
        <v>3292338.6038466329</v>
      </c>
      <c r="AG271" s="435">
        <f t="shared" si="94"/>
        <v>15432970.10531399</v>
      </c>
      <c r="AH271" s="438">
        <v>-181969</v>
      </c>
      <c r="AI271" s="478">
        <f t="shared" si="91"/>
        <v>15251001.10531399</v>
      </c>
      <c r="AJ271" s="439">
        <f t="shared" si="92"/>
        <v>714.90184715295504</v>
      </c>
    </row>
    <row r="272" spans="1:36">
      <c r="A272" s="431">
        <v>853</v>
      </c>
      <c r="B272" s="432" t="s">
        <v>599</v>
      </c>
      <c r="C272" s="437">
        <v>197900</v>
      </c>
      <c r="D272" s="479">
        <f t="shared" si="81"/>
        <v>29402391.884017866</v>
      </c>
      <c r="E272" s="480">
        <v>-32122383.854178559</v>
      </c>
      <c r="F272" s="437">
        <v>-2719991.9701606929</v>
      </c>
      <c r="G272" s="437">
        <v>-3011722.7297873786</v>
      </c>
      <c r="H272" s="200">
        <f t="shared" si="82"/>
        <v>-5731714.6999480715</v>
      </c>
      <c r="I272" s="437">
        <v>31715140.840591531</v>
      </c>
      <c r="J272" s="435">
        <f t="shared" si="83"/>
        <v>25983426.140643459</v>
      </c>
      <c r="K272" s="438">
        <v>44612378</v>
      </c>
      <c r="L272" s="478">
        <f t="shared" si="84"/>
        <v>70595804.140643463</v>
      </c>
      <c r="M272" s="435">
        <v>-2704801.6261999998</v>
      </c>
      <c r="N272" s="435">
        <f t="shared" si="85"/>
        <v>67891002.514443457</v>
      </c>
      <c r="O272" s="478">
        <f t="shared" si="86"/>
        <v>356.72462931098261</v>
      </c>
      <c r="P272" s="435">
        <f t="shared" si="87"/>
        <v>343.05711225085122</v>
      </c>
      <c r="Q272" s="481">
        <v>2</v>
      </c>
      <c r="R272" s="481">
        <v>2</v>
      </c>
      <c r="S272" s="367"/>
      <c r="T272" s="521">
        <f t="shared" si="88"/>
        <v>-9641911.863983348</v>
      </c>
      <c r="U272" s="522">
        <f t="shared" si="80"/>
        <v>-0.1201668285700874</v>
      </c>
      <c r="V272" s="523">
        <f t="shared" si="89"/>
        <v>-54.461952447611679</v>
      </c>
      <c r="W272" s="415"/>
      <c r="X272" s="431">
        <v>853</v>
      </c>
      <c r="Y272" s="432" t="s">
        <v>276</v>
      </c>
      <c r="Z272" s="433">
        <v>195137</v>
      </c>
      <c r="AA272" s="480">
        <f t="shared" si="90"/>
        <v>24469996.895284884</v>
      </c>
      <c r="AB272" s="480">
        <v>-15162910.937963391</v>
      </c>
      <c r="AC272" s="200">
        <v>9307085.9573214948</v>
      </c>
      <c r="AD272" s="437">
        <v>-2685618</v>
      </c>
      <c r="AE272" s="448">
        <f t="shared" si="93"/>
        <v>6621467.9573214948</v>
      </c>
      <c r="AF272" s="433">
        <v>31340782.047305323</v>
      </c>
      <c r="AG272" s="435">
        <f t="shared" si="94"/>
        <v>37962250.004626818</v>
      </c>
      <c r="AH272" s="438">
        <v>42275466</v>
      </c>
      <c r="AI272" s="478">
        <f t="shared" si="91"/>
        <v>80237716.004626811</v>
      </c>
      <c r="AJ272" s="439">
        <f t="shared" si="92"/>
        <v>411.18658175859429</v>
      </c>
    </row>
    <row r="273" spans="1:36">
      <c r="A273" s="431">
        <v>854</v>
      </c>
      <c r="B273" s="432" t="s">
        <v>277</v>
      </c>
      <c r="C273" s="437">
        <v>3262</v>
      </c>
      <c r="D273" s="479">
        <f t="shared" si="81"/>
        <v>1293137.6070625177</v>
      </c>
      <c r="E273" s="480">
        <v>-727569.1114019003</v>
      </c>
      <c r="F273" s="437">
        <v>565568.49566061748</v>
      </c>
      <c r="G273" s="437">
        <v>1316113.7099010227</v>
      </c>
      <c r="H273" s="200">
        <f t="shared" si="82"/>
        <v>1881682.2055616402</v>
      </c>
      <c r="I273" s="437">
        <v>671044.0619350333</v>
      </c>
      <c r="J273" s="435">
        <f t="shared" si="83"/>
        <v>2552726.2674966734</v>
      </c>
      <c r="K273" s="438">
        <v>-437963</v>
      </c>
      <c r="L273" s="478">
        <f t="shared" si="84"/>
        <v>2114763.2674966734</v>
      </c>
      <c r="M273" s="435">
        <v>-36848.695</v>
      </c>
      <c r="N273" s="435">
        <f t="shared" si="85"/>
        <v>2077914.5724966733</v>
      </c>
      <c r="O273" s="478">
        <f t="shared" si="86"/>
        <v>648.30265711118125</v>
      </c>
      <c r="P273" s="435">
        <f t="shared" si="87"/>
        <v>637.00630671265276</v>
      </c>
      <c r="Q273" s="481">
        <v>19</v>
      </c>
      <c r="R273" s="481">
        <v>19</v>
      </c>
      <c r="S273" s="367"/>
      <c r="T273" s="521">
        <f t="shared" si="88"/>
        <v>-1466654.6319573405</v>
      </c>
      <c r="U273" s="522">
        <f t="shared" si="80"/>
        <v>-0.40951787061234368</v>
      </c>
      <c r="V273" s="523">
        <f t="shared" si="89"/>
        <v>-438.29257937365298</v>
      </c>
      <c r="W273" s="415"/>
      <c r="X273" s="431">
        <v>854</v>
      </c>
      <c r="Y273" s="432" t="s">
        <v>277</v>
      </c>
      <c r="Z273" s="433">
        <v>3296</v>
      </c>
      <c r="AA273" s="480">
        <f t="shared" si="90"/>
        <v>1188826.3518796521</v>
      </c>
      <c r="AB273" s="480">
        <v>709869.02208443673</v>
      </c>
      <c r="AC273" s="200">
        <v>1898695.3739640887</v>
      </c>
      <c r="AD273" s="437">
        <v>1301770</v>
      </c>
      <c r="AE273" s="448">
        <f t="shared" si="93"/>
        <v>3200465.373964089</v>
      </c>
      <c r="AF273" s="433">
        <v>677713.52548992482</v>
      </c>
      <c r="AG273" s="435">
        <f t="shared" si="94"/>
        <v>3878178.8994540139</v>
      </c>
      <c r="AH273" s="438">
        <v>-296761</v>
      </c>
      <c r="AI273" s="478">
        <f t="shared" si="91"/>
        <v>3581417.8994540139</v>
      </c>
      <c r="AJ273" s="439">
        <f t="shared" si="92"/>
        <v>1086.5952364848342</v>
      </c>
    </row>
    <row r="274" spans="1:36">
      <c r="A274" s="431">
        <v>857</v>
      </c>
      <c r="B274" s="432" t="s">
        <v>278</v>
      </c>
      <c r="C274" s="437">
        <v>2394</v>
      </c>
      <c r="D274" s="479">
        <f t="shared" si="81"/>
        <v>19392.827893361216</v>
      </c>
      <c r="E274" s="480">
        <v>-1822617.8615004751</v>
      </c>
      <c r="F274" s="437">
        <v>-1803225.0336071139</v>
      </c>
      <c r="G274" s="437">
        <v>1126098.5572708424</v>
      </c>
      <c r="H274" s="200">
        <f t="shared" si="82"/>
        <v>-677126.4763362715</v>
      </c>
      <c r="I274" s="437">
        <v>518548.33069202688</v>
      </c>
      <c r="J274" s="435">
        <f t="shared" si="83"/>
        <v>-158578.14564424462</v>
      </c>
      <c r="K274" s="438">
        <v>186097</v>
      </c>
      <c r="L274" s="478">
        <f t="shared" si="84"/>
        <v>27518.854355755378</v>
      </c>
      <c r="M274" s="435">
        <v>767631.41750000021</v>
      </c>
      <c r="N274" s="435">
        <f t="shared" si="85"/>
        <v>795150.27185575559</v>
      </c>
      <c r="O274" s="478">
        <f t="shared" si="86"/>
        <v>11.494926631476766</v>
      </c>
      <c r="P274" s="435">
        <f t="shared" si="87"/>
        <v>332.14297069998145</v>
      </c>
      <c r="Q274" s="481">
        <v>11</v>
      </c>
      <c r="R274" s="481">
        <v>11</v>
      </c>
      <c r="S274" s="367"/>
      <c r="T274" s="521">
        <f t="shared" si="88"/>
        <v>163215.69921698782</v>
      </c>
      <c r="U274" s="522">
        <f>T274/-AI274</f>
        <v>1.2027965674802312</v>
      </c>
      <c r="V274" s="523">
        <f t="shared" si="89"/>
        <v>67.568003020415802</v>
      </c>
      <c r="W274" s="415"/>
      <c r="X274" s="431">
        <v>857</v>
      </c>
      <c r="Y274" s="432" t="s">
        <v>278</v>
      </c>
      <c r="Z274" s="433">
        <v>2420</v>
      </c>
      <c r="AA274" s="480">
        <f t="shared" si="90"/>
        <v>-2343.0941344834864</v>
      </c>
      <c r="AB274" s="480">
        <v>-1860307.6013008687</v>
      </c>
      <c r="AC274" s="200">
        <v>-1862650.6954353522</v>
      </c>
      <c r="AD274" s="437">
        <v>971581</v>
      </c>
      <c r="AE274" s="448">
        <f t="shared" si="93"/>
        <v>-891069.69543535216</v>
      </c>
      <c r="AF274" s="433">
        <v>527451.85057411972</v>
      </c>
      <c r="AG274" s="435">
        <f t="shared" si="94"/>
        <v>-363617.84486123244</v>
      </c>
      <c r="AH274" s="438">
        <v>227921</v>
      </c>
      <c r="AI274" s="478">
        <f t="shared" si="91"/>
        <v>-135696.84486123244</v>
      </c>
      <c r="AJ274" s="439">
        <f t="shared" si="92"/>
        <v>-56.073076388939029</v>
      </c>
    </row>
    <row r="275" spans="1:36">
      <c r="A275" s="431">
        <v>858</v>
      </c>
      <c r="B275" s="432" t="s">
        <v>600</v>
      </c>
      <c r="C275" s="437">
        <v>40384</v>
      </c>
      <c r="D275" s="479">
        <f t="shared" si="81"/>
        <v>21243807.687700238</v>
      </c>
      <c r="E275" s="480">
        <v>7115003.8796784468</v>
      </c>
      <c r="F275" s="437">
        <v>28358811.567378685</v>
      </c>
      <c r="G275" s="437">
        <v>-900341.69438742392</v>
      </c>
      <c r="H275" s="200">
        <f t="shared" si="82"/>
        <v>27458469.87299126</v>
      </c>
      <c r="I275" s="437">
        <v>4523017.9727779003</v>
      </c>
      <c r="J275" s="435">
        <f t="shared" si="83"/>
        <v>31981487.845769159</v>
      </c>
      <c r="K275" s="438">
        <v>-3683263</v>
      </c>
      <c r="L275" s="478">
        <f t="shared" si="84"/>
        <v>28298224.845769159</v>
      </c>
      <c r="M275" s="435">
        <v>2345798.3666500007</v>
      </c>
      <c r="N275" s="435">
        <f t="shared" si="85"/>
        <v>30644023.21241916</v>
      </c>
      <c r="O275" s="478">
        <f t="shared" si="86"/>
        <v>700.72862633144712</v>
      </c>
      <c r="P275" s="435">
        <f t="shared" si="87"/>
        <v>758.81594721719398</v>
      </c>
      <c r="Q275" s="481">
        <v>1</v>
      </c>
      <c r="R275" s="482">
        <v>33</v>
      </c>
      <c r="S275" s="416"/>
      <c r="T275" s="521">
        <f t="shared" si="88"/>
        <v>836529.49128678814</v>
      </c>
      <c r="U275" s="522">
        <f t="shared" ref="U275:U303" si="95">T275/AI275</f>
        <v>3.046168419278774E-2</v>
      </c>
      <c r="V275" s="523">
        <f t="shared" si="89"/>
        <v>9.3117535160391753</v>
      </c>
      <c r="W275" s="415"/>
      <c r="X275" s="431">
        <v>858</v>
      </c>
      <c r="Y275" s="432" t="s">
        <v>279</v>
      </c>
      <c r="Z275" s="433">
        <v>39718</v>
      </c>
      <c r="AA275" s="480">
        <f t="shared" si="90"/>
        <v>20754659.10241624</v>
      </c>
      <c r="AB275" s="480">
        <v>6151918.7643500902</v>
      </c>
      <c r="AC275" s="200">
        <v>26906577.86676633</v>
      </c>
      <c r="AD275" s="437">
        <v>-703436</v>
      </c>
      <c r="AE275" s="448">
        <f t="shared" si="93"/>
        <v>26203141.86676633</v>
      </c>
      <c r="AF275" s="433">
        <v>4629137.4877160424</v>
      </c>
      <c r="AG275" s="435">
        <f t="shared" si="94"/>
        <v>30832279.354482371</v>
      </c>
      <c r="AH275" s="438">
        <v>-3370584</v>
      </c>
      <c r="AI275" s="478">
        <f t="shared" si="91"/>
        <v>27461695.354482371</v>
      </c>
      <c r="AJ275" s="439">
        <f t="shared" si="92"/>
        <v>691.41687281540794</v>
      </c>
    </row>
    <row r="276" spans="1:36">
      <c r="A276" s="431">
        <v>859</v>
      </c>
      <c r="B276" s="432" t="s">
        <v>280</v>
      </c>
      <c r="C276" s="437">
        <v>6562</v>
      </c>
      <c r="D276" s="479">
        <f t="shared" si="81"/>
        <v>10145633.604914166</v>
      </c>
      <c r="E276" s="480">
        <v>-3696402.9758489784</v>
      </c>
      <c r="F276" s="437">
        <v>6449230.6290651867</v>
      </c>
      <c r="G276" s="437">
        <v>4622365.8680947442</v>
      </c>
      <c r="H276" s="200">
        <f t="shared" si="82"/>
        <v>11071596.497159932</v>
      </c>
      <c r="I276" s="437">
        <v>943994.37421462615</v>
      </c>
      <c r="J276" s="435">
        <f t="shared" si="83"/>
        <v>12015590.871374559</v>
      </c>
      <c r="K276" s="438">
        <v>-1027920</v>
      </c>
      <c r="L276" s="478">
        <f t="shared" si="84"/>
        <v>10987670.871374559</v>
      </c>
      <c r="M276" s="435">
        <v>43472.50900000002</v>
      </c>
      <c r="N276" s="435">
        <f t="shared" si="85"/>
        <v>11031143.380374558</v>
      </c>
      <c r="O276" s="478">
        <f t="shared" si="86"/>
        <v>1674.4393281582686</v>
      </c>
      <c r="P276" s="435">
        <f t="shared" si="87"/>
        <v>1681.0642152353792</v>
      </c>
      <c r="Q276" s="481">
        <v>17</v>
      </c>
      <c r="R276" s="481">
        <v>17</v>
      </c>
      <c r="S276" s="367"/>
      <c r="T276" s="521">
        <f t="shared" si="88"/>
        <v>-1203631.9436551854</v>
      </c>
      <c r="U276" s="522">
        <f t="shared" si="95"/>
        <v>-9.8728738176474276E-2</v>
      </c>
      <c r="V276" s="523">
        <f t="shared" si="89"/>
        <v>-174.68896169911704</v>
      </c>
      <c r="W276" s="415"/>
      <c r="X276" s="431">
        <v>859</v>
      </c>
      <c r="Y276" s="432" t="s">
        <v>280</v>
      </c>
      <c r="Z276" s="433">
        <v>6593</v>
      </c>
      <c r="AA276" s="480">
        <f t="shared" si="90"/>
        <v>10240134.106787892</v>
      </c>
      <c r="AB276" s="480">
        <v>-2872505.5795068429</v>
      </c>
      <c r="AC276" s="200">
        <v>7367628.5272810496</v>
      </c>
      <c r="AD276" s="437">
        <v>4826238</v>
      </c>
      <c r="AE276" s="448">
        <f t="shared" si="93"/>
        <v>12193866.52728105</v>
      </c>
      <c r="AF276" s="433">
        <v>968220.28774869477</v>
      </c>
      <c r="AG276" s="435">
        <f t="shared" si="94"/>
        <v>13162086.815029744</v>
      </c>
      <c r="AH276" s="438">
        <v>-970784</v>
      </c>
      <c r="AI276" s="478">
        <f t="shared" si="91"/>
        <v>12191302.815029744</v>
      </c>
      <c r="AJ276" s="439">
        <f t="shared" si="92"/>
        <v>1849.1282898573857</v>
      </c>
    </row>
    <row r="277" spans="1:36">
      <c r="A277" s="431">
        <v>886</v>
      </c>
      <c r="B277" s="432" t="s">
        <v>601</v>
      </c>
      <c r="C277" s="437">
        <v>12599</v>
      </c>
      <c r="D277" s="479">
        <f t="shared" si="81"/>
        <v>3801629.5809920626</v>
      </c>
      <c r="E277" s="480">
        <v>-1984045.6333003584</v>
      </c>
      <c r="F277" s="437">
        <v>1817583.9476917041</v>
      </c>
      <c r="G277" s="437">
        <v>3618175.395542888</v>
      </c>
      <c r="H277" s="200">
        <f t="shared" si="82"/>
        <v>5435759.3432345921</v>
      </c>
      <c r="I277" s="437">
        <v>1907243.906523976</v>
      </c>
      <c r="J277" s="435">
        <f t="shared" si="83"/>
        <v>7343003.2497585677</v>
      </c>
      <c r="K277" s="438">
        <v>-233527</v>
      </c>
      <c r="L277" s="478">
        <f t="shared" si="84"/>
        <v>7109476.2497585677</v>
      </c>
      <c r="M277" s="435">
        <v>28518.204599999823</v>
      </c>
      <c r="N277" s="435">
        <f t="shared" si="85"/>
        <v>7137994.4543585675</v>
      </c>
      <c r="O277" s="478">
        <f t="shared" si="86"/>
        <v>564.28893164208012</v>
      </c>
      <c r="P277" s="435">
        <f t="shared" si="87"/>
        <v>566.55246085868464</v>
      </c>
      <c r="Q277" s="481">
        <v>4</v>
      </c>
      <c r="R277" s="481">
        <v>4</v>
      </c>
      <c r="S277" s="367"/>
      <c r="T277" s="521">
        <f t="shared" si="88"/>
        <v>-1839491.3086027708</v>
      </c>
      <c r="U277" s="522">
        <f t="shared" si="95"/>
        <v>-0.20555346710180758</v>
      </c>
      <c r="V277" s="523">
        <f t="shared" si="89"/>
        <v>-142.07838688040295</v>
      </c>
      <c r="W277" s="415"/>
      <c r="X277" s="431">
        <v>886</v>
      </c>
      <c r="Y277" s="432" t="s">
        <v>281</v>
      </c>
      <c r="Z277" s="433">
        <v>12669</v>
      </c>
      <c r="AA277" s="480">
        <f t="shared" si="90"/>
        <v>3593946.3776230933</v>
      </c>
      <c r="AB277" s="480">
        <v>-706105.65077050426</v>
      </c>
      <c r="AC277" s="200">
        <v>2887840.7268525893</v>
      </c>
      <c r="AD277" s="437">
        <v>4289665</v>
      </c>
      <c r="AE277" s="448">
        <f t="shared" si="93"/>
        <v>7177505.7268525893</v>
      </c>
      <c r="AF277" s="433">
        <v>1935332.8315087492</v>
      </c>
      <c r="AG277" s="435">
        <f t="shared" si="94"/>
        <v>9112838.5583613385</v>
      </c>
      <c r="AH277" s="438">
        <v>-163871</v>
      </c>
      <c r="AI277" s="478">
        <f t="shared" si="91"/>
        <v>8948967.5583613385</v>
      </c>
      <c r="AJ277" s="439">
        <f t="shared" si="92"/>
        <v>706.36731852248306</v>
      </c>
    </row>
    <row r="278" spans="1:36">
      <c r="A278" s="431">
        <v>887</v>
      </c>
      <c r="B278" s="432" t="s">
        <v>282</v>
      </c>
      <c r="C278" s="437">
        <v>4569</v>
      </c>
      <c r="D278" s="479">
        <f t="shared" si="81"/>
        <v>128389.63972833019</v>
      </c>
      <c r="E278" s="480">
        <v>-1100271.358230798</v>
      </c>
      <c r="F278" s="437">
        <v>-971881.71850246785</v>
      </c>
      <c r="G278" s="437">
        <v>2580192.1882263105</v>
      </c>
      <c r="H278" s="200">
        <f t="shared" si="82"/>
        <v>1608310.4697238426</v>
      </c>
      <c r="I278" s="437">
        <v>1037260.1293238909</v>
      </c>
      <c r="J278" s="435">
        <f t="shared" si="83"/>
        <v>2645570.5990477335</v>
      </c>
      <c r="K278" s="438">
        <v>-268263</v>
      </c>
      <c r="L278" s="478">
        <f t="shared" si="84"/>
        <v>2377307.5990477335</v>
      </c>
      <c r="M278" s="435">
        <v>227551.88049999994</v>
      </c>
      <c r="N278" s="435">
        <f t="shared" si="85"/>
        <v>2604859.4795477334</v>
      </c>
      <c r="O278" s="478">
        <f t="shared" si="86"/>
        <v>520.31245328249804</v>
      </c>
      <c r="P278" s="435">
        <f t="shared" si="87"/>
        <v>570.11588521508725</v>
      </c>
      <c r="Q278" s="481">
        <v>6</v>
      </c>
      <c r="R278" s="481">
        <v>6</v>
      </c>
      <c r="S278" s="367"/>
      <c r="T278" s="521">
        <f t="shared" si="88"/>
        <v>-456467.14595448086</v>
      </c>
      <c r="U278" s="522">
        <f t="shared" si="95"/>
        <v>-0.16108095633201933</v>
      </c>
      <c r="V278" s="523">
        <f t="shared" si="89"/>
        <v>-86.621525085935104</v>
      </c>
      <c r="W278" s="415"/>
      <c r="X278" s="431">
        <v>887</v>
      </c>
      <c r="Y278" s="432" t="s">
        <v>282</v>
      </c>
      <c r="Z278" s="433">
        <v>4669</v>
      </c>
      <c r="AA278" s="480">
        <f t="shared" si="90"/>
        <v>286046.50989832636</v>
      </c>
      <c r="AB278" s="480">
        <v>-607766.49731243635</v>
      </c>
      <c r="AC278" s="200">
        <v>-321719.98741410999</v>
      </c>
      <c r="AD278" s="437">
        <v>2399839</v>
      </c>
      <c r="AE278" s="448">
        <f t="shared" si="93"/>
        <v>2078119.01258589</v>
      </c>
      <c r="AF278" s="433">
        <v>1059397.7324163243</v>
      </c>
      <c r="AG278" s="435">
        <f t="shared" si="94"/>
        <v>3137516.7450022143</v>
      </c>
      <c r="AH278" s="438">
        <v>-303742</v>
      </c>
      <c r="AI278" s="478">
        <f t="shared" si="91"/>
        <v>2833774.7450022143</v>
      </c>
      <c r="AJ278" s="439">
        <f t="shared" si="92"/>
        <v>606.93397836843315</v>
      </c>
    </row>
    <row r="279" spans="1:36">
      <c r="A279" s="431">
        <v>889</v>
      </c>
      <c r="B279" s="432" t="s">
        <v>283</v>
      </c>
      <c r="C279" s="437">
        <v>2523</v>
      </c>
      <c r="D279" s="479">
        <f t="shared" si="81"/>
        <v>1896981.58032002</v>
      </c>
      <c r="E279" s="480">
        <v>1273965.8457695788</v>
      </c>
      <c r="F279" s="437">
        <v>3170947.4260895988</v>
      </c>
      <c r="G279" s="437">
        <v>1145506.5896339284</v>
      </c>
      <c r="H279" s="200">
        <f t="shared" si="82"/>
        <v>4316454.0157235274</v>
      </c>
      <c r="I279" s="437">
        <v>552984.30280738708</v>
      </c>
      <c r="J279" s="435">
        <f t="shared" si="83"/>
        <v>4869438.3185309144</v>
      </c>
      <c r="K279" s="438">
        <v>235452</v>
      </c>
      <c r="L279" s="478">
        <f t="shared" si="84"/>
        <v>5104890.3185309144</v>
      </c>
      <c r="M279" s="435">
        <v>158852.18799999999</v>
      </c>
      <c r="N279" s="435">
        <f t="shared" si="85"/>
        <v>5263742.5065309145</v>
      </c>
      <c r="O279" s="478">
        <f t="shared" si="86"/>
        <v>2023.3413866551384</v>
      </c>
      <c r="P279" s="435">
        <f t="shared" si="87"/>
        <v>2086.3030148755111</v>
      </c>
      <c r="Q279" s="481">
        <v>17</v>
      </c>
      <c r="R279" s="481">
        <v>17</v>
      </c>
      <c r="S279" s="367"/>
      <c r="T279" s="521">
        <f t="shared" si="88"/>
        <v>-360736.54310872406</v>
      </c>
      <c r="U279" s="522">
        <f t="shared" si="95"/>
        <v>-6.6000945955631218E-2</v>
      </c>
      <c r="V279" s="523">
        <f t="shared" si="89"/>
        <v>-105.01798314222856</v>
      </c>
      <c r="W279" s="415"/>
      <c r="X279" s="431">
        <v>889</v>
      </c>
      <c r="Y279" s="432" t="s">
        <v>283</v>
      </c>
      <c r="Z279" s="433">
        <v>2568</v>
      </c>
      <c r="AA279" s="480">
        <f t="shared" si="90"/>
        <v>2039426.0566518023</v>
      </c>
      <c r="AB279" s="480">
        <v>1517726.4936542278</v>
      </c>
      <c r="AC279" s="200">
        <v>3557152.5503060301</v>
      </c>
      <c r="AD279" s="437">
        <v>1009703</v>
      </c>
      <c r="AE279" s="448">
        <f t="shared" si="93"/>
        <v>4566855.5503060296</v>
      </c>
      <c r="AF279" s="433">
        <v>555205.31133360858</v>
      </c>
      <c r="AG279" s="435">
        <f t="shared" si="94"/>
        <v>5122060.8616396384</v>
      </c>
      <c r="AH279" s="438">
        <v>343566</v>
      </c>
      <c r="AI279" s="478">
        <f t="shared" si="91"/>
        <v>5465626.8616396384</v>
      </c>
      <c r="AJ279" s="439">
        <f t="shared" si="92"/>
        <v>2128.359369797367</v>
      </c>
    </row>
    <row r="280" spans="1:36">
      <c r="A280" s="431">
        <v>890</v>
      </c>
      <c r="B280" s="432" t="s">
        <v>284</v>
      </c>
      <c r="C280" s="437">
        <v>1180</v>
      </c>
      <c r="D280" s="479">
        <f t="shared" si="81"/>
        <v>1914303.8464367227</v>
      </c>
      <c r="E280" s="480">
        <v>340790.48862022301</v>
      </c>
      <c r="F280" s="437">
        <v>2255094.3350569457</v>
      </c>
      <c r="G280" s="437">
        <v>425286.8428775295</v>
      </c>
      <c r="H280" s="200">
        <f t="shared" si="82"/>
        <v>2680381.1779344752</v>
      </c>
      <c r="I280" s="437">
        <v>237723.01733606966</v>
      </c>
      <c r="J280" s="435">
        <f t="shared" si="83"/>
        <v>2918104.1952705448</v>
      </c>
      <c r="K280" s="438">
        <v>432693</v>
      </c>
      <c r="L280" s="478">
        <f t="shared" si="84"/>
        <v>3350797.1952705448</v>
      </c>
      <c r="M280" s="435">
        <v>31328.850000000006</v>
      </c>
      <c r="N280" s="435">
        <f t="shared" si="85"/>
        <v>3382126.0452705449</v>
      </c>
      <c r="O280" s="478">
        <f t="shared" si="86"/>
        <v>2839.6586400597839</v>
      </c>
      <c r="P280" s="435">
        <f t="shared" si="87"/>
        <v>2866.2085129411398</v>
      </c>
      <c r="Q280" s="481">
        <v>19</v>
      </c>
      <c r="R280" s="481">
        <v>19</v>
      </c>
      <c r="S280" s="367"/>
      <c r="T280" s="521">
        <f t="shared" si="88"/>
        <v>-363925.37443947094</v>
      </c>
      <c r="U280" s="522">
        <f t="shared" si="95"/>
        <v>-9.7968385958868587E-2</v>
      </c>
      <c r="V280" s="523">
        <f t="shared" si="89"/>
        <v>-319.11905527186218</v>
      </c>
      <c r="W280" s="415"/>
      <c r="X280" s="431">
        <v>890</v>
      </c>
      <c r="Y280" s="432" t="s">
        <v>284</v>
      </c>
      <c r="Z280" s="433">
        <v>1176</v>
      </c>
      <c r="AA280" s="480">
        <f t="shared" si="90"/>
        <v>1869242.1057450892</v>
      </c>
      <c r="AB280" s="480">
        <v>696518.82486922375</v>
      </c>
      <c r="AC280" s="200">
        <v>2565760.9306143131</v>
      </c>
      <c r="AD280" s="437">
        <v>493192</v>
      </c>
      <c r="AE280" s="448">
        <f t="shared" si="93"/>
        <v>3058952.9306143131</v>
      </c>
      <c r="AF280" s="433">
        <v>234551.63909570267</v>
      </c>
      <c r="AG280" s="435">
        <f t="shared" si="94"/>
        <v>3293504.5697100158</v>
      </c>
      <c r="AH280" s="438">
        <v>421218</v>
      </c>
      <c r="AI280" s="478">
        <f t="shared" si="91"/>
        <v>3714722.5697100158</v>
      </c>
      <c r="AJ280" s="439">
        <f t="shared" si="92"/>
        <v>3158.7776953316461</v>
      </c>
    </row>
    <row r="281" spans="1:36">
      <c r="A281" s="431">
        <v>892</v>
      </c>
      <c r="B281" s="432" t="s">
        <v>285</v>
      </c>
      <c r="C281" s="437">
        <v>3592</v>
      </c>
      <c r="D281" s="479">
        <f t="shared" si="81"/>
        <v>3910251.7938200017</v>
      </c>
      <c r="E281" s="480">
        <v>456209.54670167103</v>
      </c>
      <c r="F281" s="437">
        <v>4366461.3405216727</v>
      </c>
      <c r="G281" s="437">
        <v>2094213.03494639</v>
      </c>
      <c r="H281" s="200">
        <f t="shared" si="82"/>
        <v>6460674.3754680622</v>
      </c>
      <c r="I281" s="437">
        <v>579322.10097779008</v>
      </c>
      <c r="J281" s="435">
        <f t="shared" si="83"/>
        <v>7039996.4764458518</v>
      </c>
      <c r="K281" s="438">
        <v>-563961</v>
      </c>
      <c r="L281" s="478">
        <f t="shared" si="84"/>
        <v>6476035.4764458518</v>
      </c>
      <c r="M281" s="435">
        <v>-6743.1620000000112</v>
      </c>
      <c r="N281" s="435">
        <f t="shared" si="85"/>
        <v>6469292.3144458514</v>
      </c>
      <c r="O281" s="478">
        <f t="shared" si="86"/>
        <v>1802.905199455972</v>
      </c>
      <c r="P281" s="435">
        <f t="shared" si="87"/>
        <v>1801.0279271842571</v>
      </c>
      <c r="Q281" s="481">
        <v>13</v>
      </c>
      <c r="R281" s="481">
        <v>13</v>
      </c>
      <c r="S281" s="367"/>
      <c r="T281" s="521">
        <f t="shared" si="88"/>
        <v>29477.907088497654</v>
      </c>
      <c r="U281" s="522">
        <f t="shared" si="95"/>
        <v>4.5726586277017077E-3</v>
      </c>
      <c r="V281" s="523">
        <f t="shared" si="89"/>
        <v>28.948796220596705</v>
      </c>
      <c r="W281" s="415"/>
      <c r="X281" s="431">
        <v>892</v>
      </c>
      <c r="Y281" s="432" t="s">
        <v>285</v>
      </c>
      <c r="Z281" s="433">
        <v>3634</v>
      </c>
      <c r="AA281" s="480">
        <f t="shared" si="90"/>
        <v>3895737.3568724417</v>
      </c>
      <c r="AB281" s="480">
        <v>508009.95941710693</v>
      </c>
      <c r="AC281" s="200">
        <v>4403747.3162895488</v>
      </c>
      <c r="AD281" s="437">
        <v>2042123</v>
      </c>
      <c r="AE281" s="448">
        <f t="shared" si="93"/>
        <v>6445870.3162895488</v>
      </c>
      <c r="AF281" s="433">
        <v>596788.2530678059</v>
      </c>
      <c r="AG281" s="435">
        <f t="shared" si="94"/>
        <v>7042658.5693573542</v>
      </c>
      <c r="AH281" s="438">
        <v>-596101</v>
      </c>
      <c r="AI281" s="478">
        <f t="shared" si="91"/>
        <v>6446557.5693573542</v>
      </c>
      <c r="AJ281" s="439">
        <f t="shared" si="92"/>
        <v>1773.9564032353753</v>
      </c>
    </row>
    <row r="282" spans="1:36">
      <c r="A282" s="431">
        <v>893</v>
      </c>
      <c r="B282" s="432" t="s">
        <v>602</v>
      </c>
      <c r="C282" s="437">
        <v>7434</v>
      </c>
      <c r="D282" s="479">
        <f t="shared" si="81"/>
        <v>6421852.9044991722</v>
      </c>
      <c r="E282" s="480">
        <v>-918094.64970608545</v>
      </c>
      <c r="F282" s="437">
        <v>5503758.254793087</v>
      </c>
      <c r="G282" s="437">
        <v>2395571.8398203081</v>
      </c>
      <c r="H282" s="200">
        <f t="shared" si="82"/>
        <v>7899330.0946133956</v>
      </c>
      <c r="I282" s="437">
        <v>1516510.5745014292</v>
      </c>
      <c r="J282" s="435">
        <f t="shared" si="83"/>
        <v>9415840.6691148244</v>
      </c>
      <c r="K282" s="438">
        <v>-25603</v>
      </c>
      <c r="L282" s="478">
        <f t="shared" si="84"/>
        <v>9390237.6691148244</v>
      </c>
      <c r="M282" s="435">
        <v>74.59250000002794</v>
      </c>
      <c r="N282" s="435">
        <f t="shared" si="85"/>
        <v>9390312.2616148237</v>
      </c>
      <c r="O282" s="478">
        <f t="shared" si="86"/>
        <v>1263.1473862139931</v>
      </c>
      <c r="P282" s="435">
        <f t="shared" si="87"/>
        <v>1263.1574201795565</v>
      </c>
      <c r="Q282" s="481">
        <v>15</v>
      </c>
      <c r="R282" s="481">
        <v>15</v>
      </c>
      <c r="S282" s="367"/>
      <c r="T282" s="521">
        <f t="shared" si="88"/>
        <v>267843.67696492374</v>
      </c>
      <c r="U282" s="522">
        <f t="shared" si="95"/>
        <v>2.9361116960680653E-2</v>
      </c>
      <c r="V282" s="523">
        <f t="shared" si="89"/>
        <v>46.341464892144131</v>
      </c>
      <c r="W282" s="415"/>
      <c r="X282" s="431">
        <v>893</v>
      </c>
      <c r="Y282" s="432" t="s">
        <v>286</v>
      </c>
      <c r="Z282" s="433">
        <v>7497</v>
      </c>
      <c r="AA282" s="480">
        <f t="shared" si="90"/>
        <v>6525041.9660955016</v>
      </c>
      <c r="AB282" s="480">
        <v>-827929.35958173743</v>
      </c>
      <c r="AC282" s="200">
        <v>5697112.6065137638</v>
      </c>
      <c r="AD282" s="437">
        <v>2204497</v>
      </c>
      <c r="AE282" s="448">
        <f t="shared" si="93"/>
        <v>7901609.6065137638</v>
      </c>
      <c r="AF282" s="433">
        <v>1521040.3856361366</v>
      </c>
      <c r="AG282" s="435">
        <f t="shared" si="94"/>
        <v>9422649.9921499006</v>
      </c>
      <c r="AH282" s="438">
        <v>-300256</v>
      </c>
      <c r="AI282" s="478">
        <f t="shared" si="91"/>
        <v>9122393.9921499006</v>
      </c>
      <c r="AJ282" s="439">
        <f t="shared" si="92"/>
        <v>1216.8059213218489</v>
      </c>
    </row>
    <row r="283" spans="1:36">
      <c r="A283" s="431">
        <v>895</v>
      </c>
      <c r="B283" s="432" t="s">
        <v>603</v>
      </c>
      <c r="C283" s="437">
        <v>15092</v>
      </c>
      <c r="D283" s="479">
        <f t="shared" si="81"/>
        <v>1801413.8979624333</v>
      </c>
      <c r="E283" s="480">
        <v>977560.6948723906</v>
      </c>
      <c r="F283" s="437">
        <v>2778974.5928348238</v>
      </c>
      <c r="G283" s="437">
        <v>1794596.7273950984</v>
      </c>
      <c r="H283" s="200">
        <f t="shared" si="82"/>
        <v>4573571.3202299224</v>
      </c>
      <c r="I283" s="437">
        <v>2603416.4578149375</v>
      </c>
      <c r="J283" s="435">
        <f t="shared" si="83"/>
        <v>7176987.7780448599</v>
      </c>
      <c r="K283" s="438">
        <v>-1211559</v>
      </c>
      <c r="L283" s="478">
        <f t="shared" si="84"/>
        <v>5965428.7780448599</v>
      </c>
      <c r="M283" s="435">
        <v>251302.13249999986</v>
      </c>
      <c r="N283" s="435">
        <f t="shared" si="85"/>
        <v>6216730.9105448602</v>
      </c>
      <c r="O283" s="478">
        <f t="shared" si="86"/>
        <v>395.27092353862048</v>
      </c>
      <c r="P283" s="435">
        <f t="shared" si="87"/>
        <v>411.9222707755672</v>
      </c>
      <c r="Q283" s="481">
        <v>2</v>
      </c>
      <c r="R283" s="481">
        <v>2</v>
      </c>
      <c r="S283" s="367"/>
      <c r="T283" s="521">
        <f t="shared" si="88"/>
        <v>-1384729.6179645425</v>
      </c>
      <c r="U283" s="522">
        <f t="shared" si="95"/>
        <v>-0.18839452748614904</v>
      </c>
      <c r="V283" s="523">
        <f t="shared" si="89"/>
        <v>-80.067522817804672</v>
      </c>
      <c r="W283" s="415"/>
      <c r="X283" s="431">
        <v>895</v>
      </c>
      <c r="Y283" s="432" t="s">
        <v>287</v>
      </c>
      <c r="Z283" s="433">
        <v>15463</v>
      </c>
      <c r="AA283" s="480">
        <f t="shared" si="90"/>
        <v>1969814.1907983562</v>
      </c>
      <c r="AB283" s="480">
        <v>2793678.4899772899</v>
      </c>
      <c r="AC283" s="200">
        <v>4763492.6807756461</v>
      </c>
      <c r="AD283" s="437">
        <v>1470319</v>
      </c>
      <c r="AE283" s="448">
        <f t="shared" si="93"/>
        <v>6233811.6807756461</v>
      </c>
      <c r="AF283" s="433">
        <v>2613083.7152337567</v>
      </c>
      <c r="AG283" s="435">
        <f t="shared" si="94"/>
        <v>8846895.3960094023</v>
      </c>
      <c r="AH283" s="438">
        <v>-1496737</v>
      </c>
      <c r="AI283" s="478">
        <f t="shared" si="91"/>
        <v>7350158.3960094023</v>
      </c>
      <c r="AJ283" s="439">
        <f t="shared" si="92"/>
        <v>475.33844635642515</v>
      </c>
    </row>
    <row r="284" spans="1:36">
      <c r="A284" s="431">
        <v>905</v>
      </c>
      <c r="B284" s="432" t="s">
        <v>604</v>
      </c>
      <c r="C284" s="437">
        <v>67988</v>
      </c>
      <c r="D284" s="479">
        <f t="shared" si="81"/>
        <v>22012813.378823943</v>
      </c>
      <c r="E284" s="480">
        <v>-25017824.886100803</v>
      </c>
      <c r="F284" s="437">
        <v>-3005011.5072768591</v>
      </c>
      <c r="G284" s="437">
        <v>3179511.19281467</v>
      </c>
      <c r="H284" s="200">
        <f t="shared" si="82"/>
        <v>174499.6855378109</v>
      </c>
      <c r="I284" s="437">
        <v>10587144.681542942</v>
      </c>
      <c r="J284" s="435">
        <f t="shared" si="83"/>
        <v>10761644.367080754</v>
      </c>
      <c r="K284" s="438">
        <v>30867026</v>
      </c>
      <c r="L284" s="478">
        <f t="shared" si="84"/>
        <v>41628670.367080756</v>
      </c>
      <c r="M284" s="435">
        <v>-5458616.4922999982</v>
      </c>
      <c r="N284" s="435">
        <f t="shared" si="85"/>
        <v>36170053.874780759</v>
      </c>
      <c r="O284" s="478">
        <f t="shared" si="86"/>
        <v>612.29438087722474</v>
      </c>
      <c r="P284" s="435">
        <f t="shared" si="87"/>
        <v>532.00644047156493</v>
      </c>
      <c r="Q284" s="481">
        <v>15</v>
      </c>
      <c r="R284" s="481">
        <v>15</v>
      </c>
      <c r="S284" s="367"/>
      <c r="T284" s="521">
        <f t="shared" si="88"/>
        <v>-7527528.1140202507</v>
      </c>
      <c r="U284" s="522">
        <f t="shared" si="95"/>
        <v>-0.15313487101559217</v>
      </c>
      <c r="V284" s="523">
        <f t="shared" si="89"/>
        <v>-114.70700167252028</v>
      </c>
      <c r="W284" s="415"/>
      <c r="X284" s="431">
        <v>905</v>
      </c>
      <c r="Y284" s="432" t="s">
        <v>288</v>
      </c>
      <c r="Z284" s="433">
        <v>67615</v>
      </c>
      <c r="AA284" s="480">
        <f t="shared" si="90"/>
        <v>21772421.89660909</v>
      </c>
      <c r="AB284" s="480">
        <v>-14155992.309101781</v>
      </c>
      <c r="AC284" s="200">
        <v>7616429.5875073113</v>
      </c>
      <c r="AD284" s="437">
        <v>2607194</v>
      </c>
      <c r="AE284" s="448">
        <f t="shared" si="93"/>
        <v>10223623.587507311</v>
      </c>
      <c r="AF284" s="433">
        <v>10466596.893593699</v>
      </c>
      <c r="AG284" s="435">
        <f t="shared" si="94"/>
        <v>20690220.48110101</v>
      </c>
      <c r="AH284" s="438">
        <v>28465978</v>
      </c>
      <c r="AI284" s="478">
        <f t="shared" si="91"/>
        <v>49156198.481101006</v>
      </c>
      <c r="AJ284" s="439">
        <f t="shared" si="92"/>
        <v>727.00138254974502</v>
      </c>
    </row>
    <row r="285" spans="1:36">
      <c r="A285" s="431">
        <v>908</v>
      </c>
      <c r="B285" s="432" t="s">
        <v>289</v>
      </c>
      <c r="C285" s="437">
        <v>20703</v>
      </c>
      <c r="D285" s="479">
        <f t="shared" si="81"/>
        <v>4712422.1338940952</v>
      </c>
      <c r="E285" s="480">
        <v>-4486525.494486127</v>
      </c>
      <c r="F285" s="437">
        <v>225896.63940796815</v>
      </c>
      <c r="G285" s="437">
        <v>4281392.3095552186</v>
      </c>
      <c r="H285" s="200">
        <f t="shared" si="82"/>
        <v>4507288.9489631867</v>
      </c>
      <c r="I285" s="437">
        <v>2863396.2832361627</v>
      </c>
      <c r="J285" s="435">
        <f t="shared" si="83"/>
        <v>7370685.2321993494</v>
      </c>
      <c r="K285" s="438">
        <v>685224</v>
      </c>
      <c r="L285" s="478">
        <f t="shared" si="84"/>
        <v>8055909.2321993494</v>
      </c>
      <c r="M285" s="435">
        <v>-117781.5575</v>
      </c>
      <c r="N285" s="435">
        <f t="shared" si="85"/>
        <v>7938127.6746993493</v>
      </c>
      <c r="O285" s="478">
        <f t="shared" si="86"/>
        <v>389.11796513545619</v>
      </c>
      <c r="P285" s="435">
        <f t="shared" si="87"/>
        <v>383.42885932953436</v>
      </c>
      <c r="Q285" s="481">
        <v>6</v>
      </c>
      <c r="R285" s="481">
        <v>6</v>
      </c>
      <c r="S285" s="367"/>
      <c r="T285" s="521">
        <f t="shared" si="88"/>
        <v>-4647393.9448945662</v>
      </c>
      <c r="U285" s="522">
        <f t="shared" si="95"/>
        <v>-0.36584137842782183</v>
      </c>
      <c r="V285" s="523">
        <f t="shared" si="89"/>
        <v>-224.71644786739068</v>
      </c>
      <c r="W285" s="415"/>
      <c r="X285" s="431">
        <v>908</v>
      </c>
      <c r="Y285" s="432" t="s">
        <v>289</v>
      </c>
      <c r="Z285" s="433">
        <v>20695</v>
      </c>
      <c r="AA285" s="480">
        <f t="shared" si="90"/>
        <v>4385085.5892095407</v>
      </c>
      <c r="AB285" s="480">
        <v>65177.027583061339</v>
      </c>
      <c r="AC285" s="200">
        <v>4450262.6167926025</v>
      </c>
      <c r="AD285" s="437">
        <v>4395559</v>
      </c>
      <c r="AE285" s="448">
        <f t="shared" si="93"/>
        <v>8845821.6167926025</v>
      </c>
      <c r="AF285" s="433">
        <v>2924192.5603013136</v>
      </c>
      <c r="AG285" s="435">
        <f t="shared" si="94"/>
        <v>11770014.177093916</v>
      </c>
      <c r="AH285" s="438">
        <v>933289</v>
      </c>
      <c r="AI285" s="478">
        <f t="shared" si="91"/>
        <v>12703303.177093916</v>
      </c>
      <c r="AJ285" s="439">
        <f t="shared" si="92"/>
        <v>613.83441300284687</v>
      </c>
    </row>
    <row r="286" spans="1:36">
      <c r="A286" s="431">
        <v>915</v>
      </c>
      <c r="B286" s="432" t="s">
        <v>290</v>
      </c>
      <c r="C286" s="437">
        <v>19759</v>
      </c>
      <c r="D286" s="479">
        <f t="shared" si="81"/>
        <v>-1902317.7647480567</v>
      </c>
      <c r="E286" s="480">
        <v>-1378566.4236242676</v>
      </c>
      <c r="F286" s="437">
        <v>-3280884.1883723242</v>
      </c>
      <c r="G286" s="437">
        <v>6074696.8803582322</v>
      </c>
      <c r="H286" s="200">
        <f t="shared" si="82"/>
        <v>2793812.691985908</v>
      </c>
      <c r="I286" s="437">
        <v>3310473.3823810727</v>
      </c>
      <c r="J286" s="435">
        <f t="shared" si="83"/>
        <v>6104286.0743669812</v>
      </c>
      <c r="K286" s="438">
        <v>-2507152</v>
      </c>
      <c r="L286" s="478">
        <f t="shared" si="84"/>
        <v>3597134.0743669812</v>
      </c>
      <c r="M286" s="435">
        <v>178216.40099999995</v>
      </c>
      <c r="N286" s="435">
        <f t="shared" si="85"/>
        <v>3775350.4753669812</v>
      </c>
      <c r="O286" s="478">
        <f t="shared" si="86"/>
        <v>182.0504111729835</v>
      </c>
      <c r="P286" s="435">
        <f t="shared" si="87"/>
        <v>191.0699162592733</v>
      </c>
      <c r="Q286" s="481">
        <v>11</v>
      </c>
      <c r="R286" s="481">
        <v>11</v>
      </c>
      <c r="S286" s="367"/>
      <c r="T286" s="521">
        <f t="shared" si="88"/>
        <v>-3887385.4368706811</v>
      </c>
      <c r="U286" s="522">
        <f t="shared" si="95"/>
        <v>-0.51939011329103368</v>
      </c>
      <c r="V286" s="523">
        <f t="shared" si="89"/>
        <v>-192.6814524047295</v>
      </c>
      <c r="W286" s="415"/>
      <c r="X286" s="431">
        <v>915</v>
      </c>
      <c r="Y286" s="432" t="s">
        <v>290</v>
      </c>
      <c r="Z286" s="433">
        <v>19973</v>
      </c>
      <c r="AA286" s="480">
        <f t="shared" si="90"/>
        <v>-1739820.7369767444</v>
      </c>
      <c r="AB286" s="480">
        <v>1807046.9287185483</v>
      </c>
      <c r="AC286" s="200">
        <v>67226.191741803894</v>
      </c>
      <c r="AD286" s="437">
        <v>6452902</v>
      </c>
      <c r="AE286" s="448">
        <f t="shared" si="93"/>
        <v>6520128.1917418037</v>
      </c>
      <c r="AF286" s="433">
        <v>3323029.3194958591</v>
      </c>
      <c r="AG286" s="435">
        <f t="shared" si="94"/>
        <v>9843157.5112376623</v>
      </c>
      <c r="AH286" s="438">
        <v>-2358638</v>
      </c>
      <c r="AI286" s="478">
        <f t="shared" si="91"/>
        <v>7484519.5112376623</v>
      </c>
      <c r="AJ286" s="439">
        <f t="shared" si="92"/>
        <v>374.731863577713</v>
      </c>
    </row>
    <row r="287" spans="1:36">
      <c r="A287" s="431">
        <v>918</v>
      </c>
      <c r="B287" s="432" t="s">
        <v>605</v>
      </c>
      <c r="C287" s="437">
        <v>2228</v>
      </c>
      <c r="D287" s="479">
        <f t="shared" si="81"/>
        <v>345807.51122259174</v>
      </c>
      <c r="E287" s="480">
        <v>-141256.66415260977</v>
      </c>
      <c r="F287" s="437">
        <v>204550.84706998197</v>
      </c>
      <c r="G287" s="437">
        <v>924420.81660341076</v>
      </c>
      <c r="H287" s="200">
        <f t="shared" si="82"/>
        <v>1128971.6636733927</v>
      </c>
      <c r="I287" s="437">
        <v>510136.77889194078</v>
      </c>
      <c r="J287" s="435">
        <f t="shared" si="83"/>
        <v>1639108.4425653336</v>
      </c>
      <c r="K287" s="438">
        <v>-460926</v>
      </c>
      <c r="L287" s="478">
        <f t="shared" si="84"/>
        <v>1178182.4425653336</v>
      </c>
      <c r="M287" s="435">
        <v>14291.922999999995</v>
      </c>
      <c r="N287" s="435">
        <f t="shared" si="85"/>
        <v>1192474.3655653335</v>
      </c>
      <c r="O287" s="478">
        <f t="shared" si="86"/>
        <v>528.80720043327358</v>
      </c>
      <c r="P287" s="435">
        <f t="shared" si="87"/>
        <v>535.2218875966488</v>
      </c>
      <c r="Q287" s="481">
        <v>2</v>
      </c>
      <c r="R287" s="481">
        <v>2</v>
      </c>
      <c r="S287" s="367"/>
      <c r="T287" s="521">
        <f t="shared" si="88"/>
        <v>157248.46331352741</v>
      </c>
      <c r="U287" s="522">
        <f t="shared" si="95"/>
        <v>0.15402412546672931</v>
      </c>
      <c r="V287" s="523">
        <f t="shared" si="89"/>
        <v>79.254589578229059</v>
      </c>
      <c r="W287" s="415"/>
      <c r="X287" s="431">
        <v>918</v>
      </c>
      <c r="Y287" s="432" t="s">
        <v>291</v>
      </c>
      <c r="Z287" s="433">
        <v>2271</v>
      </c>
      <c r="AA287" s="480">
        <f t="shared" si="90"/>
        <v>405985.61418573151</v>
      </c>
      <c r="AB287" s="480">
        <v>-80380.261705417579</v>
      </c>
      <c r="AC287" s="200">
        <v>325605.35248031392</v>
      </c>
      <c r="AD287" s="437">
        <v>738026</v>
      </c>
      <c r="AE287" s="448">
        <f t="shared" si="93"/>
        <v>1063631.352480314</v>
      </c>
      <c r="AF287" s="433">
        <v>520627.6267714923</v>
      </c>
      <c r="AG287" s="435">
        <f t="shared" si="94"/>
        <v>1584258.9792518062</v>
      </c>
      <c r="AH287" s="438">
        <v>-563325</v>
      </c>
      <c r="AI287" s="478">
        <f t="shared" si="91"/>
        <v>1020933.9792518062</v>
      </c>
      <c r="AJ287" s="439">
        <f t="shared" si="92"/>
        <v>449.55261085504452</v>
      </c>
    </row>
    <row r="288" spans="1:36">
      <c r="A288" s="431">
        <v>921</v>
      </c>
      <c r="B288" s="432" t="s">
        <v>292</v>
      </c>
      <c r="C288" s="437">
        <v>1894</v>
      </c>
      <c r="D288" s="479">
        <f t="shared" si="81"/>
        <v>151216.69503135979</v>
      </c>
      <c r="E288" s="480">
        <v>666324.68606271548</v>
      </c>
      <c r="F288" s="437">
        <v>817541.38109407527</v>
      </c>
      <c r="G288" s="437">
        <v>1060693.5749849083</v>
      </c>
      <c r="H288" s="200">
        <f t="shared" si="82"/>
        <v>1878234.9560789836</v>
      </c>
      <c r="I288" s="437">
        <v>489829.10183069477</v>
      </c>
      <c r="J288" s="435">
        <f t="shared" si="83"/>
        <v>2368064.0579096782</v>
      </c>
      <c r="K288" s="438">
        <v>245202</v>
      </c>
      <c r="L288" s="478">
        <f t="shared" si="84"/>
        <v>2613266.0579096782</v>
      </c>
      <c r="M288" s="435">
        <v>202265.02299999999</v>
      </c>
      <c r="N288" s="435">
        <f t="shared" si="85"/>
        <v>2815531.0809096782</v>
      </c>
      <c r="O288" s="478">
        <f t="shared" si="86"/>
        <v>1379.7603262458701</v>
      </c>
      <c r="P288" s="435">
        <f t="shared" si="87"/>
        <v>1486.5528410293971</v>
      </c>
      <c r="Q288" s="481">
        <v>11</v>
      </c>
      <c r="R288" s="481">
        <v>11</v>
      </c>
      <c r="S288" s="367"/>
      <c r="T288" s="521">
        <f t="shared" si="88"/>
        <v>-81113.006191074848</v>
      </c>
      <c r="U288" s="522">
        <f t="shared" si="95"/>
        <v>-3.010452659457041E-2</v>
      </c>
      <c r="V288" s="523">
        <f t="shared" si="89"/>
        <v>-8.3793255319521904</v>
      </c>
      <c r="W288" s="417"/>
      <c r="X288" s="431">
        <v>921</v>
      </c>
      <c r="Y288" s="432" t="s">
        <v>292</v>
      </c>
      <c r="Z288" s="433">
        <v>1941</v>
      </c>
      <c r="AA288" s="480">
        <f t="shared" si="90"/>
        <v>207066.39412760956</v>
      </c>
      <c r="AB288" s="480">
        <v>864875.53386762401</v>
      </c>
      <c r="AC288" s="200">
        <v>1071941.9279952336</v>
      </c>
      <c r="AD288" s="437">
        <v>964813</v>
      </c>
      <c r="AE288" s="448">
        <f t="shared" si="93"/>
        <v>2036754.9279952336</v>
      </c>
      <c r="AF288" s="433">
        <v>489090.13610551949</v>
      </c>
      <c r="AG288" s="435">
        <f t="shared" si="94"/>
        <v>2525845.0641007531</v>
      </c>
      <c r="AH288" s="438">
        <v>168534</v>
      </c>
      <c r="AI288" s="478">
        <f t="shared" si="91"/>
        <v>2694379.0641007531</v>
      </c>
      <c r="AJ288" s="439">
        <f t="shared" si="92"/>
        <v>1388.1396517778223</v>
      </c>
    </row>
    <row r="289" spans="1:36">
      <c r="A289" s="431">
        <v>922</v>
      </c>
      <c r="B289" s="432" t="s">
        <v>293</v>
      </c>
      <c r="C289" s="437">
        <v>4501</v>
      </c>
      <c r="D289" s="479">
        <f t="shared" si="81"/>
        <v>2680199.1107752211</v>
      </c>
      <c r="E289" s="480">
        <v>-543261.64456782863</v>
      </c>
      <c r="F289" s="437">
        <v>2136937.4662073925</v>
      </c>
      <c r="G289" s="437">
        <v>1252799.1173364331</v>
      </c>
      <c r="H289" s="200">
        <f t="shared" si="82"/>
        <v>3389736.5835438259</v>
      </c>
      <c r="I289" s="437">
        <v>697335.80695750774</v>
      </c>
      <c r="J289" s="435">
        <f t="shared" si="83"/>
        <v>4087072.3905013334</v>
      </c>
      <c r="K289" s="438">
        <v>-1130219</v>
      </c>
      <c r="L289" s="478">
        <f t="shared" si="84"/>
        <v>2956853.3905013334</v>
      </c>
      <c r="M289" s="435">
        <v>-84453.628499999963</v>
      </c>
      <c r="N289" s="435">
        <f t="shared" si="85"/>
        <v>2872399.7620013333</v>
      </c>
      <c r="O289" s="478">
        <f t="shared" si="86"/>
        <v>656.93254621224912</v>
      </c>
      <c r="P289" s="435">
        <f t="shared" si="87"/>
        <v>638.16924283522178</v>
      </c>
      <c r="Q289" s="481">
        <v>6</v>
      </c>
      <c r="R289" s="481">
        <v>6</v>
      </c>
      <c r="S289" s="367"/>
      <c r="T289" s="521">
        <f t="shared" si="88"/>
        <v>-8012.5570197901689</v>
      </c>
      <c r="U289" s="522">
        <f t="shared" si="95"/>
        <v>-2.7025022923850362E-3</v>
      </c>
      <c r="V289" s="523">
        <f t="shared" si="89"/>
        <v>-10.229008135438448</v>
      </c>
      <c r="W289" s="415"/>
      <c r="X289" s="431">
        <v>922</v>
      </c>
      <c r="Y289" s="432" t="s">
        <v>293</v>
      </c>
      <c r="Z289" s="433">
        <v>4444</v>
      </c>
      <c r="AA289" s="480">
        <f t="shared" si="90"/>
        <v>2589407.1440280266</v>
      </c>
      <c r="AB289" s="480">
        <v>-654070.2289735236</v>
      </c>
      <c r="AC289" s="200">
        <v>1935336.9150545031</v>
      </c>
      <c r="AD289" s="437">
        <v>1367818</v>
      </c>
      <c r="AE289" s="448">
        <f t="shared" si="93"/>
        <v>3303154.9150545029</v>
      </c>
      <c r="AF289" s="433">
        <v>723605.03246662067</v>
      </c>
      <c r="AG289" s="435">
        <f t="shared" si="94"/>
        <v>4026759.9475211236</v>
      </c>
      <c r="AH289" s="438">
        <v>-1061894</v>
      </c>
      <c r="AI289" s="478">
        <f t="shared" si="91"/>
        <v>2964865.9475211236</v>
      </c>
      <c r="AJ289" s="439">
        <f t="shared" si="92"/>
        <v>667.16155434768757</v>
      </c>
    </row>
    <row r="290" spans="1:36">
      <c r="A290" s="431">
        <v>924</v>
      </c>
      <c r="B290" s="432" t="s">
        <v>606</v>
      </c>
      <c r="C290" s="437">
        <v>2946</v>
      </c>
      <c r="D290" s="479">
        <f t="shared" si="81"/>
        <v>976050.8993521512</v>
      </c>
      <c r="E290" s="480">
        <v>-128159.14376166697</v>
      </c>
      <c r="F290" s="437">
        <v>847891.75559048424</v>
      </c>
      <c r="G290" s="437">
        <v>1638184.7060515159</v>
      </c>
      <c r="H290" s="200">
        <f t="shared" si="82"/>
        <v>2486076.4616419999</v>
      </c>
      <c r="I290" s="437">
        <v>720400.04595424735</v>
      </c>
      <c r="J290" s="435">
        <f t="shared" si="83"/>
        <v>3206476.5075962474</v>
      </c>
      <c r="K290" s="438">
        <v>100275</v>
      </c>
      <c r="L290" s="478">
        <f t="shared" si="84"/>
        <v>3306751.5075962474</v>
      </c>
      <c r="M290" s="435">
        <v>16410.350000000006</v>
      </c>
      <c r="N290" s="435">
        <f t="shared" si="85"/>
        <v>3323161.8575962475</v>
      </c>
      <c r="O290" s="478">
        <f t="shared" si="86"/>
        <v>1122.4546868962143</v>
      </c>
      <c r="P290" s="435">
        <f t="shared" si="87"/>
        <v>1128.025070467158</v>
      </c>
      <c r="Q290" s="481">
        <v>16</v>
      </c>
      <c r="R290" s="481">
        <v>16</v>
      </c>
      <c r="S290" s="367"/>
      <c r="T290" s="521">
        <f t="shared" si="88"/>
        <v>29780.549414830748</v>
      </c>
      <c r="U290" s="522">
        <f t="shared" si="95"/>
        <v>9.0878283008518704E-3</v>
      </c>
      <c r="V290" s="523">
        <f t="shared" si="89"/>
        <v>31.585526383092883</v>
      </c>
      <c r="W290" s="415"/>
      <c r="X290" s="431">
        <v>924</v>
      </c>
      <c r="Y290" s="432" t="s">
        <v>294</v>
      </c>
      <c r="Z290" s="433">
        <v>3004</v>
      </c>
      <c r="AA290" s="480">
        <f t="shared" si="90"/>
        <v>1187116.333670387</v>
      </c>
      <c r="AB290" s="480">
        <v>-419131.37752108672</v>
      </c>
      <c r="AC290" s="200">
        <v>767984.95614930021</v>
      </c>
      <c r="AD290" s="437">
        <v>1620249</v>
      </c>
      <c r="AE290" s="448">
        <f t="shared" si="93"/>
        <v>2388233.9561493001</v>
      </c>
      <c r="AF290" s="433">
        <v>723912.00203211652</v>
      </c>
      <c r="AG290" s="435">
        <f t="shared" si="94"/>
        <v>3112145.9581814166</v>
      </c>
      <c r="AH290" s="438">
        <v>164825</v>
      </c>
      <c r="AI290" s="478">
        <f t="shared" si="91"/>
        <v>3276970.9581814166</v>
      </c>
      <c r="AJ290" s="439">
        <f t="shared" si="92"/>
        <v>1090.8691605131214</v>
      </c>
    </row>
    <row r="291" spans="1:36">
      <c r="A291" s="431">
        <v>925</v>
      </c>
      <c r="B291" s="432" t="s">
        <v>295</v>
      </c>
      <c r="C291" s="437">
        <v>3427</v>
      </c>
      <c r="D291" s="479">
        <f t="shared" si="81"/>
        <v>1241285.7559173261</v>
      </c>
      <c r="E291" s="480">
        <v>1935494.6703818492</v>
      </c>
      <c r="F291" s="437">
        <v>3176780.4262991752</v>
      </c>
      <c r="G291" s="437">
        <v>-20416.79060073354</v>
      </c>
      <c r="H291" s="200">
        <f t="shared" si="82"/>
        <v>3156363.6356984419</v>
      </c>
      <c r="I291" s="437">
        <v>820530.34692520485</v>
      </c>
      <c r="J291" s="435">
        <f t="shared" si="83"/>
        <v>3976893.982623647</v>
      </c>
      <c r="K291" s="438">
        <v>-27667</v>
      </c>
      <c r="L291" s="478">
        <f t="shared" si="84"/>
        <v>3949226.982623647</v>
      </c>
      <c r="M291" s="435">
        <v>58182.150000000009</v>
      </c>
      <c r="N291" s="435">
        <f t="shared" si="85"/>
        <v>4007409.1326236469</v>
      </c>
      <c r="O291" s="478">
        <f t="shared" si="86"/>
        <v>1152.3860468700459</v>
      </c>
      <c r="P291" s="435">
        <f t="shared" si="87"/>
        <v>1169.363622008651</v>
      </c>
      <c r="Q291" s="481">
        <v>11</v>
      </c>
      <c r="R291" s="481">
        <v>11</v>
      </c>
      <c r="S291" s="367"/>
      <c r="T291" s="521">
        <f t="shared" si="88"/>
        <v>-253384.92857950553</v>
      </c>
      <c r="U291" s="522">
        <f t="shared" si="95"/>
        <v>-6.0292250137121216E-2</v>
      </c>
      <c r="V291" s="523">
        <f t="shared" si="89"/>
        <v>-51.800747170972045</v>
      </c>
      <c r="W291" s="415"/>
      <c r="X291" s="431">
        <v>925</v>
      </c>
      <c r="Y291" s="432" t="s">
        <v>295</v>
      </c>
      <c r="Z291" s="433">
        <v>3490</v>
      </c>
      <c r="AA291" s="480">
        <f t="shared" si="90"/>
        <v>1322270.9376441259</v>
      </c>
      <c r="AB291" s="480">
        <v>2078295.3105277307</v>
      </c>
      <c r="AC291" s="200">
        <v>3400566.2481718566</v>
      </c>
      <c r="AD291" s="437">
        <v>-135602</v>
      </c>
      <c r="AE291" s="448">
        <f t="shared" si="93"/>
        <v>3264964.2481718566</v>
      </c>
      <c r="AF291" s="433">
        <v>817536.66303129576</v>
      </c>
      <c r="AG291" s="435">
        <f t="shared" si="94"/>
        <v>4082500.9112031525</v>
      </c>
      <c r="AH291" s="438">
        <v>120111</v>
      </c>
      <c r="AI291" s="478">
        <f t="shared" si="91"/>
        <v>4202611.9112031525</v>
      </c>
      <c r="AJ291" s="439">
        <f t="shared" si="92"/>
        <v>1204.1867940410179</v>
      </c>
    </row>
    <row r="292" spans="1:36">
      <c r="A292" s="431">
        <v>927</v>
      </c>
      <c r="B292" s="432" t="s">
        <v>607</v>
      </c>
      <c r="C292" s="437">
        <v>28913</v>
      </c>
      <c r="D292" s="479">
        <f t="shared" si="81"/>
        <v>13504862.591214882</v>
      </c>
      <c r="E292" s="480">
        <v>1016231.6804453147</v>
      </c>
      <c r="F292" s="437">
        <v>14521094.271660198</v>
      </c>
      <c r="G292" s="437">
        <v>2622340.0928733731</v>
      </c>
      <c r="H292" s="200">
        <f t="shared" si="82"/>
        <v>17143434.36453357</v>
      </c>
      <c r="I292" s="437">
        <v>4028182.342729406</v>
      </c>
      <c r="J292" s="435">
        <f t="shared" si="83"/>
        <v>21171616.707262974</v>
      </c>
      <c r="K292" s="438">
        <v>-3203849</v>
      </c>
      <c r="L292" s="478">
        <f t="shared" si="84"/>
        <v>17967767.707262974</v>
      </c>
      <c r="M292" s="435">
        <v>-181300.05494999979</v>
      </c>
      <c r="N292" s="435">
        <f t="shared" si="85"/>
        <v>17786467.652312975</v>
      </c>
      <c r="O292" s="478">
        <f t="shared" si="86"/>
        <v>621.44252437529747</v>
      </c>
      <c r="P292" s="435">
        <f t="shared" si="87"/>
        <v>615.17198672960171</v>
      </c>
      <c r="Q292" s="481">
        <v>1</v>
      </c>
      <c r="R292" s="482">
        <v>34</v>
      </c>
      <c r="S292" s="416"/>
      <c r="T292" s="521">
        <f t="shared" si="88"/>
        <v>-2193433.7924823724</v>
      </c>
      <c r="U292" s="522">
        <f t="shared" si="95"/>
        <v>-0.10879479541485051</v>
      </c>
      <c r="V292" s="523">
        <f t="shared" si="89"/>
        <v>-68.08863263230694</v>
      </c>
      <c r="W292" s="415"/>
      <c r="X292" s="431">
        <v>927</v>
      </c>
      <c r="Y292" s="432" t="s">
        <v>296</v>
      </c>
      <c r="Z292" s="433">
        <v>29239</v>
      </c>
      <c r="AA292" s="480">
        <f t="shared" si="90"/>
        <v>14692565.048590893</v>
      </c>
      <c r="AB292" s="480">
        <v>883285.1056101498</v>
      </c>
      <c r="AC292" s="200">
        <v>15575850.154201042</v>
      </c>
      <c r="AD292" s="437">
        <v>3695454</v>
      </c>
      <c r="AE292" s="448">
        <f t="shared" si="93"/>
        <v>19271304.154201042</v>
      </c>
      <c r="AF292" s="433">
        <v>4188001.3455443038</v>
      </c>
      <c r="AG292" s="435">
        <f t="shared" si="94"/>
        <v>23459305.499745347</v>
      </c>
      <c r="AH292" s="438">
        <v>-3298104</v>
      </c>
      <c r="AI292" s="478">
        <f t="shared" si="91"/>
        <v>20161201.499745347</v>
      </c>
      <c r="AJ292" s="439">
        <f t="shared" si="92"/>
        <v>689.53115700760441</v>
      </c>
    </row>
    <row r="293" spans="1:36">
      <c r="A293" s="431">
        <v>931</v>
      </c>
      <c r="B293" s="432" t="s">
        <v>297</v>
      </c>
      <c r="C293" s="437">
        <v>5951</v>
      </c>
      <c r="D293" s="479">
        <f t="shared" si="81"/>
        <v>655691.33483692864</v>
      </c>
      <c r="E293" s="480">
        <v>3683320.2189848977</v>
      </c>
      <c r="F293" s="437">
        <v>4339011.5538218264</v>
      </c>
      <c r="G293" s="437">
        <v>2372291.80699465</v>
      </c>
      <c r="H293" s="200">
        <f t="shared" si="82"/>
        <v>6711303.3608164769</v>
      </c>
      <c r="I293" s="437">
        <v>1309714.2925791396</v>
      </c>
      <c r="J293" s="435">
        <f t="shared" si="83"/>
        <v>8021017.6533956164</v>
      </c>
      <c r="K293" s="438">
        <v>145870</v>
      </c>
      <c r="L293" s="478">
        <f t="shared" si="84"/>
        <v>8166887.6533956164</v>
      </c>
      <c r="M293" s="435">
        <v>-93091.44</v>
      </c>
      <c r="N293" s="435">
        <f t="shared" si="85"/>
        <v>8073796.213395616</v>
      </c>
      <c r="O293" s="478">
        <f t="shared" si="86"/>
        <v>1372.3555122493053</v>
      </c>
      <c r="P293" s="435">
        <f t="shared" si="87"/>
        <v>1356.7125211553716</v>
      </c>
      <c r="Q293" s="481">
        <v>13</v>
      </c>
      <c r="R293" s="481">
        <v>13</v>
      </c>
      <c r="S293" s="367"/>
      <c r="T293" s="521">
        <f t="shared" si="88"/>
        <v>-1737735.2002257342</v>
      </c>
      <c r="U293" s="522">
        <f t="shared" si="95"/>
        <v>-0.17544688232024699</v>
      </c>
      <c r="V293" s="523">
        <f t="shared" si="89"/>
        <v>-259.37807154333882</v>
      </c>
      <c r="W293" s="415"/>
      <c r="X293" s="431">
        <v>931</v>
      </c>
      <c r="Y293" s="432" t="s">
        <v>297</v>
      </c>
      <c r="Z293" s="433">
        <v>6070</v>
      </c>
      <c r="AA293" s="480">
        <f t="shared" si="90"/>
        <v>810941.42586656474</v>
      </c>
      <c r="AB293" s="480">
        <v>5901186.4620530438</v>
      </c>
      <c r="AC293" s="200">
        <v>6712127.8879196085</v>
      </c>
      <c r="AD293" s="437">
        <v>1848308</v>
      </c>
      <c r="AE293" s="448">
        <f t="shared" si="93"/>
        <v>8560435.8879196085</v>
      </c>
      <c r="AF293" s="433">
        <v>1313012.9657017426</v>
      </c>
      <c r="AG293" s="435">
        <f t="shared" si="94"/>
        <v>9873448.8536213506</v>
      </c>
      <c r="AH293" s="438">
        <v>31174</v>
      </c>
      <c r="AI293" s="478">
        <f t="shared" si="91"/>
        <v>9904622.8536213506</v>
      </c>
      <c r="AJ293" s="439">
        <f t="shared" si="92"/>
        <v>1631.7335837926441</v>
      </c>
    </row>
    <row r="294" spans="1:36">
      <c r="A294" s="431">
        <v>934</v>
      </c>
      <c r="B294" s="432" t="s">
        <v>608</v>
      </c>
      <c r="C294" s="437">
        <v>2671</v>
      </c>
      <c r="D294" s="479">
        <f t="shared" si="81"/>
        <v>150820.2644880513</v>
      </c>
      <c r="E294" s="480">
        <v>263044.9730739228</v>
      </c>
      <c r="F294" s="437">
        <v>413865.23756197409</v>
      </c>
      <c r="G294" s="437">
        <v>1224823.7886438149</v>
      </c>
      <c r="H294" s="200">
        <f t="shared" si="82"/>
        <v>1638689.0262057888</v>
      </c>
      <c r="I294" s="437">
        <v>561899.0903256645</v>
      </c>
      <c r="J294" s="435">
        <f t="shared" si="83"/>
        <v>2200588.1165314531</v>
      </c>
      <c r="K294" s="438">
        <v>-787755</v>
      </c>
      <c r="L294" s="478">
        <f t="shared" si="84"/>
        <v>1412833.1165314531</v>
      </c>
      <c r="M294" s="435">
        <v>-2406652.42</v>
      </c>
      <c r="N294" s="435">
        <f t="shared" si="85"/>
        <v>-993819.30346854683</v>
      </c>
      <c r="O294" s="478">
        <f t="shared" si="86"/>
        <v>528.95287028508164</v>
      </c>
      <c r="P294" s="435">
        <f t="shared" si="87"/>
        <v>-372.07761268009989</v>
      </c>
      <c r="Q294" s="481">
        <v>14</v>
      </c>
      <c r="R294" s="481">
        <v>14</v>
      </c>
      <c r="S294" s="367"/>
      <c r="T294" s="521">
        <f t="shared" si="88"/>
        <v>-372228.94109056797</v>
      </c>
      <c r="U294" s="522">
        <f t="shared" si="95"/>
        <v>-0.20852437006388144</v>
      </c>
      <c r="V294" s="523">
        <f t="shared" si="89"/>
        <v>-118.74744089852538</v>
      </c>
      <c r="W294" s="415"/>
      <c r="X294" s="431">
        <v>934</v>
      </c>
      <c r="Y294" s="432" t="s">
        <v>298</v>
      </c>
      <c r="Z294" s="433">
        <v>2756</v>
      </c>
      <c r="AA294" s="480">
        <f t="shared" si="90"/>
        <v>367769.61734675238</v>
      </c>
      <c r="AB294" s="480">
        <v>378251.75007219886</v>
      </c>
      <c r="AC294" s="200">
        <v>746021.36741895124</v>
      </c>
      <c r="AD294" s="437">
        <v>1250089</v>
      </c>
      <c r="AE294" s="448">
        <f t="shared" si="93"/>
        <v>1996110.3674189514</v>
      </c>
      <c r="AF294" s="433">
        <v>565563.69020306994</v>
      </c>
      <c r="AG294" s="435">
        <f t="shared" si="94"/>
        <v>2561674.0576220211</v>
      </c>
      <c r="AH294" s="438">
        <v>-776612</v>
      </c>
      <c r="AI294" s="478">
        <f t="shared" si="91"/>
        <v>1785062.0576220211</v>
      </c>
      <c r="AJ294" s="439">
        <f t="shared" si="92"/>
        <v>647.70031118360703</v>
      </c>
    </row>
    <row r="295" spans="1:36">
      <c r="A295" s="431">
        <v>935</v>
      </c>
      <c r="B295" s="432" t="s">
        <v>609</v>
      </c>
      <c r="C295" s="437">
        <v>2985</v>
      </c>
      <c r="D295" s="479">
        <f t="shared" si="81"/>
        <v>124237.77571490116</v>
      </c>
      <c r="E295" s="480">
        <v>2902.1905298869242</v>
      </c>
      <c r="F295" s="437">
        <v>127139.96624478808</v>
      </c>
      <c r="G295" s="437">
        <v>1085050.7477332584</v>
      </c>
      <c r="H295" s="200">
        <f t="shared" si="82"/>
        <v>1212190.7139780466</v>
      </c>
      <c r="I295" s="437">
        <v>622487.32514186262</v>
      </c>
      <c r="J295" s="435">
        <f t="shared" si="83"/>
        <v>1834678.0391199091</v>
      </c>
      <c r="K295" s="438">
        <v>216270</v>
      </c>
      <c r="L295" s="478">
        <f t="shared" si="84"/>
        <v>2050948.0391199091</v>
      </c>
      <c r="M295" s="435">
        <v>1262075.2630000003</v>
      </c>
      <c r="N295" s="435">
        <f t="shared" si="85"/>
        <v>3313023.3021199093</v>
      </c>
      <c r="O295" s="478">
        <f t="shared" si="86"/>
        <v>687.08477022442514</v>
      </c>
      <c r="P295" s="435">
        <f t="shared" si="87"/>
        <v>1109.8905534740065</v>
      </c>
      <c r="Q295" s="481">
        <v>8</v>
      </c>
      <c r="R295" s="481">
        <v>8</v>
      </c>
      <c r="S295" s="367"/>
      <c r="T295" s="521">
        <f t="shared" si="88"/>
        <v>-250853.67798807845</v>
      </c>
      <c r="U295" s="522">
        <f t="shared" si="95"/>
        <v>-0.1089814453276428</v>
      </c>
      <c r="V295" s="523">
        <f t="shared" si="89"/>
        <v>-70.086847245307581</v>
      </c>
      <c r="W295" s="415"/>
      <c r="X295" s="431">
        <v>935</v>
      </c>
      <c r="Y295" s="432" t="s">
        <v>299</v>
      </c>
      <c r="Z295" s="433">
        <v>3040</v>
      </c>
      <c r="AA295" s="480">
        <f t="shared" si="90"/>
        <v>287043.57761077094</v>
      </c>
      <c r="AB295" s="480">
        <v>423190.29163122666</v>
      </c>
      <c r="AC295" s="200">
        <v>710233.8692419976</v>
      </c>
      <c r="AD295" s="437">
        <v>896706</v>
      </c>
      <c r="AE295" s="448">
        <f t="shared" si="93"/>
        <v>1606939.8692419976</v>
      </c>
      <c r="AF295" s="433">
        <v>632603.8478659899</v>
      </c>
      <c r="AG295" s="435">
        <f t="shared" si="94"/>
        <v>2239543.7171079875</v>
      </c>
      <c r="AH295" s="438">
        <v>62258</v>
      </c>
      <c r="AI295" s="478">
        <f t="shared" si="91"/>
        <v>2301801.7171079875</v>
      </c>
      <c r="AJ295" s="439">
        <f t="shared" si="92"/>
        <v>757.17161746973272</v>
      </c>
    </row>
    <row r="296" spans="1:36">
      <c r="A296" s="431">
        <v>936</v>
      </c>
      <c r="B296" s="432" t="s">
        <v>610</v>
      </c>
      <c r="C296" s="437">
        <v>6395</v>
      </c>
      <c r="D296" s="479">
        <f t="shared" si="81"/>
        <v>847103.12252753787</v>
      </c>
      <c r="E296" s="480">
        <v>2511413.4166207472</v>
      </c>
      <c r="F296" s="437">
        <v>3358516.5391482851</v>
      </c>
      <c r="G296" s="437">
        <v>2007797.9339286697</v>
      </c>
      <c r="H296" s="200">
        <f t="shared" si="82"/>
        <v>5366314.4730769545</v>
      </c>
      <c r="I296" s="437">
        <v>1416579.1150791266</v>
      </c>
      <c r="J296" s="435">
        <f t="shared" si="83"/>
        <v>6782893.5881560808</v>
      </c>
      <c r="K296" s="438">
        <v>524546</v>
      </c>
      <c r="L296" s="478">
        <f t="shared" si="84"/>
        <v>7307439.5881560808</v>
      </c>
      <c r="M296" s="435">
        <v>87317.980499999976</v>
      </c>
      <c r="N296" s="435">
        <f t="shared" si="85"/>
        <v>7394757.5686560804</v>
      </c>
      <c r="O296" s="478">
        <f t="shared" si="86"/>
        <v>1142.6801545201065</v>
      </c>
      <c r="P296" s="435">
        <f t="shared" si="87"/>
        <v>1156.3342562402001</v>
      </c>
      <c r="Q296" s="481">
        <v>6</v>
      </c>
      <c r="R296" s="481">
        <v>6</v>
      </c>
      <c r="S296" s="367"/>
      <c r="T296" s="521">
        <f t="shared" si="88"/>
        <v>-476520.7201120751</v>
      </c>
      <c r="U296" s="522">
        <f t="shared" si="95"/>
        <v>-6.1218287509240348E-2</v>
      </c>
      <c r="V296" s="523">
        <f t="shared" si="89"/>
        <v>-61.335361066615178</v>
      </c>
      <c r="W296" s="415"/>
      <c r="X296" s="431">
        <v>936</v>
      </c>
      <c r="Y296" s="432" t="s">
        <v>300</v>
      </c>
      <c r="Z296" s="433">
        <v>6465</v>
      </c>
      <c r="AA296" s="480">
        <f t="shared" si="90"/>
        <v>713228.09696581447</v>
      </c>
      <c r="AB296" s="480">
        <v>3270932.5877537113</v>
      </c>
      <c r="AC296" s="200">
        <v>3984160.6847195257</v>
      </c>
      <c r="AD296" s="437">
        <v>1661339</v>
      </c>
      <c r="AE296" s="448">
        <f t="shared" si="93"/>
        <v>5645499.6847195253</v>
      </c>
      <c r="AF296" s="433">
        <v>1423625.6235486304</v>
      </c>
      <c r="AG296" s="435">
        <f t="shared" si="94"/>
        <v>7069125.3082681559</v>
      </c>
      <c r="AH296" s="438">
        <v>714835</v>
      </c>
      <c r="AI296" s="478">
        <f t="shared" si="91"/>
        <v>7783960.3082681559</v>
      </c>
      <c r="AJ296" s="439">
        <f t="shared" si="92"/>
        <v>1204.0155155867217</v>
      </c>
    </row>
    <row r="297" spans="1:36">
      <c r="A297" s="431">
        <v>946</v>
      </c>
      <c r="B297" s="432" t="s">
        <v>611</v>
      </c>
      <c r="C297" s="437">
        <v>6287</v>
      </c>
      <c r="D297" s="479">
        <f t="shared" si="81"/>
        <v>5044712.2027860433</v>
      </c>
      <c r="E297" s="480">
        <v>-416889.25488245464</v>
      </c>
      <c r="F297" s="437">
        <v>4627822.9479035884</v>
      </c>
      <c r="G297" s="437">
        <v>2170743.7907054871</v>
      </c>
      <c r="H297" s="200">
        <f t="shared" si="82"/>
        <v>6798566.7386090755</v>
      </c>
      <c r="I297" s="437">
        <v>1364035.1441720412</v>
      </c>
      <c r="J297" s="435">
        <f t="shared" si="83"/>
        <v>8162601.8827811163</v>
      </c>
      <c r="K297" s="438">
        <v>704419</v>
      </c>
      <c r="L297" s="478">
        <f t="shared" si="84"/>
        <v>8867020.8827811163</v>
      </c>
      <c r="M297" s="435">
        <v>-157792.97450000001</v>
      </c>
      <c r="N297" s="435">
        <f t="shared" si="85"/>
        <v>8709227.9082811158</v>
      </c>
      <c r="O297" s="478">
        <f t="shared" si="86"/>
        <v>1410.3739275936243</v>
      </c>
      <c r="P297" s="435">
        <f t="shared" si="87"/>
        <v>1385.2756335742192</v>
      </c>
      <c r="Q297" s="481">
        <v>15</v>
      </c>
      <c r="R297" s="481">
        <v>15</v>
      </c>
      <c r="S297" s="367"/>
      <c r="T297" s="521">
        <f t="shared" si="88"/>
        <v>-252431.80273122899</v>
      </c>
      <c r="U297" s="522">
        <f t="shared" si="95"/>
        <v>-2.7680586920776042E-2</v>
      </c>
      <c r="V297" s="523">
        <f t="shared" si="89"/>
        <v>-19.904097110319299</v>
      </c>
      <c r="W297" s="415"/>
      <c r="X297" s="431">
        <v>946</v>
      </c>
      <c r="Y297" s="432" t="s">
        <v>301</v>
      </c>
      <c r="Z297" s="433">
        <v>6376</v>
      </c>
      <c r="AA297" s="480">
        <f t="shared" si="90"/>
        <v>4923302.6239208123</v>
      </c>
      <c r="AB297" s="480">
        <v>79508.466878366045</v>
      </c>
      <c r="AC297" s="200">
        <v>5002811.090799178</v>
      </c>
      <c r="AD297" s="437">
        <v>2025058</v>
      </c>
      <c r="AE297" s="448">
        <f t="shared" si="93"/>
        <v>7027869.090799178</v>
      </c>
      <c r="AF297" s="433">
        <v>1380218.5947131673</v>
      </c>
      <c r="AG297" s="435">
        <f t="shared" si="94"/>
        <v>8408087.6855123453</v>
      </c>
      <c r="AH297" s="438">
        <v>711365</v>
      </c>
      <c r="AI297" s="478">
        <f t="shared" si="91"/>
        <v>9119452.6855123453</v>
      </c>
      <c r="AJ297" s="439">
        <f t="shared" si="92"/>
        <v>1430.2780247039436</v>
      </c>
    </row>
    <row r="298" spans="1:36">
      <c r="A298" s="431">
        <v>976</v>
      </c>
      <c r="B298" s="432" t="s">
        <v>612</v>
      </c>
      <c r="C298" s="437">
        <v>3788</v>
      </c>
      <c r="D298" s="479">
        <f t="shared" si="81"/>
        <v>1854660.6587483347</v>
      </c>
      <c r="E298" s="480">
        <v>-475631.60255503311</v>
      </c>
      <c r="F298" s="437">
        <v>1379029.0561933017</v>
      </c>
      <c r="G298" s="437">
        <v>1886670.1666394433</v>
      </c>
      <c r="H298" s="200">
        <f t="shared" si="82"/>
        <v>3265699.2228327449</v>
      </c>
      <c r="I298" s="437">
        <v>822771.08316311531</v>
      </c>
      <c r="J298" s="435">
        <f t="shared" si="83"/>
        <v>4088470.3059958601</v>
      </c>
      <c r="K298" s="438">
        <v>-724413</v>
      </c>
      <c r="L298" s="478">
        <f t="shared" si="84"/>
        <v>3364057.3059958601</v>
      </c>
      <c r="M298" s="435">
        <v>-46307.024000000019</v>
      </c>
      <c r="N298" s="435">
        <f t="shared" si="85"/>
        <v>3317750.2819958599</v>
      </c>
      <c r="O298" s="478">
        <f t="shared" si="86"/>
        <v>888.08271013618275</v>
      </c>
      <c r="P298" s="435">
        <f t="shared" si="87"/>
        <v>875.85804698940331</v>
      </c>
      <c r="Q298" s="481">
        <v>19</v>
      </c>
      <c r="R298" s="481">
        <v>19</v>
      </c>
      <c r="S298" s="367"/>
      <c r="T298" s="521">
        <f t="shared" si="88"/>
        <v>-1685142.0192692373</v>
      </c>
      <c r="U298" s="522">
        <f t="shared" si="95"/>
        <v>-0.33374440395671295</v>
      </c>
      <c r="V298" s="523">
        <f t="shared" si="89"/>
        <v>-430.24609541606208</v>
      </c>
      <c r="W298" s="415"/>
      <c r="X298" s="431">
        <v>976</v>
      </c>
      <c r="Y298" s="432" t="s">
        <v>302</v>
      </c>
      <c r="Z298" s="433">
        <v>3830</v>
      </c>
      <c r="AA298" s="480">
        <f t="shared" si="90"/>
        <v>1752622.1803657352</v>
      </c>
      <c r="AB298" s="480">
        <v>1100544.0405459991</v>
      </c>
      <c r="AC298" s="200">
        <v>2853166.2209117343</v>
      </c>
      <c r="AD298" s="437">
        <v>1988420</v>
      </c>
      <c r="AE298" s="448">
        <f t="shared" si="93"/>
        <v>4841586.2209117338</v>
      </c>
      <c r="AF298" s="433">
        <v>829621.10435336339</v>
      </c>
      <c r="AG298" s="435">
        <f t="shared" si="94"/>
        <v>5671207.3252650974</v>
      </c>
      <c r="AH298" s="438">
        <v>-622008</v>
      </c>
      <c r="AI298" s="478">
        <f t="shared" si="91"/>
        <v>5049199.3252650974</v>
      </c>
      <c r="AJ298" s="439">
        <f t="shared" si="92"/>
        <v>1318.3288055522448</v>
      </c>
    </row>
    <row r="299" spans="1:36">
      <c r="A299" s="431">
        <v>977</v>
      </c>
      <c r="B299" s="432" t="s">
        <v>303</v>
      </c>
      <c r="C299" s="437">
        <v>15293</v>
      </c>
      <c r="D299" s="479">
        <f t="shared" si="81"/>
        <v>9930978.2737681754</v>
      </c>
      <c r="E299" s="480">
        <v>-2018921.9440604409</v>
      </c>
      <c r="F299" s="437">
        <v>7912056.3297077343</v>
      </c>
      <c r="G299" s="437">
        <v>6526933.9752020221</v>
      </c>
      <c r="H299" s="200">
        <f t="shared" si="82"/>
        <v>14438990.304909756</v>
      </c>
      <c r="I299" s="437">
        <v>2433413.28319035</v>
      </c>
      <c r="J299" s="435">
        <f t="shared" si="83"/>
        <v>16872403.588100106</v>
      </c>
      <c r="K299" s="438">
        <v>205625</v>
      </c>
      <c r="L299" s="478">
        <f t="shared" si="84"/>
        <v>17078028.588100106</v>
      </c>
      <c r="M299" s="435">
        <v>202145.67499999999</v>
      </c>
      <c r="N299" s="435">
        <f t="shared" si="85"/>
        <v>17280174.263100106</v>
      </c>
      <c r="O299" s="478">
        <f t="shared" si="86"/>
        <v>1116.7219373635066</v>
      </c>
      <c r="P299" s="435">
        <f t="shared" si="87"/>
        <v>1129.9401205191987</v>
      </c>
      <c r="Q299" s="481">
        <v>17</v>
      </c>
      <c r="R299" s="481">
        <v>17</v>
      </c>
      <c r="S299" s="367"/>
      <c r="T299" s="521">
        <f t="shared" si="88"/>
        <v>-1780457.5429935418</v>
      </c>
      <c r="U299" s="522">
        <f t="shared" si="95"/>
        <v>-9.4411477709122393E-2</v>
      </c>
      <c r="V299" s="523">
        <f t="shared" si="89"/>
        <v>-111.28393169253604</v>
      </c>
      <c r="W299" s="415"/>
      <c r="X299" s="431">
        <v>977</v>
      </c>
      <c r="Y299" s="432" t="s">
        <v>303</v>
      </c>
      <c r="Z299" s="433">
        <v>15357</v>
      </c>
      <c r="AA299" s="480">
        <f t="shared" si="90"/>
        <v>10040963.249501374</v>
      </c>
      <c r="AB299" s="480">
        <v>-334575.04947550071</v>
      </c>
      <c r="AC299" s="200">
        <v>9706388.2000258733</v>
      </c>
      <c r="AD299" s="437">
        <v>6534374</v>
      </c>
      <c r="AE299" s="448">
        <f t="shared" si="93"/>
        <v>16240762.200025873</v>
      </c>
      <c r="AF299" s="433">
        <v>2434887.9310677741</v>
      </c>
      <c r="AG299" s="435">
        <f t="shared" si="94"/>
        <v>18675650.131093647</v>
      </c>
      <c r="AH299" s="438">
        <v>182836</v>
      </c>
      <c r="AI299" s="478">
        <f t="shared" si="91"/>
        <v>18858486.131093647</v>
      </c>
      <c r="AJ299" s="439">
        <f t="shared" si="92"/>
        <v>1228.0058690560427</v>
      </c>
    </row>
    <row r="300" spans="1:36">
      <c r="A300" s="431">
        <v>980</v>
      </c>
      <c r="B300" s="432" t="s">
        <v>304</v>
      </c>
      <c r="C300" s="437">
        <v>33607</v>
      </c>
      <c r="D300" s="479">
        <f t="shared" si="81"/>
        <v>21938637.490646064</v>
      </c>
      <c r="E300" s="480">
        <v>-1864044.8242984284</v>
      </c>
      <c r="F300" s="437">
        <v>20074592.666347634</v>
      </c>
      <c r="G300" s="437">
        <v>5483454.6264062934</v>
      </c>
      <c r="H300" s="200">
        <f t="shared" si="82"/>
        <v>25558047.292753927</v>
      </c>
      <c r="I300" s="437">
        <v>4220969.3136749519</v>
      </c>
      <c r="J300" s="435">
        <f t="shared" si="83"/>
        <v>29779016.60642888</v>
      </c>
      <c r="K300" s="438">
        <v>-4044415</v>
      </c>
      <c r="L300" s="478">
        <f t="shared" si="84"/>
        <v>25734601.60642888</v>
      </c>
      <c r="M300" s="435">
        <v>-813183.56540000043</v>
      </c>
      <c r="N300" s="435">
        <f t="shared" si="85"/>
        <v>24921418.04102888</v>
      </c>
      <c r="O300" s="478">
        <f t="shared" si="86"/>
        <v>765.75123058972474</v>
      </c>
      <c r="P300" s="435">
        <f t="shared" si="87"/>
        <v>741.55437977293059</v>
      </c>
      <c r="Q300" s="481">
        <v>6</v>
      </c>
      <c r="R300" s="481">
        <v>6</v>
      </c>
      <c r="S300" s="367"/>
      <c r="T300" s="521">
        <f t="shared" si="88"/>
        <v>-1712591.7431600355</v>
      </c>
      <c r="U300" s="522">
        <f t="shared" si="95"/>
        <v>-6.2395878563870917E-2</v>
      </c>
      <c r="V300" s="523">
        <f t="shared" si="89"/>
        <v>-52.761677578017952</v>
      </c>
      <c r="W300" s="415"/>
      <c r="X300" s="431">
        <v>980</v>
      </c>
      <c r="Y300" s="432" t="s">
        <v>304</v>
      </c>
      <c r="Z300" s="433">
        <v>33533</v>
      </c>
      <c r="AA300" s="480">
        <f t="shared" si="90"/>
        <v>21952616.030924652</v>
      </c>
      <c r="AB300" s="480">
        <v>-1630276.0985823497</v>
      </c>
      <c r="AC300" s="200">
        <v>20322339.932342302</v>
      </c>
      <c r="AD300" s="437">
        <v>6639437</v>
      </c>
      <c r="AE300" s="448">
        <f t="shared" si="93"/>
        <v>26961776.932342302</v>
      </c>
      <c r="AF300" s="433">
        <v>4320934.4172466155</v>
      </c>
      <c r="AG300" s="435">
        <f t="shared" si="94"/>
        <v>31282711.349588916</v>
      </c>
      <c r="AH300" s="438">
        <v>-3835518</v>
      </c>
      <c r="AI300" s="478">
        <f t="shared" si="91"/>
        <v>27447193.349588916</v>
      </c>
      <c r="AJ300" s="439">
        <f t="shared" si="92"/>
        <v>818.51290816774269</v>
      </c>
    </row>
    <row r="301" spans="1:36">
      <c r="A301" s="431">
        <v>981</v>
      </c>
      <c r="B301" s="432" t="s">
        <v>305</v>
      </c>
      <c r="C301" s="437">
        <v>2237</v>
      </c>
      <c r="D301" s="479">
        <f t="shared" si="81"/>
        <v>-172550.5430098169</v>
      </c>
      <c r="E301" s="480">
        <v>861008.70104816637</v>
      </c>
      <c r="F301" s="437">
        <v>688458.15803834947</v>
      </c>
      <c r="G301" s="437">
        <v>1123713.116947154</v>
      </c>
      <c r="H301" s="200">
        <f t="shared" si="82"/>
        <v>1812171.2749855034</v>
      </c>
      <c r="I301" s="437">
        <v>506594.97488760692</v>
      </c>
      <c r="J301" s="435">
        <f t="shared" si="83"/>
        <v>2318766.2498731101</v>
      </c>
      <c r="K301" s="438">
        <v>-578171</v>
      </c>
      <c r="L301" s="478">
        <f t="shared" si="84"/>
        <v>1740595.2498731101</v>
      </c>
      <c r="M301" s="435">
        <v>-52214.75</v>
      </c>
      <c r="N301" s="435">
        <f t="shared" si="85"/>
        <v>1688380.4998731101</v>
      </c>
      <c r="O301" s="478">
        <f t="shared" si="86"/>
        <v>778.0935403992446</v>
      </c>
      <c r="P301" s="435">
        <f t="shared" si="87"/>
        <v>754.75212332280296</v>
      </c>
      <c r="Q301" s="481">
        <v>5</v>
      </c>
      <c r="R301" s="481">
        <v>5</v>
      </c>
      <c r="S301" s="367"/>
      <c r="T301" s="521">
        <f t="shared" si="88"/>
        <v>-92888.93609482795</v>
      </c>
      <c r="U301" s="522">
        <f t="shared" si="95"/>
        <v>-5.0662523737988921E-2</v>
      </c>
      <c r="V301" s="523">
        <f t="shared" si="89"/>
        <v>-25.361405248405731</v>
      </c>
      <c r="W301" s="415"/>
      <c r="X301" s="431">
        <v>981</v>
      </c>
      <c r="Y301" s="432" t="s">
        <v>305</v>
      </c>
      <c r="Z301" s="433">
        <v>2282</v>
      </c>
      <c r="AA301" s="480">
        <f t="shared" si="90"/>
        <v>20.208887913846411</v>
      </c>
      <c r="AB301" s="480">
        <v>687505.00049836724</v>
      </c>
      <c r="AC301" s="200">
        <v>687525.20938628109</v>
      </c>
      <c r="AD301" s="437">
        <v>1170099</v>
      </c>
      <c r="AE301" s="448">
        <f t="shared" si="93"/>
        <v>1857624.2093862812</v>
      </c>
      <c r="AF301" s="433">
        <v>512319.97658165707</v>
      </c>
      <c r="AG301" s="435">
        <f t="shared" si="94"/>
        <v>2369944.185967938</v>
      </c>
      <c r="AH301" s="438">
        <v>-536460</v>
      </c>
      <c r="AI301" s="478">
        <f t="shared" si="91"/>
        <v>1833484.185967938</v>
      </c>
      <c r="AJ301" s="439">
        <f t="shared" si="92"/>
        <v>803.45494564765033</v>
      </c>
    </row>
    <row r="302" spans="1:36">
      <c r="A302" s="431">
        <v>989</v>
      </c>
      <c r="B302" s="432" t="s">
        <v>613</v>
      </c>
      <c r="C302" s="437">
        <v>5406</v>
      </c>
      <c r="D302" s="479">
        <f t="shared" si="81"/>
        <v>1134066.4890223825</v>
      </c>
      <c r="E302" s="480">
        <v>-1780437.8300724896</v>
      </c>
      <c r="F302" s="437">
        <v>-646371.34105010703</v>
      </c>
      <c r="G302" s="437">
        <v>2044935.2697507231</v>
      </c>
      <c r="H302" s="200">
        <f t="shared" si="82"/>
        <v>1398563.9287006161</v>
      </c>
      <c r="I302" s="437">
        <v>1150277.1356862797</v>
      </c>
      <c r="J302" s="435">
        <f t="shared" si="83"/>
        <v>2548841.0643868959</v>
      </c>
      <c r="K302" s="438">
        <v>-407983</v>
      </c>
      <c r="L302" s="478">
        <f t="shared" si="84"/>
        <v>2140858.0643868959</v>
      </c>
      <c r="M302" s="435">
        <v>107338.60750000003</v>
      </c>
      <c r="N302" s="435">
        <f t="shared" si="85"/>
        <v>2248196.6718868958</v>
      </c>
      <c r="O302" s="478">
        <f t="shared" si="86"/>
        <v>396.01518024174914</v>
      </c>
      <c r="P302" s="435">
        <f t="shared" si="87"/>
        <v>415.87063852883756</v>
      </c>
      <c r="Q302" s="481">
        <v>14</v>
      </c>
      <c r="R302" s="481">
        <v>14</v>
      </c>
      <c r="S302" s="367"/>
      <c r="T302" s="521">
        <f t="shared" si="88"/>
        <v>-221984.77023253869</v>
      </c>
      <c r="U302" s="522">
        <f t="shared" si="95"/>
        <v>-9.3948174199361051E-2</v>
      </c>
      <c r="V302" s="523">
        <f t="shared" si="89"/>
        <v>-34.846022278206135</v>
      </c>
      <c r="W302" s="415"/>
      <c r="X302" s="431">
        <v>989</v>
      </c>
      <c r="Y302" s="432" t="s">
        <v>306</v>
      </c>
      <c r="Z302" s="433">
        <v>5484</v>
      </c>
      <c r="AA302" s="480">
        <f t="shared" si="90"/>
        <v>1085287.1652819782</v>
      </c>
      <c r="AB302" s="480">
        <v>-1370063.5684050967</v>
      </c>
      <c r="AC302" s="200">
        <v>-284776.40312311845</v>
      </c>
      <c r="AD302" s="437">
        <v>1930642</v>
      </c>
      <c r="AE302" s="448">
        <f t="shared" si="93"/>
        <v>1645865.5968768816</v>
      </c>
      <c r="AF302" s="433">
        <v>1159091.2377425532</v>
      </c>
      <c r="AG302" s="435">
        <f t="shared" si="94"/>
        <v>2804956.8346194346</v>
      </c>
      <c r="AH302" s="438">
        <v>-442114</v>
      </c>
      <c r="AI302" s="478">
        <f t="shared" si="91"/>
        <v>2362842.8346194346</v>
      </c>
      <c r="AJ302" s="439">
        <f t="shared" si="92"/>
        <v>430.86120251995527</v>
      </c>
    </row>
    <row r="303" spans="1:36">
      <c r="A303" s="431">
        <v>992</v>
      </c>
      <c r="B303" s="432" t="s">
        <v>307</v>
      </c>
      <c r="C303" s="437">
        <v>18120</v>
      </c>
      <c r="D303" s="479">
        <f t="shared" si="81"/>
        <v>3405741.7731701145</v>
      </c>
      <c r="E303" s="480">
        <v>-608385.1364788377</v>
      </c>
      <c r="F303" s="437">
        <v>2797356.6366912769</v>
      </c>
      <c r="G303" s="437">
        <v>5160493.4438761827</v>
      </c>
      <c r="H303" s="200">
        <f t="shared" si="82"/>
        <v>7957850.0805674596</v>
      </c>
      <c r="I303" s="200">
        <v>2934301.2147387285</v>
      </c>
      <c r="J303" s="435">
        <f t="shared" si="83"/>
        <v>10892151.295306187</v>
      </c>
      <c r="K303" s="438">
        <v>-801830</v>
      </c>
      <c r="L303" s="478">
        <f t="shared" si="84"/>
        <v>10090321.295306187</v>
      </c>
      <c r="M303" s="435">
        <v>-173621.50299999997</v>
      </c>
      <c r="N303" s="435">
        <f t="shared" si="85"/>
        <v>9916699.7923061866</v>
      </c>
      <c r="O303" s="478">
        <f t="shared" si="86"/>
        <v>556.86099863720676</v>
      </c>
      <c r="P303" s="435">
        <f t="shared" si="87"/>
        <v>547.27923798599261</v>
      </c>
      <c r="Q303" s="481">
        <v>13</v>
      </c>
      <c r="R303" s="481">
        <v>13</v>
      </c>
      <c r="S303" s="367"/>
      <c r="T303" s="521">
        <f t="shared" si="88"/>
        <v>-5562271.0079486463</v>
      </c>
      <c r="U303" s="522">
        <f t="shared" si="95"/>
        <v>-0.35535781550970413</v>
      </c>
      <c r="V303" s="523">
        <f t="shared" si="89"/>
        <v>-297.63142975316521</v>
      </c>
      <c r="W303" s="415"/>
      <c r="X303" s="431">
        <v>992</v>
      </c>
      <c r="Y303" s="432" t="s">
        <v>307</v>
      </c>
      <c r="Z303" s="433">
        <v>18318</v>
      </c>
      <c r="AA303" s="480">
        <f t="shared" si="90"/>
        <v>4021400.8014953779</v>
      </c>
      <c r="AB303" s="480">
        <v>6889858.2755095502</v>
      </c>
      <c r="AC303" s="200">
        <v>10911259.077004928</v>
      </c>
      <c r="AD303" s="437">
        <v>2638297</v>
      </c>
      <c r="AE303" s="448">
        <f t="shared" si="93"/>
        <v>13549556.077004928</v>
      </c>
      <c r="AF303" s="433">
        <v>2981917.2262499053</v>
      </c>
      <c r="AG303" s="435">
        <f t="shared" si="94"/>
        <v>16531473.303254833</v>
      </c>
      <c r="AH303" s="438">
        <v>-878881</v>
      </c>
      <c r="AI303" s="478">
        <f t="shared" si="91"/>
        <v>15652592.303254833</v>
      </c>
      <c r="AJ303" s="439">
        <f t="shared" si="92"/>
        <v>854.49242839037197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245"/>
      <c r="AH304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3" priority="3" operator="lessThan">
      <formula>0</formula>
    </cfRule>
  </conditionalFormatting>
  <conditionalFormatting sqref="T10:V303">
    <cfRule type="cellIs" dxfId="42" priority="5" operator="lessThan">
      <formula>0</formula>
    </cfRule>
    <cfRule type="cellIs" dxfId="41" priority="6" operator="greaterThan">
      <formula>0</formula>
    </cfRule>
  </conditionalFormatting>
  <conditionalFormatting sqref="T10:W11 AF11:AF302 U11:U303 W12:W287 T12:V302 W289:W303">
    <cfRule type="cellIs" dxfId="40" priority="18" operator="lessThan">
      <formula>0</formula>
    </cfRule>
  </conditionalFormatting>
  <hyperlinks>
    <hyperlink ref="A4" r:id="rId1" display="VM:n valtionosuuslaskelma 19.9.2022" xr:uid="{0CE9EE58-AAED-4343-9EA2-5D958DBFA395}"/>
    <hyperlink ref="A5" r:id="rId2" display="Opetus- ja kulttuuritoimen valtionosuudet vuodelle 2023, OPH 20.12.2023" xr:uid="{90506AA9-08C8-48A5-AA5B-062791E7ED61}"/>
    <hyperlink ref="X2" r:id="rId3" display="https://vm.fi/sv/kalkyler-over-statsandelarna" xr:uid="{FA68940F-DBAB-4685-A577-8C8B90E82482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ignoredErrors>
    <ignoredError sqref="AF10:AG10 L10 J10:K10" formula="1"/>
    <ignoredError sqref="AE10 AE11:AE303 H11:H303" formulaRange="1"/>
  </ignoredErrors>
  <legacyDrawingHF r:id="rId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432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433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434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435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436</v>
      </c>
      <c r="E9" s="376" t="s">
        <v>436</v>
      </c>
      <c r="F9" s="376" t="s">
        <v>436</v>
      </c>
      <c r="G9" s="376" t="s">
        <v>436</v>
      </c>
      <c r="H9" s="376" t="s">
        <v>436</v>
      </c>
      <c r="I9" s="376" t="s">
        <v>436</v>
      </c>
      <c r="J9" s="376" t="s">
        <v>436</v>
      </c>
      <c r="K9" s="376" t="s">
        <v>436</v>
      </c>
      <c r="L9" s="383" t="s">
        <v>436</v>
      </c>
    </row>
    <row r="10" spans="1:12" ht="15.75">
      <c r="A10" s="382"/>
      <c r="B10" s="307" t="s">
        <v>437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438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439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440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441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442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443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444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445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446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447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448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449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450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451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452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453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454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455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456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358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457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458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459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460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461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462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463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2" sqref="A2"/>
    </sheetView>
  </sheetViews>
  <sheetFormatPr defaultRowHeight="13.5"/>
  <cols>
    <col min="1" max="1" width="8.140625" customWidth="1"/>
    <col min="2" max="2" width="16.28515625" customWidth="1"/>
    <col min="3" max="3" width="12.85546875" customWidth="1"/>
    <col min="4" max="4" width="16.5703125" customWidth="1"/>
    <col min="5" max="5" width="12" customWidth="1"/>
    <col min="6" max="6" width="19.7109375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5.42578125" customWidth="1"/>
    <col min="12" max="12" width="14.28515625" style="175" bestFit="1" customWidth="1"/>
    <col min="13" max="13" width="14" customWidth="1"/>
    <col min="14" max="14" width="14.85546875" bestFit="1" customWidth="1"/>
    <col min="15" max="15" width="10" style="1" customWidth="1"/>
    <col min="16" max="16" width="8.42578125" style="413" customWidth="1"/>
    <col min="17" max="17" width="5.7109375" style="246" customWidth="1"/>
    <col min="18" max="18" width="13.7109375" customWidth="1"/>
    <col min="19" max="19" width="12.5703125" customWidth="1"/>
    <col min="20" max="20" width="5.140625" customWidth="1"/>
    <col min="21" max="21" width="7.140625" customWidth="1"/>
    <col min="22" max="22" width="18" bestFit="1" customWidth="1"/>
    <col min="23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ht="33.75">
      <c r="A1" s="732" t="s">
        <v>634</v>
      </c>
      <c r="B1" s="6"/>
      <c r="C1" s="7"/>
      <c r="D1" s="7"/>
      <c r="E1" s="7"/>
      <c r="F1" s="14"/>
      <c r="G1" s="38"/>
      <c r="H1" s="38"/>
      <c r="J1"/>
      <c r="K1" s="245"/>
      <c r="L1"/>
      <c r="O1"/>
      <c r="P1"/>
      <c r="Q1"/>
      <c r="R1" s="718"/>
      <c r="S1" s="718"/>
      <c r="X1" s="395" t="s">
        <v>495</v>
      </c>
      <c r="AD1"/>
      <c r="AF1"/>
    </row>
    <row r="2" spans="1:32" ht="17.45" customHeight="1">
      <c r="A2" s="624" t="s">
        <v>815</v>
      </c>
      <c r="B2" s="6"/>
      <c r="C2" s="7"/>
      <c r="D2" s="7"/>
      <c r="E2" s="7"/>
      <c r="F2" s="14"/>
      <c r="G2" s="38"/>
      <c r="H2" s="38"/>
      <c r="J2"/>
      <c r="K2" s="245"/>
      <c r="L2"/>
      <c r="O2"/>
      <c r="P2"/>
      <c r="Q2"/>
      <c r="R2" s="718"/>
      <c r="S2" s="718"/>
      <c r="X2" s="292" t="s">
        <v>803</v>
      </c>
      <c r="AD2"/>
      <c r="AF2"/>
    </row>
    <row r="3" spans="1:32" s="464" customFormat="1" ht="15.75">
      <c r="A3" s="422" t="s">
        <v>498</v>
      </c>
      <c r="B3" s="299"/>
      <c r="C3" s="300"/>
      <c r="D3" s="300"/>
      <c r="E3" s="300"/>
      <c r="F3" s="719"/>
      <c r="G3" s="720"/>
      <c r="H3" s="720"/>
      <c r="K3" s="721"/>
      <c r="R3" s="722"/>
      <c r="S3" s="722"/>
      <c r="X3" s="292"/>
    </row>
    <row r="4" spans="1:32" s="464" customFormat="1" ht="15.75">
      <c r="A4" s="723" t="s">
        <v>496</v>
      </c>
      <c r="B4" s="299"/>
      <c r="C4" s="724"/>
      <c r="D4" s="724"/>
      <c r="E4" s="724"/>
      <c r="F4" s="719"/>
      <c r="G4" s="725"/>
      <c r="H4" s="725"/>
      <c r="K4" s="688"/>
      <c r="R4" s="722"/>
      <c r="S4" s="722"/>
    </row>
    <row r="5" spans="1:32" s="464" customFormat="1" ht="15.75">
      <c r="A5" s="726" t="s">
        <v>497</v>
      </c>
      <c r="B5" s="299"/>
      <c r="C5" s="727"/>
      <c r="D5" s="727"/>
      <c r="E5" s="727"/>
      <c r="F5" s="728"/>
      <c r="K5" s="688"/>
      <c r="R5" s="722"/>
      <c r="S5" s="722"/>
    </row>
    <row r="6" spans="1:32" s="464" customFormat="1" ht="15.75">
      <c r="A6" s="623" t="s">
        <v>499</v>
      </c>
      <c r="B6" s="299"/>
      <c r="C6" s="727"/>
      <c r="D6" s="727"/>
      <c r="E6" s="727"/>
      <c r="F6" s="728"/>
      <c r="G6" s="729"/>
      <c r="H6" s="729"/>
      <c r="K6" s="729"/>
      <c r="R6" s="722"/>
      <c r="S6" s="722"/>
    </row>
    <row r="7" spans="1:32" s="464" customFormat="1" ht="15.75">
      <c r="A7" s="623" t="s">
        <v>500</v>
      </c>
      <c r="B7" s="299"/>
      <c r="C7" s="727"/>
      <c r="D7" s="727"/>
      <c r="E7" s="727"/>
      <c r="F7" s="728"/>
      <c r="G7" s="729"/>
      <c r="H7" s="729"/>
      <c r="K7" s="729"/>
      <c r="R7" s="722"/>
      <c r="S7" s="722"/>
    </row>
    <row r="9" spans="1:32" s="175" customFormat="1" ht="127.5">
      <c r="A9" s="770" t="s">
        <v>635</v>
      </c>
      <c r="B9" s="746" t="s">
        <v>465</v>
      </c>
      <c r="C9" s="734" t="s">
        <v>466</v>
      </c>
      <c r="D9" s="750" t="s">
        <v>467</v>
      </c>
      <c r="E9" s="749" t="s">
        <v>468</v>
      </c>
      <c r="F9" s="734" t="s">
        <v>469</v>
      </c>
      <c r="G9" s="734" t="s">
        <v>470</v>
      </c>
      <c r="H9" s="734" t="s">
        <v>471</v>
      </c>
      <c r="I9" s="753" t="s">
        <v>472</v>
      </c>
      <c r="J9" s="753" t="s">
        <v>473</v>
      </c>
      <c r="K9" s="757" t="s">
        <v>474</v>
      </c>
      <c r="L9" s="754" t="s">
        <v>475</v>
      </c>
      <c r="M9" s="758" t="s">
        <v>614</v>
      </c>
      <c r="N9" s="758" t="s">
        <v>476</v>
      </c>
      <c r="O9" s="758" t="s">
        <v>762</v>
      </c>
      <c r="P9" s="758" t="s">
        <v>615</v>
      </c>
      <c r="Q9" s="759"/>
      <c r="R9" s="760" t="s">
        <v>480</v>
      </c>
      <c r="S9" s="760" t="s">
        <v>481</v>
      </c>
      <c r="T9" s="560"/>
      <c r="U9" s="761" t="s">
        <v>482</v>
      </c>
      <c r="V9" s="761" t="s">
        <v>483</v>
      </c>
      <c r="W9" s="762" t="s">
        <v>484</v>
      </c>
      <c r="X9" s="763" t="s">
        <v>485</v>
      </c>
      <c r="Y9" s="763" t="s">
        <v>486</v>
      </c>
      <c r="Z9" s="764" t="s">
        <v>487</v>
      </c>
      <c r="AA9" s="762" t="s">
        <v>488</v>
      </c>
      <c r="AB9" s="762" t="s">
        <v>489</v>
      </c>
      <c r="AC9" s="765" t="s">
        <v>490</v>
      </c>
      <c r="AD9" s="765" t="s">
        <v>491</v>
      </c>
      <c r="AE9" s="766" t="s">
        <v>492</v>
      </c>
      <c r="AF9" s="767" t="s">
        <v>493</v>
      </c>
    </row>
    <row r="10" spans="1:32" s="399" customFormat="1" ht="27.95" customHeight="1">
      <c r="A10" s="474"/>
      <c r="B10" s="475" t="s">
        <v>501</v>
      </c>
      <c r="C10" s="476">
        <v>5533611</v>
      </c>
      <c r="D10" s="483">
        <v>353.89386132445497</v>
      </c>
      <c r="E10" s="483">
        <v>-55.772901132387915</v>
      </c>
      <c r="F10" s="425">
        <v>298.12096019206717</v>
      </c>
      <c r="G10" s="425">
        <v>146.10444297699294</v>
      </c>
      <c r="H10" s="425">
        <v>444.22540316906014</v>
      </c>
      <c r="I10" s="425">
        <v>153.24532208715087</v>
      </c>
      <c r="J10" s="425">
        <v>597.47072525621104</v>
      </c>
      <c r="K10" s="675">
        <v>5.8018330164516447</v>
      </c>
      <c r="L10" s="478">
        <v>603.27255827266265</v>
      </c>
      <c r="M10" s="425">
        <v>-36.92241070017392</v>
      </c>
      <c r="N10" s="425">
        <v>566.35014757248871</v>
      </c>
      <c r="O10" s="476">
        <v>0</v>
      </c>
      <c r="P10" s="425">
        <v>0</v>
      </c>
      <c r="Q10" s="425"/>
      <c r="R10" s="671">
        <f t="shared" ref="R10" si="0">S10/AF10</f>
        <v>-7.7964948069072934E-2</v>
      </c>
      <c r="S10" s="476">
        <f t="shared" ref="S10" si="1">L10-AF10</f>
        <v>-51.011199171578141</v>
      </c>
      <c r="T10" s="475"/>
      <c r="U10" s="474"/>
      <c r="V10" s="475" t="s">
        <v>14</v>
      </c>
      <c r="W10" s="425">
        <v>5517897</v>
      </c>
      <c r="X10" s="476">
        <v>348.50039010900213</v>
      </c>
      <c r="Y10" s="476">
        <v>0.10721625811595292</v>
      </c>
      <c r="Z10" s="476">
        <v>348.60760636711814</v>
      </c>
      <c r="AA10" s="476">
        <v>148.42654692539568</v>
      </c>
      <c r="AB10" s="476">
        <v>497.03415329251374</v>
      </c>
      <c r="AC10" s="476">
        <v>154.22542320017965</v>
      </c>
      <c r="AD10" s="476">
        <v>651.25957649269344</v>
      </c>
      <c r="AE10" s="476">
        <v>3.0241809515473013</v>
      </c>
      <c r="AF10" s="476">
        <v>654.28375744424079</v>
      </c>
    </row>
    <row r="11" spans="1:32" s="1" customFormat="1" ht="16.5">
      <c r="A11" s="445">
        <v>5</v>
      </c>
      <c r="B11" s="446" t="s">
        <v>15</v>
      </c>
      <c r="C11" s="452">
        <v>9183</v>
      </c>
      <c r="D11" s="493">
        <v>468.87621622260582</v>
      </c>
      <c r="E11" s="493">
        <v>65.35370160729218</v>
      </c>
      <c r="F11" s="453">
        <v>534.22991782989811</v>
      </c>
      <c r="G11" s="453">
        <v>580.23644106275151</v>
      </c>
      <c r="H11" s="453">
        <v>1114.4663588926496</v>
      </c>
      <c r="I11" s="453">
        <v>217.66707866207165</v>
      </c>
      <c r="J11" s="453">
        <v>1332.1334375547212</v>
      </c>
      <c r="K11" s="530">
        <v>143.43515191114014</v>
      </c>
      <c r="L11" s="494">
        <v>1475.5685894658614</v>
      </c>
      <c r="M11" s="450">
        <v>220.89062485026673</v>
      </c>
      <c r="N11" s="450">
        <v>1696.4592143161281</v>
      </c>
      <c r="O11" s="495">
        <v>14</v>
      </c>
      <c r="P11" s="495">
        <v>14</v>
      </c>
      <c r="Q11" s="448"/>
      <c r="R11" s="498">
        <f t="shared" ref="R11:R74" si="2">S11/AF11</f>
        <v>-8.0978735273587177E-2</v>
      </c>
      <c r="S11" s="499">
        <f t="shared" ref="S11:S74" si="3">L11-AF11</f>
        <v>-130.01840411162607</v>
      </c>
      <c r="T11" s="500"/>
      <c r="U11" s="445">
        <v>5</v>
      </c>
      <c r="V11" s="446" t="s">
        <v>15</v>
      </c>
      <c r="W11" s="447">
        <v>9311</v>
      </c>
      <c r="X11" s="448">
        <v>476.98404532371654</v>
      </c>
      <c r="Y11" s="448">
        <v>162.62496159873319</v>
      </c>
      <c r="Z11" s="448">
        <v>639.60900692244968</v>
      </c>
      <c r="AA11" s="448">
        <v>585.34668671463862</v>
      </c>
      <c r="AB11" s="448">
        <v>1224.9556936370882</v>
      </c>
      <c r="AC11" s="448">
        <v>214.30566359629029</v>
      </c>
      <c r="AD11" s="448">
        <v>1439.2613572333785</v>
      </c>
      <c r="AE11" s="448">
        <v>166.32563634410911</v>
      </c>
      <c r="AF11" s="501">
        <v>1605.5869935774874</v>
      </c>
    </row>
    <row r="12" spans="1:32" s="1" customFormat="1" ht="16.5">
      <c r="A12" s="431">
        <v>9</v>
      </c>
      <c r="B12" s="432" t="s">
        <v>16</v>
      </c>
      <c r="C12" s="437">
        <v>2447</v>
      </c>
      <c r="D12" s="493">
        <v>602.96096887348892</v>
      </c>
      <c r="E12" s="493">
        <v>170.38621725889385</v>
      </c>
      <c r="F12" s="452">
        <v>773.34718613238272</v>
      </c>
      <c r="G12" s="452">
        <v>695.51430887505592</v>
      </c>
      <c r="H12" s="452">
        <v>1468.8614950074386</v>
      </c>
      <c r="I12" s="452">
        <v>214.43349966231162</v>
      </c>
      <c r="J12" s="452">
        <v>1683.2949946697502</v>
      </c>
      <c r="K12" s="530">
        <v>-193.61830813240704</v>
      </c>
      <c r="L12" s="494">
        <v>1489.6766865373431</v>
      </c>
      <c r="M12" s="450">
        <v>34.141234164282785</v>
      </c>
      <c r="N12" s="450">
        <v>1523.817920701626</v>
      </c>
      <c r="O12" s="481">
        <v>17</v>
      </c>
      <c r="P12" s="481">
        <v>17</v>
      </c>
      <c r="Q12" s="200"/>
      <c r="R12" s="472">
        <f t="shared" si="2"/>
        <v>5.4695601038780755E-3</v>
      </c>
      <c r="S12" s="469">
        <f t="shared" si="3"/>
        <v>8.1035533005297111</v>
      </c>
      <c r="T12" s="484"/>
      <c r="U12" s="431">
        <v>9</v>
      </c>
      <c r="V12" s="432" t="s">
        <v>16</v>
      </c>
      <c r="W12" s="433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200">
        <v>-198.0405459654757</v>
      </c>
      <c r="AF12" s="202">
        <v>1481.5731332368134</v>
      </c>
    </row>
    <row r="13" spans="1:32" s="1" customFormat="1" ht="16.5">
      <c r="A13" s="431">
        <v>10</v>
      </c>
      <c r="B13" s="432" t="s">
        <v>502</v>
      </c>
      <c r="C13" s="437">
        <v>11102</v>
      </c>
      <c r="D13" s="493">
        <v>366.98690160268018</v>
      </c>
      <c r="E13" s="493">
        <v>-177.4374172933876</v>
      </c>
      <c r="F13" s="452">
        <v>189.54948430929258</v>
      </c>
      <c r="G13" s="452">
        <v>579.40900984005395</v>
      </c>
      <c r="H13" s="452">
        <v>768.95849414934639</v>
      </c>
      <c r="I13" s="452">
        <v>220.35409064103951</v>
      </c>
      <c r="J13" s="452">
        <v>989.31258479038593</v>
      </c>
      <c r="K13" s="530">
        <v>-27.713475049540623</v>
      </c>
      <c r="L13" s="494">
        <v>961.59910974084528</v>
      </c>
      <c r="M13" s="450">
        <v>-4.1723961898756983</v>
      </c>
      <c r="N13" s="450">
        <v>957.42671355096945</v>
      </c>
      <c r="O13" s="481">
        <v>14</v>
      </c>
      <c r="P13" s="481">
        <v>14</v>
      </c>
      <c r="Q13" s="200"/>
      <c r="R13" s="472">
        <f t="shared" si="2"/>
        <v>-0.1297934256824162</v>
      </c>
      <c r="S13" s="469">
        <f t="shared" si="3"/>
        <v>-143.42484447937136</v>
      </c>
      <c r="T13" s="484"/>
      <c r="U13" s="431">
        <v>10</v>
      </c>
      <c r="V13" s="432" t="s">
        <v>17</v>
      </c>
      <c r="W13" s="433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200">
        <v>-57.142538179869611</v>
      </c>
      <c r="AF13" s="202">
        <v>1105.0239542202166</v>
      </c>
    </row>
    <row r="14" spans="1:32" s="1" customFormat="1" ht="16.5">
      <c r="A14" s="431">
        <v>16</v>
      </c>
      <c r="B14" s="432" t="s">
        <v>18</v>
      </c>
      <c r="C14" s="437">
        <v>8014</v>
      </c>
      <c r="D14" s="493">
        <v>99.212155779132786</v>
      </c>
      <c r="E14" s="493">
        <v>467.2563999671807</v>
      </c>
      <c r="F14" s="452">
        <v>566.46855574631343</v>
      </c>
      <c r="G14" s="452">
        <v>295.56387534305264</v>
      </c>
      <c r="H14" s="452">
        <v>862.03243108936613</v>
      </c>
      <c r="I14" s="452">
        <v>172.24628136559525</v>
      </c>
      <c r="J14" s="452">
        <v>1034.2787124549614</v>
      </c>
      <c r="K14" s="530">
        <v>-55.985774893935613</v>
      </c>
      <c r="L14" s="494">
        <v>978.29293756102572</v>
      </c>
      <c r="M14" s="450">
        <v>68.421445907162465</v>
      </c>
      <c r="N14" s="450">
        <v>1046.7143834681881</v>
      </c>
      <c r="O14" s="481">
        <v>7</v>
      </c>
      <c r="P14" s="481">
        <v>7</v>
      </c>
      <c r="Q14" s="200"/>
      <c r="R14" s="472">
        <f t="shared" si="2"/>
        <v>-0.23650131743660435</v>
      </c>
      <c r="S14" s="469">
        <f t="shared" si="3"/>
        <v>-303.03597616607169</v>
      </c>
      <c r="T14" s="484"/>
      <c r="U14" s="431">
        <v>16</v>
      </c>
      <c r="V14" s="432" t="s">
        <v>18</v>
      </c>
      <c r="W14" s="433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200">
        <v>-72.472052782273124</v>
      </c>
      <c r="AF14" s="202">
        <v>1281.3289137270974</v>
      </c>
    </row>
    <row r="15" spans="1:32" s="1" customFormat="1" ht="16.5">
      <c r="A15" s="431">
        <v>18</v>
      </c>
      <c r="B15" s="432" t="s">
        <v>19</v>
      </c>
      <c r="C15" s="437">
        <v>4763</v>
      </c>
      <c r="D15" s="493">
        <v>489.31499817068396</v>
      </c>
      <c r="E15" s="493">
        <v>-209.8261097741661</v>
      </c>
      <c r="F15" s="452">
        <v>279.48888839651784</v>
      </c>
      <c r="G15" s="452">
        <v>252.39922653958163</v>
      </c>
      <c r="H15" s="452">
        <v>531.88811493609944</v>
      </c>
      <c r="I15" s="452">
        <v>170.17529901977144</v>
      </c>
      <c r="J15" s="452">
        <v>702.06341395587094</v>
      </c>
      <c r="K15" s="530">
        <v>-26.759815242494227</v>
      </c>
      <c r="L15" s="494">
        <v>675.30359871337669</v>
      </c>
      <c r="M15" s="450">
        <v>82.545065924837289</v>
      </c>
      <c r="N15" s="450">
        <v>757.84866463821402</v>
      </c>
      <c r="O15" s="481">
        <v>1</v>
      </c>
      <c r="P15" s="482">
        <v>32</v>
      </c>
      <c r="Q15" s="200"/>
      <c r="R15" s="472">
        <f t="shared" si="2"/>
        <v>-9.4381503114860113E-2</v>
      </c>
      <c r="S15" s="469">
        <f t="shared" si="3"/>
        <v>-70.378607465132745</v>
      </c>
      <c r="T15" s="484"/>
      <c r="U15" s="431">
        <v>18</v>
      </c>
      <c r="V15" s="432" t="s">
        <v>19</v>
      </c>
      <c r="W15" s="433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200">
        <v>-19.095316690736539</v>
      </c>
      <c r="AF15" s="202">
        <v>745.68220617850943</v>
      </c>
    </row>
    <row r="16" spans="1:32" s="1" customFormat="1" ht="16.5">
      <c r="A16" s="431">
        <v>19</v>
      </c>
      <c r="B16" s="432" t="s">
        <v>20</v>
      </c>
      <c r="C16" s="437">
        <v>3965</v>
      </c>
      <c r="D16" s="493">
        <v>479.82984773540841</v>
      </c>
      <c r="E16" s="493">
        <v>-274.62904715729462</v>
      </c>
      <c r="F16" s="452">
        <v>205.20080057811379</v>
      </c>
      <c r="G16" s="452">
        <v>397.99763370557298</v>
      </c>
      <c r="H16" s="452">
        <v>603.19843428368677</v>
      </c>
      <c r="I16" s="452">
        <v>160.23959954880789</v>
      </c>
      <c r="J16" s="452">
        <v>763.43803383249463</v>
      </c>
      <c r="K16" s="530">
        <v>-245.42774274905423</v>
      </c>
      <c r="L16" s="494">
        <v>518.01029108344051</v>
      </c>
      <c r="M16" s="450">
        <v>10.158877679697348</v>
      </c>
      <c r="N16" s="450">
        <v>528.1691687631378</v>
      </c>
      <c r="O16" s="481">
        <v>2</v>
      </c>
      <c r="P16" s="481">
        <v>2</v>
      </c>
      <c r="Q16" s="200"/>
      <c r="R16" s="472">
        <f t="shared" si="2"/>
        <v>-0.33714255702335905</v>
      </c>
      <c r="S16" s="469">
        <f t="shared" si="3"/>
        <v>-263.47039767107219</v>
      </c>
      <c r="T16" s="484"/>
      <c r="U16" s="431">
        <v>19</v>
      </c>
      <c r="V16" s="432" t="s">
        <v>20</v>
      </c>
      <c r="W16" s="433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200">
        <v>-195.62022756005058</v>
      </c>
      <c r="AF16" s="202">
        <v>781.4806887545127</v>
      </c>
    </row>
    <row r="17" spans="1:32" s="1" customFormat="1" ht="16.5">
      <c r="A17" s="431">
        <v>20</v>
      </c>
      <c r="B17" s="432" t="s">
        <v>503</v>
      </c>
      <c r="C17" s="437">
        <v>16473</v>
      </c>
      <c r="D17" s="493">
        <v>265.84457511966946</v>
      </c>
      <c r="E17" s="493">
        <v>-367.41306751673807</v>
      </c>
      <c r="F17" s="452">
        <v>-101.56849239706861</v>
      </c>
      <c r="G17" s="452">
        <v>430.4497365881852</v>
      </c>
      <c r="H17" s="452">
        <v>328.88124419111659</v>
      </c>
      <c r="I17" s="452">
        <v>163.16382815927625</v>
      </c>
      <c r="J17" s="452">
        <v>492.04507235039284</v>
      </c>
      <c r="K17" s="530">
        <v>-148.19091847265221</v>
      </c>
      <c r="L17" s="494">
        <v>343.8541538777406</v>
      </c>
      <c r="M17" s="450">
        <v>-35.55335840466217</v>
      </c>
      <c r="N17" s="450">
        <v>308.30079547307844</v>
      </c>
      <c r="O17" s="481">
        <v>6</v>
      </c>
      <c r="P17" s="481">
        <v>6</v>
      </c>
      <c r="Q17" s="200"/>
      <c r="R17" s="472">
        <f t="shared" si="2"/>
        <v>-0.3810115351741547</v>
      </c>
      <c r="S17" s="469">
        <f t="shared" si="3"/>
        <v>-211.6556389816227</v>
      </c>
      <c r="T17" s="484"/>
      <c r="U17" s="431">
        <v>20</v>
      </c>
      <c r="V17" s="432" t="s">
        <v>21</v>
      </c>
      <c r="W17" s="433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200">
        <v>-154.24643225845631</v>
      </c>
      <c r="AF17" s="202">
        <v>555.5097928593633</v>
      </c>
    </row>
    <row r="18" spans="1:32" s="1" customFormat="1" ht="16.5">
      <c r="A18" s="431">
        <v>46</v>
      </c>
      <c r="B18" s="432" t="s">
        <v>22</v>
      </c>
      <c r="C18" s="437">
        <v>1341</v>
      </c>
      <c r="D18" s="493">
        <v>615.60753536743084</v>
      </c>
      <c r="E18" s="493">
        <v>449.3081476992603</v>
      </c>
      <c r="F18" s="452">
        <v>1064.9156830666911</v>
      </c>
      <c r="G18" s="452">
        <v>415.91357338484744</v>
      </c>
      <c r="H18" s="452">
        <v>1480.8292564515386</v>
      </c>
      <c r="I18" s="452">
        <v>222.37043855890485</v>
      </c>
      <c r="J18" s="452">
        <v>1703.1996950104435</v>
      </c>
      <c r="K18" s="530">
        <v>-282.16927665920957</v>
      </c>
      <c r="L18" s="494">
        <v>1421.0304183512339</v>
      </c>
      <c r="M18" s="450">
        <v>218.15942207307981</v>
      </c>
      <c r="N18" s="450">
        <v>1639.1898404243138</v>
      </c>
      <c r="O18" s="481">
        <v>10</v>
      </c>
      <c r="P18" s="481">
        <v>10</v>
      </c>
      <c r="Q18" s="200"/>
      <c r="R18" s="472">
        <f t="shared" si="2"/>
        <v>3.1152586181871517E-2</v>
      </c>
      <c r="S18" s="469">
        <f t="shared" si="3"/>
        <v>42.931349994150878</v>
      </c>
      <c r="T18" s="484"/>
      <c r="U18" s="431">
        <v>46</v>
      </c>
      <c r="V18" s="432" t="s">
        <v>22</v>
      </c>
      <c r="W18" s="433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200">
        <v>-254.60279001468427</v>
      </c>
      <c r="AF18" s="202">
        <v>1378.0990683570831</v>
      </c>
    </row>
    <row r="19" spans="1:32" s="1" customFormat="1" ht="16.5">
      <c r="A19" s="431">
        <v>47</v>
      </c>
      <c r="B19" s="432" t="s">
        <v>504</v>
      </c>
      <c r="C19" s="437">
        <v>1811</v>
      </c>
      <c r="D19" s="493">
        <v>1236.4449694464922</v>
      </c>
      <c r="E19" s="493">
        <v>191.40929302868</v>
      </c>
      <c r="F19" s="452">
        <v>1427.8542624751722</v>
      </c>
      <c r="G19" s="452">
        <v>271.9767094443236</v>
      </c>
      <c r="H19" s="452">
        <v>1699.8309719194958</v>
      </c>
      <c r="I19" s="452">
        <v>214.70375735950182</v>
      </c>
      <c r="J19" s="452">
        <v>1914.5347292789977</v>
      </c>
      <c r="K19" s="530">
        <v>-9.9469906129210379</v>
      </c>
      <c r="L19" s="494">
        <v>1904.5877386660766</v>
      </c>
      <c r="M19" s="450">
        <v>-28.008227498619547</v>
      </c>
      <c r="N19" s="450">
        <v>1876.5795111674572</v>
      </c>
      <c r="O19" s="481">
        <v>19</v>
      </c>
      <c r="P19" s="481">
        <v>19</v>
      </c>
      <c r="Q19" s="200"/>
      <c r="R19" s="472">
        <f t="shared" si="2"/>
        <v>-9.4993144481270941E-2</v>
      </c>
      <c r="S19" s="469">
        <f t="shared" si="3"/>
        <v>-199.91315771046061</v>
      </c>
      <c r="T19" s="484"/>
      <c r="U19" s="431">
        <v>47</v>
      </c>
      <c r="V19" s="432" t="s">
        <v>23</v>
      </c>
      <c r="W19" s="433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200">
        <v>-10.095584125209614</v>
      </c>
      <c r="AF19" s="202">
        <v>2104.5008963765372</v>
      </c>
    </row>
    <row r="20" spans="1:32" s="1" customFormat="1" ht="16.5">
      <c r="A20" s="431">
        <v>49</v>
      </c>
      <c r="B20" s="432" t="s">
        <v>505</v>
      </c>
      <c r="C20" s="437">
        <v>305274</v>
      </c>
      <c r="D20" s="493">
        <v>808.70522285153902</v>
      </c>
      <c r="E20" s="493">
        <v>473.88426077601258</v>
      </c>
      <c r="F20" s="452">
        <v>1282.5894836275515</v>
      </c>
      <c r="G20" s="452">
        <v>-80.397088068634261</v>
      </c>
      <c r="H20" s="452">
        <v>1202.1923955589173</v>
      </c>
      <c r="I20" s="452">
        <v>101.05643216513148</v>
      </c>
      <c r="J20" s="452">
        <v>1303.2488277240489</v>
      </c>
      <c r="K20" s="530">
        <v>-18.38109698172789</v>
      </c>
      <c r="L20" s="494">
        <v>1284.8677307423209</v>
      </c>
      <c r="M20" s="450">
        <v>-48.509686666240832</v>
      </c>
      <c r="N20" s="450">
        <v>1236.35804407608</v>
      </c>
      <c r="O20" s="481">
        <v>1</v>
      </c>
      <c r="P20" s="482">
        <v>34</v>
      </c>
      <c r="Q20" s="200"/>
      <c r="R20" s="472">
        <f t="shared" si="2"/>
        <v>7.2297477124245252E-2</v>
      </c>
      <c r="S20" s="469">
        <f t="shared" si="3"/>
        <v>86.629594261612283</v>
      </c>
      <c r="T20" s="484"/>
      <c r="U20" s="431">
        <v>49</v>
      </c>
      <c r="V20" s="432" t="s">
        <v>24</v>
      </c>
      <c r="W20" s="433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200">
        <v>8.0772182060498368E-2</v>
      </c>
      <c r="AF20" s="202">
        <v>1198.2381364807086</v>
      </c>
    </row>
    <row r="21" spans="1:32" s="1" customFormat="1" ht="16.5">
      <c r="A21" s="431">
        <v>50</v>
      </c>
      <c r="B21" s="432" t="s">
        <v>25</v>
      </c>
      <c r="C21" s="437">
        <v>11276</v>
      </c>
      <c r="D21" s="493">
        <v>203.80726989917358</v>
      </c>
      <c r="E21" s="493">
        <v>-178.57679905063199</v>
      </c>
      <c r="F21" s="452">
        <v>25.230470848541575</v>
      </c>
      <c r="G21" s="452">
        <v>319.84226977289376</v>
      </c>
      <c r="H21" s="452">
        <v>345.07274062143534</v>
      </c>
      <c r="I21" s="452">
        <v>181.69875270264771</v>
      </c>
      <c r="J21" s="452">
        <v>526.77149332408305</v>
      </c>
      <c r="K21" s="530">
        <v>-78.956722241929768</v>
      </c>
      <c r="L21" s="494">
        <v>447.8147710821533</v>
      </c>
      <c r="M21" s="450">
        <v>17.596315182688894</v>
      </c>
      <c r="N21" s="450">
        <v>465.4110862648422</v>
      </c>
      <c r="O21" s="481">
        <v>4</v>
      </c>
      <c r="P21" s="481">
        <v>4</v>
      </c>
      <c r="Q21" s="200"/>
      <c r="R21" s="472">
        <f t="shared" si="2"/>
        <v>-0.28186242035269221</v>
      </c>
      <c r="S21" s="469">
        <f t="shared" si="3"/>
        <v>-175.76319471944754</v>
      </c>
      <c r="T21" s="484"/>
      <c r="U21" s="431">
        <v>50</v>
      </c>
      <c r="V21" s="432" t="s">
        <v>25</v>
      </c>
      <c r="W21" s="433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200">
        <v>-103.26723307348691</v>
      </c>
      <c r="AF21" s="202">
        <v>623.57796580160084</v>
      </c>
    </row>
    <row r="22" spans="1:32" s="1" customFormat="1" ht="16.5">
      <c r="A22" s="431">
        <v>51</v>
      </c>
      <c r="B22" s="432" t="s">
        <v>506</v>
      </c>
      <c r="C22" s="437">
        <v>9211</v>
      </c>
      <c r="D22" s="493">
        <v>377.87509478513692</v>
      </c>
      <c r="E22" s="493">
        <v>-984.56310736560624</v>
      </c>
      <c r="F22" s="452">
        <v>-606.68801258046926</v>
      </c>
      <c r="G22" s="452">
        <v>-18.776336256322583</v>
      </c>
      <c r="H22" s="452">
        <v>-625.46434883679183</v>
      </c>
      <c r="I22" s="452">
        <v>193.61329758873302</v>
      </c>
      <c r="J22" s="452">
        <v>-431.85105124805881</v>
      </c>
      <c r="K22" s="530">
        <v>-81.875257843882309</v>
      </c>
      <c r="L22" s="494">
        <v>-513.72630909194106</v>
      </c>
      <c r="M22" s="450">
        <v>-15.211654760612308</v>
      </c>
      <c r="N22" s="450">
        <v>-528.93796385255337</v>
      </c>
      <c r="O22" s="481">
        <v>4</v>
      </c>
      <c r="P22" s="481">
        <v>4</v>
      </c>
      <c r="Q22" s="200"/>
      <c r="R22" s="472">
        <f t="shared" si="2"/>
        <v>0.2152153427975671</v>
      </c>
      <c r="S22" s="469">
        <f t="shared" si="3"/>
        <v>-90.981227624089172</v>
      </c>
      <c r="T22" s="484"/>
      <c r="U22" s="431">
        <v>51</v>
      </c>
      <c r="V22" s="432" t="s">
        <v>26</v>
      </c>
      <c r="W22" s="433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200">
        <v>-90.847868009427899</v>
      </c>
      <c r="AF22" s="202">
        <v>-422.74508146785189</v>
      </c>
    </row>
    <row r="23" spans="1:32" s="1" customFormat="1" ht="16.5">
      <c r="A23" s="431">
        <v>52</v>
      </c>
      <c r="B23" s="432" t="s">
        <v>27</v>
      </c>
      <c r="C23" s="437">
        <v>2346</v>
      </c>
      <c r="D23" s="493">
        <v>454.37040016431092</v>
      </c>
      <c r="E23" s="493">
        <v>192.7937688778056</v>
      </c>
      <c r="F23" s="452">
        <v>647.16416904211655</v>
      </c>
      <c r="G23" s="452">
        <v>520.28857218439953</v>
      </c>
      <c r="H23" s="452">
        <v>1167.4527412265161</v>
      </c>
      <c r="I23" s="452">
        <v>232.77020214515554</v>
      </c>
      <c r="J23" s="452">
        <v>1400.2229433716716</v>
      </c>
      <c r="K23" s="530">
        <v>106.34228473998294</v>
      </c>
      <c r="L23" s="494">
        <v>1506.5652281116545</v>
      </c>
      <c r="M23" s="450">
        <v>8.2668584825234461</v>
      </c>
      <c r="N23" s="450">
        <v>1514.8320865941778</v>
      </c>
      <c r="O23" s="481">
        <v>14</v>
      </c>
      <c r="P23" s="481">
        <v>14</v>
      </c>
      <c r="Q23" s="200"/>
      <c r="R23" s="472">
        <f t="shared" si="2"/>
        <v>-7.5979795559322411E-2</v>
      </c>
      <c r="S23" s="469">
        <f t="shared" si="3"/>
        <v>-123.88096870457161</v>
      </c>
      <c r="T23" s="484"/>
      <c r="U23" s="431">
        <v>52</v>
      </c>
      <c r="V23" s="432" t="s">
        <v>27</v>
      </c>
      <c r="W23" s="433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200">
        <v>95.599833610648915</v>
      </c>
      <c r="AF23" s="202">
        <v>1630.4461968162261</v>
      </c>
    </row>
    <row r="24" spans="1:32" s="1" customFormat="1" ht="16.5">
      <c r="A24" s="431">
        <v>61</v>
      </c>
      <c r="B24" s="432" t="s">
        <v>28</v>
      </c>
      <c r="C24" s="437">
        <v>16459</v>
      </c>
      <c r="D24" s="493">
        <v>-59.560325384427898</v>
      </c>
      <c r="E24" s="493">
        <v>60.656128196801802</v>
      </c>
      <c r="F24" s="452">
        <v>1.0958028123739068</v>
      </c>
      <c r="G24" s="452">
        <v>335.5198902476651</v>
      </c>
      <c r="H24" s="452">
        <v>336.61569306003906</v>
      </c>
      <c r="I24" s="452">
        <v>183.94973076451484</v>
      </c>
      <c r="J24" s="452">
        <v>520.56542382455382</v>
      </c>
      <c r="K24" s="530">
        <v>77.574396986451177</v>
      </c>
      <c r="L24" s="494">
        <v>598.13982081100505</v>
      </c>
      <c r="M24" s="450">
        <v>12.713219575915922</v>
      </c>
      <c r="N24" s="450">
        <v>610.85304038692107</v>
      </c>
      <c r="O24" s="481">
        <v>5</v>
      </c>
      <c r="P24" s="481">
        <v>5</v>
      </c>
      <c r="Q24" s="200"/>
      <c r="R24" s="472">
        <f t="shared" si="2"/>
        <v>-0.2275485943281117</v>
      </c>
      <c r="S24" s="469">
        <f t="shared" si="3"/>
        <v>-176.19991942253785</v>
      </c>
      <c r="T24" s="484"/>
      <c r="U24" s="431">
        <v>61</v>
      </c>
      <c r="V24" s="432" t="s">
        <v>28</v>
      </c>
      <c r="W24" s="433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200">
        <v>74.28709346527485</v>
      </c>
      <c r="AF24" s="202">
        <v>774.3397402335429</v>
      </c>
    </row>
    <row r="25" spans="1:32" s="1" customFormat="1" ht="16.5">
      <c r="A25" s="431">
        <v>69</v>
      </c>
      <c r="B25" s="432" t="s">
        <v>29</v>
      </c>
      <c r="C25" s="437">
        <v>6687</v>
      </c>
      <c r="D25" s="493">
        <v>532.42168850417102</v>
      </c>
      <c r="E25" s="493">
        <v>-606.54977095174604</v>
      </c>
      <c r="F25" s="452">
        <v>-74.128082447574997</v>
      </c>
      <c r="G25" s="452">
        <v>557.50969036398635</v>
      </c>
      <c r="H25" s="452">
        <v>483.38160791641133</v>
      </c>
      <c r="I25" s="452">
        <v>203.48587674054929</v>
      </c>
      <c r="J25" s="452">
        <v>686.86748465696064</v>
      </c>
      <c r="K25" s="530">
        <v>74.713623448482124</v>
      </c>
      <c r="L25" s="494">
        <v>761.58110810544269</v>
      </c>
      <c r="M25" s="450">
        <v>10.135299162554212</v>
      </c>
      <c r="N25" s="450">
        <v>771.71640726799694</v>
      </c>
      <c r="O25" s="481">
        <v>17</v>
      </c>
      <c r="P25" s="481">
        <v>17</v>
      </c>
      <c r="Q25" s="200"/>
      <c r="R25" s="472">
        <f t="shared" si="2"/>
        <v>-0.20828465923758469</v>
      </c>
      <c r="S25" s="469">
        <f t="shared" si="3"/>
        <v>-200.3569381777661</v>
      </c>
      <c r="T25" s="484"/>
      <c r="U25" s="431">
        <v>69</v>
      </c>
      <c r="V25" s="432" t="s">
        <v>29</v>
      </c>
      <c r="W25" s="433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200">
        <v>99.004557483093208</v>
      </c>
      <c r="AF25" s="202">
        <v>961.93804628320879</v>
      </c>
    </row>
    <row r="26" spans="1:32" s="1" customFormat="1" ht="16.5">
      <c r="A26" s="431">
        <v>71</v>
      </c>
      <c r="B26" s="432" t="s">
        <v>30</v>
      </c>
      <c r="C26" s="437">
        <v>6591</v>
      </c>
      <c r="D26" s="493">
        <v>731.63073721498313</v>
      </c>
      <c r="E26" s="493">
        <v>-221.03652821774173</v>
      </c>
      <c r="F26" s="452">
        <v>510.59420899724142</v>
      </c>
      <c r="G26" s="452">
        <v>591.43146771885608</v>
      </c>
      <c r="H26" s="452">
        <v>1102.0256767160977</v>
      </c>
      <c r="I26" s="452">
        <v>209.81239546349076</v>
      </c>
      <c r="J26" s="452">
        <v>1311.8380721795882</v>
      </c>
      <c r="K26" s="530">
        <v>85.532999544833871</v>
      </c>
      <c r="L26" s="494">
        <v>1397.3710717244221</v>
      </c>
      <c r="M26" s="450">
        <v>-10.88726824457593</v>
      </c>
      <c r="N26" s="450">
        <v>1386.4838034798463</v>
      </c>
      <c r="O26" s="481">
        <v>17</v>
      </c>
      <c r="P26" s="481">
        <v>17</v>
      </c>
      <c r="Q26" s="200"/>
      <c r="R26" s="472">
        <f t="shared" si="2"/>
        <v>-0.11077360911948034</v>
      </c>
      <c r="S26" s="469">
        <f t="shared" si="3"/>
        <v>-174.07472211974527</v>
      </c>
      <c r="T26" s="484"/>
      <c r="U26" s="431">
        <v>71</v>
      </c>
      <c r="V26" s="432" t="s">
        <v>30</v>
      </c>
      <c r="W26" s="433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200">
        <v>96.383487070920907</v>
      </c>
      <c r="AF26" s="202">
        <v>1571.4457938441674</v>
      </c>
    </row>
    <row r="27" spans="1:32" s="1" customFormat="1" ht="16.5">
      <c r="A27" s="431">
        <v>72</v>
      </c>
      <c r="B27" s="432" t="s">
        <v>507</v>
      </c>
      <c r="C27" s="437">
        <v>960</v>
      </c>
      <c r="D27" s="493">
        <v>1348.4583132356915</v>
      </c>
      <c r="E27" s="493">
        <v>-309.17934312977076</v>
      </c>
      <c r="F27" s="452">
        <v>1039.2789701059207</v>
      </c>
      <c r="G27" s="452">
        <v>309.36640829710905</v>
      </c>
      <c r="H27" s="452">
        <v>1348.6453784030298</v>
      </c>
      <c r="I27" s="452">
        <v>177.74772588338959</v>
      </c>
      <c r="J27" s="452">
        <v>1526.3931042864194</v>
      </c>
      <c r="K27" s="530">
        <v>-263.85729166666664</v>
      </c>
      <c r="L27" s="494">
        <v>1262.5358126197527</v>
      </c>
      <c r="M27" s="450">
        <v>4.662031250000001</v>
      </c>
      <c r="N27" s="450">
        <v>1267.1978438697527</v>
      </c>
      <c r="O27" s="481">
        <v>17</v>
      </c>
      <c r="P27" s="481">
        <v>17</v>
      </c>
      <c r="Q27" s="200"/>
      <c r="R27" s="472">
        <f t="shared" si="2"/>
        <v>-0.2013117412802857</v>
      </c>
      <c r="S27" s="469">
        <f t="shared" si="3"/>
        <v>-318.22589113131949</v>
      </c>
      <c r="T27" s="484"/>
      <c r="U27" s="431">
        <v>72</v>
      </c>
      <c r="V27" s="432" t="s">
        <v>31</v>
      </c>
      <c r="W27" s="433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200">
        <v>-229.35578947368421</v>
      </c>
      <c r="AF27" s="202">
        <v>1580.7617037510722</v>
      </c>
    </row>
    <row r="28" spans="1:32" s="1" customFormat="1" ht="16.5">
      <c r="A28" s="431">
        <v>74</v>
      </c>
      <c r="B28" s="432" t="s">
        <v>508</v>
      </c>
      <c r="C28" s="437">
        <v>1052</v>
      </c>
      <c r="D28" s="493">
        <v>492.83792575995341</v>
      </c>
      <c r="E28" s="493">
        <v>192.83484206676181</v>
      </c>
      <c r="F28" s="452">
        <v>685.67276782671524</v>
      </c>
      <c r="G28" s="452">
        <v>491.80616929926157</v>
      </c>
      <c r="H28" s="452">
        <v>1177.4789371259769</v>
      </c>
      <c r="I28" s="452">
        <v>273.59337415088521</v>
      </c>
      <c r="J28" s="452">
        <v>1451.0723112768621</v>
      </c>
      <c r="K28" s="530">
        <v>-285.93155893536124</v>
      </c>
      <c r="L28" s="494">
        <v>1165.140752341501</v>
      </c>
      <c r="M28" s="450">
        <v>46.79757604562738</v>
      </c>
      <c r="N28" s="450">
        <v>1211.9383283871284</v>
      </c>
      <c r="O28" s="481">
        <v>16</v>
      </c>
      <c r="P28" s="481">
        <v>16</v>
      </c>
      <c r="Q28" s="200"/>
      <c r="R28" s="472">
        <f t="shared" si="2"/>
        <v>0.11491236493176776</v>
      </c>
      <c r="S28" s="469">
        <f t="shared" si="3"/>
        <v>120.08933037363431</v>
      </c>
      <c r="T28" s="484"/>
      <c r="U28" s="431">
        <v>74</v>
      </c>
      <c r="V28" s="432" t="s">
        <v>32</v>
      </c>
      <c r="W28" s="433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200">
        <v>-281.81809787626963</v>
      </c>
      <c r="AF28" s="202">
        <v>1045.0514219678666</v>
      </c>
    </row>
    <row r="29" spans="1:32" s="1" customFormat="1" ht="16.5">
      <c r="A29" s="431">
        <v>75</v>
      </c>
      <c r="B29" s="432" t="s">
        <v>509</v>
      </c>
      <c r="C29" s="437">
        <v>19549</v>
      </c>
      <c r="D29" s="493">
        <v>88.490789416447583</v>
      </c>
      <c r="E29" s="493">
        <v>-304.14759516483133</v>
      </c>
      <c r="F29" s="452">
        <v>-215.65680574838373</v>
      </c>
      <c r="G29" s="452">
        <v>-24.3402911689119</v>
      </c>
      <c r="H29" s="452">
        <v>-239.99709691729561</v>
      </c>
      <c r="I29" s="452">
        <v>162.40606627821825</v>
      </c>
      <c r="J29" s="452">
        <v>-77.591030639077388</v>
      </c>
      <c r="K29" s="530">
        <v>-96.173256944089218</v>
      </c>
      <c r="L29" s="494">
        <v>-173.76428758316661</v>
      </c>
      <c r="M29" s="450">
        <v>-1.0437379124251909</v>
      </c>
      <c r="N29" s="450">
        <v>-174.80802549559178</v>
      </c>
      <c r="O29" s="481">
        <v>8</v>
      </c>
      <c r="P29" s="481">
        <v>8</v>
      </c>
      <c r="Q29" s="200"/>
      <c r="R29" s="472">
        <f t="shared" si="2"/>
        <v>-2.3519760659728366</v>
      </c>
      <c r="S29" s="469">
        <f t="shared" si="3"/>
        <v>-302.29044418944625</v>
      </c>
      <c r="T29" s="484"/>
      <c r="U29" s="431">
        <v>75</v>
      </c>
      <c r="V29" s="432" t="s">
        <v>33</v>
      </c>
      <c r="W29" s="433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200">
        <v>-87.530250735965893</v>
      </c>
      <c r="AF29" s="202">
        <v>128.52615660627961</v>
      </c>
    </row>
    <row r="30" spans="1:32" s="1" customFormat="1" ht="16.5">
      <c r="A30" s="431">
        <v>77</v>
      </c>
      <c r="B30" s="432" t="s">
        <v>34</v>
      </c>
      <c r="C30" s="437">
        <v>4601</v>
      </c>
      <c r="D30" s="493">
        <v>194.04499567260589</v>
      </c>
      <c r="E30" s="493">
        <v>-193.88315001399016</v>
      </c>
      <c r="F30" s="452">
        <v>0.16184565861573999</v>
      </c>
      <c r="G30" s="452">
        <v>579.15636115154655</v>
      </c>
      <c r="H30" s="452">
        <v>579.31820681016234</v>
      </c>
      <c r="I30" s="452">
        <v>227.58220738989627</v>
      </c>
      <c r="J30" s="452">
        <v>806.90041420005855</v>
      </c>
      <c r="K30" s="530">
        <v>24.88785046728972</v>
      </c>
      <c r="L30" s="494">
        <v>831.78826466734836</v>
      </c>
      <c r="M30" s="450">
        <v>10.216951423603563</v>
      </c>
      <c r="N30" s="450">
        <v>842.00521609095188</v>
      </c>
      <c r="O30" s="481">
        <v>13</v>
      </c>
      <c r="P30" s="481">
        <v>13</v>
      </c>
      <c r="Q30" s="200"/>
      <c r="R30" s="472">
        <f t="shared" si="2"/>
        <v>-0.22976649651095216</v>
      </c>
      <c r="S30" s="469">
        <f t="shared" si="3"/>
        <v>-248.12874867920982</v>
      </c>
      <c r="T30" s="484"/>
      <c r="U30" s="431">
        <v>77</v>
      </c>
      <c r="V30" s="432" t="s">
        <v>34</v>
      </c>
      <c r="W30" s="433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200">
        <v>44.394405295750587</v>
      </c>
      <c r="AF30" s="202">
        <v>1079.9170133465582</v>
      </c>
    </row>
    <row r="31" spans="1:32" s="1" customFormat="1" ht="16.5">
      <c r="A31" s="431">
        <v>78</v>
      </c>
      <c r="B31" s="432" t="s">
        <v>510</v>
      </c>
      <c r="C31" s="437">
        <v>7832</v>
      </c>
      <c r="D31" s="493">
        <v>148.83376307343823</v>
      </c>
      <c r="E31" s="493">
        <v>-441.25857076028154</v>
      </c>
      <c r="F31" s="452">
        <v>-292.42480768684334</v>
      </c>
      <c r="G31" s="452">
        <v>-13.687317965928571</v>
      </c>
      <c r="H31" s="452">
        <v>-306.11212565277191</v>
      </c>
      <c r="I31" s="452">
        <v>158.68428160666969</v>
      </c>
      <c r="J31" s="452">
        <v>-147.42784404610219</v>
      </c>
      <c r="K31" s="530">
        <v>-68.974336057201228</v>
      </c>
      <c r="L31" s="494">
        <v>-216.40218010330341</v>
      </c>
      <c r="M31" s="450">
        <v>1.0190752681307482</v>
      </c>
      <c r="N31" s="450">
        <v>-215.38310483517267</v>
      </c>
      <c r="O31" s="481">
        <v>1</v>
      </c>
      <c r="P31" s="482">
        <v>34</v>
      </c>
      <c r="Q31" s="200"/>
      <c r="R31" s="472">
        <f t="shared" si="2"/>
        <v>-15.52983729321385</v>
      </c>
      <c r="S31" s="469">
        <f t="shared" si="3"/>
        <v>-231.29582108057531</v>
      </c>
      <c r="T31" s="484"/>
      <c r="U31" s="431">
        <v>78</v>
      </c>
      <c r="V31" s="432" t="s">
        <v>35</v>
      </c>
      <c r="W31" s="433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200">
        <v>-43.14813886451936</v>
      </c>
      <c r="AF31" s="202">
        <v>14.893640977271911</v>
      </c>
    </row>
    <row r="32" spans="1:32" s="1" customFormat="1" ht="16.5">
      <c r="A32" s="431">
        <v>79</v>
      </c>
      <c r="B32" s="432" t="s">
        <v>36</v>
      </c>
      <c r="C32" s="437">
        <v>6753</v>
      </c>
      <c r="D32" s="493">
        <v>54.972231802850821</v>
      </c>
      <c r="E32" s="493">
        <v>-342.72373159946227</v>
      </c>
      <c r="F32" s="452">
        <v>-287.75149979661143</v>
      </c>
      <c r="G32" s="452">
        <v>-64.527337683183191</v>
      </c>
      <c r="H32" s="452">
        <v>-352.27883747979462</v>
      </c>
      <c r="I32" s="452">
        <v>157.59371444161516</v>
      </c>
      <c r="J32" s="452">
        <v>-194.68512303817946</v>
      </c>
      <c r="K32" s="530">
        <v>-47.16777728417</v>
      </c>
      <c r="L32" s="494">
        <v>-241.85290032234946</v>
      </c>
      <c r="M32" s="450">
        <v>-7.9750903302236091</v>
      </c>
      <c r="N32" s="450">
        <v>-249.82799065257302</v>
      </c>
      <c r="O32" s="481">
        <v>4</v>
      </c>
      <c r="P32" s="481">
        <v>4</v>
      </c>
      <c r="Q32" s="200"/>
      <c r="R32" s="472">
        <f t="shared" si="2"/>
        <v>0.44837113144112994</v>
      </c>
      <c r="S32" s="469">
        <f t="shared" si="3"/>
        <v>-74.870215379087909</v>
      </c>
      <c r="T32" s="484"/>
      <c r="U32" s="431">
        <v>79</v>
      </c>
      <c r="V32" s="432" t="s">
        <v>36</v>
      </c>
      <c r="W32" s="433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200">
        <v>-52.834929992630805</v>
      </c>
      <c r="AF32" s="202">
        <v>-166.98268494326155</v>
      </c>
    </row>
    <row r="33" spans="1:32" s="1" customFormat="1" ht="16.5">
      <c r="A33" s="431">
        <v>81</v>
      </c>
      <c r="B33" s="432" t="s">
        <v>511</v>
      </c>
      <c r="C33" s="437">
        <v>2574</v>
      </c>
      <c r="D33" s="493">
        <v>-115.80370148777114</v>
      </c>
      <c r="E33" s="493">
        <v>-81.160874159205406</v>
      </c>
      <c r="F33" s="452">
        <v>-196.96457564697656</v>
      </c>
      <c r="G33" s="452">
        <v>224.93585000945956</v>
      </c>
      <c r="H33" s="452">
        <v>27.971274362483012</v>
      </c>
      <c r="I33" s="452">
        <v>240.9105033484401</v>
      </c>
      <c r="J33" s="452">
        <v>268.88177771092307</v>
      </c>
      <c r="K33" s="530">
        <v>-292.57381507381507</v>
      </c>
      <c r="L33" s="494">
        <v>-23.692037362891984</v>
      </c>
      <c r="M33" s="450">
        <v>-62.015520590520609</v>
      </c>
      <c r="N33" s="450">
        <v>-85.707557953412589</v>
      </c>
      <c r="O33" s="481">
        <v>7</v>
      </c>
      <c r="P33" s="481">
        <v>7</v>
      </c>
      <c r="Q33" s="200"/>
      <c r="R33" s="472">
        <f t="shared" si="2"/>
        <v>-1.089118178294443</v>
      </c>
      <c r="S33" s="469">
        <f t="shared" si="3"/>
        <v>-289.54169695326664</v>
      </c>
      <c r="T33" s="484"/>
      <c r="U33" s="431">
        <v>81</v>
      </c>
      <c r="V33" s="432" t="s">
        <v>37</v>
      </c>
      <c r="W33" s="433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200">
        <v>-263.35673407096527</v>
      </c>
      <c r="AF33" s="202">
        <v>265.84965959037464</v>
      </c>
    </row>
    <row r="34" spans="1:32" s="1" customFormat="1" ht="16.5">
      <c r="A34" s="431">
        <v>82</v>
      </c>
      <c r="B34" s="432" t="s">
        <v>38</v>
      </c>
      <c r="C34" s="437">
        <v>9359</v>
      </c>
      <c r="D34" s="493">
        <v>321.89438752215426</v>
      </c>
      <c r="E34" s="493">
        <v>35.002577463180195</v>
      </c>
      <c r="F34" s="452">
        <v>356.89696498533442</v>
      </c>
      <c r="G34" s="452">
        <v>207.48755337772505</v>
      </c>
      <c r="H34" s="452">
        <v>564.38451836305944</v>
      </c>
      <c r="I34" s="452">
        <v>148.45104603604929</v>
      </c>
      <c r="J34" s="452">
        <v>712.83556439910888</v>
      </c>
      <c r="K34" s="530">
        <v>-224.79645261245861</v>
      </c>
      <c r="L34" s="494">
        <v>488.03911178665027</v>
      </c>
      <c r="M34" s="450">
        <v>13.37866978309648</v>
      </c>
      <c r="N34" s="450">
        <v>501.41778156974669</v>
      </c>
      <c r="O34" s="481">
        <v>5</v>
      </c>
      <c r="P34" s="481">
        <v>5</v>
      </c>
      <c r="Q34" s="200"/>
      <c r="R34" s="472">
        <f t="shared" si="2"/>
        <v>-0.16958719714059589</v>
      </c>
      <c r="S34" s="469">
        <f t="shared" si="3"/>
        <v>-99.667520512562248</v>
      </c>
      <c r="T34" s="484"/>
      <c r="U34" s="431">
        <v>82</v>
      </c>
      <c r="V34" s="432" t="s">
        <v>38</v>
      </c>
      <c r="W34" s="433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200">
        <v>-222.1686337054758</v>
      </c>
      <c r="AF34" s="202">
        <v>587.70663229921252</v>
      </c>
    </row>
    <row r="35" spans="1:32" s="1" customFormat="1" ht="16.5">
      <c r="A35" s="431">
        <v>86</v>
      </c>
      <c r="B35" s="432" t="s">
        <v>39</v>
      </c>
      <c r="C35" s="437">
        <v>8031</v>
      </c>
      <c r="D35" s="493">
        <v>328.34259979750072</v>
      </c>
      <c r="E35" s="493">
        <v>-154.75498095743416</v>
      </c>
      <c r="F35" s="452">
        <v>173.5876188400666</v>
      </c>
      <c r="G35" s="452">
        <v>337.32829825989103</v>
      </c>
      <c r="H35" s="452">
        <v>510.9159170999576</v>
      </c>
      <c r="I35" s="452">
        <v>173.29073966606822</v>
      </c>
      <c r="J35" s="452">
        <v>684.20665676602584</v>
      </c>
      <c r="K35" s="530">
        <v>-157.75146308056281</v>
      </c>
      <c r="L35" s="494">
        <v>526.45519368546297</v>
      </c>
      <c r="M35" s="450">
        <v>-93.380410471921323</v>
      </c>
      <c r="N35" s="450">
        <v>433.07478321354165</v>
      </c>
      <c r="O35" s="481">
        <v>5</v>
      </c>
      <c r="P35" s="481">
        <v>5</v>
      </c>
      <c r="Q35" s="200"/>
      <c r="R35" s="472">
        <f t="shared" si="2"/>
        <v>-0.32768508375093264</v>
      </c>
      <c r="S35" s="469">
        <f t="shared" si="3"/>
        <v>-256.59331670997074</v>
      </c>
      <c r="T35" s="484"/>
      <c r="U35" s="431">
        <v>86</v>
      </c>
      <c r="V35" s="432" t="s">
        <v>39</v>
      </c>
      <c r="W35" s="433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200">
        <v>-143.22792582586271</v>
      </c>
      <c r="AF35" s="202">
        <v>783.04851039543371</v>
      </c>
    </row>
    <row r="36" spans="1:32" s="1" customFormat="1" ht="16.5">
      <c r="A36" s="431">
        <v>90</v>
      </c>
      <c r="B36" s="432" t="s">
        <v>40</v>
      </c>
      <c r="C36" s="437">
        <v>3061</v>
      </c>
      <c r="D36" s="493">
        <v>317.65911706217588</v>
      </c>
      <c r="E36" s="493">
        <v>-550.74198208633243</v>
      </c>
      <c r="F36" s="452">
        <v>-233.08286502415658</v>
      </c>
      <c r="G36" s="452">
        <v>175.88259381740446</v>
      </c>
      <c r="H36" s="452">
        <v>-57.200271206752113</v>
      </c>
      <c r="I36" s="452">
        <v>229.99973757024111</v>
      </c>
      <c r="J36" s="452">
        <v>172.79946636348899</v>
      </c>
      <c r="K36" s="530">
        <v>-140.02123489055865</v>
      </c>
      <c r="L36" s="494">
        <v>32.778231472930351</v>
      </c>
      <c r="M36" s="450">
        <v>-2.4368670369160403</v>
      </c>
      <c r="N36" s="450">
        <v>30.341364436014313</v>
      </c>
      <c r="O36" s="481">
        <v>12</v>
      </c>
      <c r="P36" s="481">
        <v>12</v>
      </c>
      <c r="Q36" s="200"/>
      <c r="R36" s="472">
        <f t="shared" si="2"/>
        <v>-0.86890964996971198</v>
      </c>
      <c r="S36" s="469">
        <f t="shared" si="3"/>
        <v>-217.26482253796394</v>
      </c>
      <c r="T36" s="484"/>
      <c r="U36" s="431">
        <v>90</v>
      </c>
      <c r="V36" s="432" t="s">
        <v>40</v>
      </c>
      <c r="W36" s="433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200">
        <v>-93.707589285714292</v>
      </c>
      <c r="AF36" s="202">
        <v>250.04305401089428</v>
      </c>
    </row>
    <row r="37" spans="1:32" s="1" customFormat="1" ht="16.5">
      <c r="A37" s="431">
        <v>91</v>
      </c>
      <c r="B37" s="432" t="s">
        <v>512</v>
      </c>
      <c r="C37" s="437">
        <v>664028</v>
      </c>
      <c r="D37" s="493">
        <v>356.73162542483283</v>
      </c>
      <c r="E37" s="493">
        <v>-15.302515025436241</v>
      </c>
      <c r="F37" s="452">
        <v>341.42911039939656</v>
      </c>
      <c r="G37" s="452">
        <v>-87.609077489293469</v>
      </c>
      <c r="H37" s="452">
        <v>253.82003291010312</v>
      </c>
      <c r="I37" s="452">
        <v>134.24752102065841</v>
      </c>
      <c r="J37" s="452">
        <v>388.06755393076151</v>
      </c>
      <c r="K37" s="530">
        <v>55.956958140319387</v>
      </c>
      <c r="L37" s="494">
        <v>444.02451207108089</v>
      </c>
      <c r="M37" s="450">
        <v>-138.08418537185167</v>
      </c>
      <c r="N37" s="450">
        <v>305.94032669922922</v>
      </c>
      <c r="O37" s="481">
        <v>1</v>
      </c>
      <c r="P37" s="482">
        <v>31</v>
      </c>
      <c r="Q37" s="200"/>
      <c r="R37" s="472">
        <f t="shared" si="2"/>
        <v>0.48420013901290765</v>
      </c>
      <c r="S37" s="469">
        <f t="shared" si="3"/>
        <v>144.85696694041752</v>
      </c>
      <c r="T37" s="484"/>
      <c r="U37" s="431">
        <v>91</v>
      </c>
      <c r="V37" s="432" t="s">
        <v>41</v>
      </c>
      <c r="W37" s="433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200">
        <v>50.957980551501464</v>
      </c>
      <c r="AF37" s="202">
        <v>299.16754513066337</v>
      </c>
    </row>
    <row r="38" spans="1:32" s="1" customFormat="1" ht="16.5">
      <c r="A38" s="431">
        <v>92</v>
      </c>
      <c r="B38" s="432" t="s">
        <v>513</v>
      </c>
      <c r="C38" s="437">
        <v>242819</v>
      </c>
      <c r="D38" s="493">
        <v>703.20159374526747</v>
      </c>
      <c r="E38" s="493">
        <v>-164.39943678623214</v>
      </c>
      <c r="F38" s="452">
        <v>538.8021569590353</v>
      </c>
      <c r="G38" s="452">
        <v>-17.847818755232034</v>
      </c>
      <c r="H38" s="452">
        <v>520.95433820380333</v>
      </c>
      <c r="I38" s="452">
        <v>124.7772105876971</v>
      </c>
      <c r="J38" s="452">
        <v>645.73154879150047</v>
      </c>
      <c r="K38" s="530">
        <v>81.879325752927073</v>
      </c>
      <c r="L38" s="494">
        <v>727.61087454442747</v>
      </c>
      <c r="M38" s="450">
        <v>-24.081041517138321</v>
      </c>
      <c r="N38" s="450">
        <v>703.52983302728921</v>
      </c>
      <c r="O38" s="481">
        <v>1</v>
      </c>
      <c r="P38" s="482">
        <v>35</v>
      </c>
      <c r="Q38" s="200"/>
      <c r="R38" s="472">
        <f t="shared" si="2"/>
        <v>-2.5190518314611304E-2</v>
      </c>
      <c r="S38" s="469">
        <f t="shared" si="3"/>
        <v>-18.802540809751008</v>
      </c>
      <c r="T38" s="484"/>
      <c r="U38" s="431">
        <v>92</v>
      </c>
      <c r="V38" s="432" t="s">
        <v>42</v>
      </c>
      <c r="W38" s="433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200">
        <v>84.305502370341884</v>
      </c>
      <c r="AF38" s="202">
        <v>746.41341535417848</v>
      </c>
    </row>
    <row r="39" spans="1:32" s="1" customFormat="1" ht="16.5">
      <c r="A39" s="431">
        <v>97</v>
      </c>
      <c r="B39" s="432" t="s">
        <v>43</v>
      </c>
      <c r="C39" s="437">
        <v>2091</v>
      </c>
      <c r="D39" s="493">
        <v>125.59841830967531</v>
      </c>
      <c r="E39" s="493">
        <v>-167.49473920645102</v>
      </c>
      <c r="F39" s="452">
        <v>-41.896320896775698</v>
      </c>
      <c r="G39" s="452">
        <v>141.11820156710343</v>
      </c>
      <c r="H39" s="452">
        <v>99.221880670327735</v>
      </c>
      <c r="I39" s="452">
        <v>214.57817084859673</v>
      </c>
      <c r="J39" s="452">
        <v>313.80005151892448</v>
      </c>
      <c r="K39" s="530">
        <v>-288.4772835963654</v>
      </c>
      <c r="L39" s="494">
        <v>25.322767922559098</v>
      </c>
      <c r="M39" s="450">
        <v>-11.072937350549978</v>
      </c>
      <c r="N39" s="450">
        <v>14.249830572009122</v>
      </c>
      <c r="O39" s="481">
        <v>10</v>
      </c>
      <c r="P39" s="481">
        <v>10</v>
      </c>
      <c r="Q39" s="200"/>
      <c r="R39" s="472">
        <f t="shared" si="2"/>
        <v>-0.85315151930856314</v>
      </c>
      <c r="S39" s="469">
        <f t="shared" si="3"/>
        <v>-147.11870238293341</v>
      </c>
      <c r="T39" s="484"/>
      <c r="U39" s="431">
        <v>97</v>
      </c>
      <c r="V39" s="432" t="s">
        <v>43</v>
      </c>
      <c r="W39" s="433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200">
        <v>-244.13749413420931</v>
      </c>
      <c r="AF39" s="202">
        <v>172.44147030549252</v>
      </c>
    </row>
    <row r="40" spans="1:32" s="1" customFormat="1" ht="16.5">
      <c r="A40" s="431">
        <v>98</v>
      </c>
      <c r="B40" s="432" t="s">
        <v>44</v>
      </c>
      <c r="C40" s="437">
        <v>22943</v>
      </c>
      <c r="D40" s="493">
        <v>329.18799949671717</v>
      </c>
      <c r="E40" s="493">
        <v>257.473691109046</v>
      </c>
      <c r="F40" s="452">
        <v>586.66169060576317</v>
      </c>
      <c r="G40" s="452">
        <v>255.15150126498514</v>
      </c>
      <c r="H40" s="452">
        <v>841.81319187074826</v>
      </c>
      <c r="I40" s="452">
        <v>148.94998075563538</v>
      </c>
      <c r="J40" s="452">
        <v>990.76317262638361</v>
      </c>
      <c r="K40" s="530">
        <v>-238.05827485507561</v>
      </c>
      <c r="L40" s="494">
        <v>752.70489777130808</v>
      </c>
      <c r="M40" s="450">
        <v>-82.47434221331126</v>
      </c>
      <c r="N40" s="450">
        <v>670.23055555799681</v>
      </c>
      <c r="O40" s="481">
        <v>7</v>
      </c>
      <c r="P40" s="481">
        <v>7</v>
      </c>
      <c r="Q40" s="200"/>
      <c r="R40" s="472">
        <f t="shared" si="2"/>
        <v>-0.16222361853976441</v>
      </c>
      <c r="S40" s="469">
        <f t="shared" si="3"/>
        <v>-145.75072168570171</v>
      </c>
      <c r="T40" s="484"/>
      <c r="U40" s="431">
        <v>98</v>
      </c>
      <c r="V40" s="432" t="s">
        <v>44</v>
      </c>
      <c r="W40" s="433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200">
        <v>-217.85300996102208</v>
      </c>
      <c r="AF40" s="202">
        <v>898.45561945700979</v>
      </c>
    </row>
    <row r="41" spans="1:32" s="1" customFormat="1" ht="16.5">
      <c r="A41" s="431">
        <v>102</v>
      </c>
      <c r="B41" s="432" t="s">
        <v>514</v>
      </c>
      <c r="C41" s="437">
        <v>9745</v>
      </c>
      <c r="D41" s="493">
        <v>120.235510738538</v>
      </c>
      <c r="E41" s="493">
        <v>-23.576964355861353</v>
      </c>
      <c r="F41" s="452">
        <v>96.658546382676633</v>
      </c>
      <c r="G41" s="452">
        <v>400.41323715439967</v>
      </c>
      <c r="H41" s="452">
        <v>497.07178353707627</v>
      </c>
      <c r="I41" s="452">
        <v>219.65689204010076</v>
      </c>
      <c r="J41" s="452">
        <v>716.728675577177</v>
      </c>
      <c r="K41" s="530">
        <v>109.09451000513084</v>
      </c>
      <c r="L41" s="494">
        <v>825.82318558230793</v>
      </c>
      <c r="M41" s="450">
        <v>20.705255259107233</v>
      </c>
      <c r="N41" s="450">
        <v>846.5284408414152</v>
      </c>
      <c r="O41" s="481">
        <v>4</v>
      </c>
      <c r="P41" s="481">
        <v>4</v>
      </c>
      <c r="Q41" s="200"/>
      <c r="R41" s="472">
        <f t="shared" si="2"/>
        <v>-0.18452009570966244</v>
      </c>
      <c r="S41" s="469">
        <f t="shared" si="3"/>
        <v>-186.86048845742391</v>
      </c>
      <c r="T41" s="484"/>
      <c r="U41" s="431">
        <v>102</v>
      </c>
      <c r="V41" s="432" t="s">
        <v>45</v>
      </c>
      <c r="W41" s="433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200">
        <v>69.246605876393104</v>
      </c>
      <c r="AF41" s="202">
        <v>1012.6836740397318</v>
      </c>
    </row>
    <row r="42" spans="1:32" s="1" customFormat="1" ht="16.5">
      <c r="A42" s="431">
        <v>103</v>
      </c>
      <c r="B42" s="432" t="s">
        <v>46</v>
      </c>
      <c r="C42" s="437">
        <v>2161</v>
      </c>
      <c r="D42" s="493">
        <v>82.023902248921644</v>
      </c>
      <c r="E42" s="493">
        <v>28.398360311898809</v>
      </c>
      <c r="F42" s="452">
        <v>110.42226256082046</v>
      </c>
      <c r="G42" s="452">
        <v>520.62995190284403</v>
      </c>
      <c r="H42" s="452">
        <v>631.05221446366454</v>
      </c>
      <c r="I42" s="452">
        <v>226.23153824769562</v>
      </c>
      <c r="J42" s="452">
        <v>857.28375271136008</v>
      </c>
      <c r="K42" s="530">
        <v>-267.9333641832485</v>
      </c>
      <c r="L42" s="494">
        <v>589.35038852811158</v>
      </c>
      <c r="M42" s="450">
        <v>-13.116682091624245</v>
      </c>
      <c r="N42" s="450">
        <v>576.23370643648741</v>
      </c>
      <c r="O42" s="481">
        <v>5</v>
      </c>
      <c r="P42" s="481">
        <v>5</v>
      </c>
      <c r="Q42" s="200"/>
      <c r="R42" s="472">
        <f t="shared" si="2"/>
        <v>-0.27263527111438501</v>
      </c>
      <c r="S42" s="469">
        <f t="shared" si="3"/>
        <v>-220.90389673403854</v>
      </c>
      <c r="T42" s="484"/>
      <c r="U42" s="431">
        <v>103</v>
      </c>
      <c r="V42" s="432" t="s">
        <v>46</v>
      </c>
      <c r="W42" s="433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200">
        <v>-253.39981532779316</v>
      </c>
      <c r="AF42" s="202">
        <v>810.25428526215012</v>
      </c>
    </row>
    <row r="43" spans="1:32" s="1" customFormat="1" ht="16.5">
      <c r="A43" s="431">
        <v>105</v>
      </c>
      <c r="B43" s="432" t="s">
        <v>47</v>
      </c>
      <c r="C43" s="437">
        <v>2094</v>
      </c>
      <c r="D43" s="493">
        <v>516.1131286372879</v>
      </c>
      <c r="E43" s="493">
        <v>317.23603159010588</v>
      </c>
      <c r="F43" s="452">
        <v>833.34916022739378</v>
      </c>
      <c r="G43" s="452">
        <v>437.49379035364342</v>
      </c>
      <c r="H43" s="452">
        <v>1270.8429505810373</v>
      </c>
      <c r="I43" s="452">
        <v>238.97982716703274</v>
      </c>
      <c r="J43" s="452">
        <v>1509.8227777480699</v>
      </c>
      <c r="K43" s="530">
        <v>-236.22779369627509</v>
      </c>
      <c r="L43" s="494">
        <v>1273.5949840517949</v>
      </c>
      <c r="M43" s="450">
        <v>6.4119627507163335</v>
      </c>
      <c r="N43" s="450">
        <v>1280.006946802511</v>
      </c>
      <c r="O43" s="481">
        <v>18</v>
      </c>
      <c r="P43" s="481">
        <v>18</v>
      </c>
      <c r="Q43" s="200"/>
      <c r="R43" s="472">
        <f t="shared" si="2"/>
        <v>9.98390374168341E-2</v>
      </c>
      <c r="S43" s="469">
        <f t="shared" si="3"/>
        <v>115.61191496283323</v>
      </c>
      <c r="T43" s="484"/>
      <c r="U43" s="431">
        <v>105</v>
      </c>
      <c r="V43" s="432" t="s">
        <v>47</v>
      </c>
      <c r="W43" s="433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200">
        <v>-220.34782608695653</v>
      </c>
      <c r="AF43" s="202">
        <v>1157.9830690889617</v>
      </c>
    </row>
    <row r="44" spans="1:32" s="1" customFormat="1" ht="16.5">
      <c r="A44" s="431">
        <v>106</v>
      </c>
      <c r="B44" s="432" t="s">
        <v>515</v>
      </c>
      <c r="C44" s="437">
        <v>46797</v>
      </c>
      <c r="D44" s="493">
        <v>222.19608381475436</v>
      </c>
      <c r="E44" s="493">
        <v>-69.323585213851374</v>
      </c>
      <c r="F44" s="452">
        <v>152.87249860090299</v>
      </c>
      <c r="G44" s="452">
        <v>-6.9112730810333352</v>
      </c>
      <c r="H44" s="452">
        <v>145.96122551986966</v>
      </c>
      <c r="I44" s="452">
        <v>141.27177720487023</v>
      </c>
      <c r="J44" s="452">
        <v>287.23300272473989</v>
      </c>
      <c r="K44" s="530">
        <v>-41.6068337713956</v>
      </c>
      <c r="L44" s="494">
        <v>245.62616895334429</v>
      </c>
      <c r="M44" s="450">
        <v>-2.8697638096459186</v>
      </c>
      <c r="N44" s="450">
        <v>242.7564051436984</v>
      </c>
      <c r="O44" s="481">
        <v>1</v>
      </c>
      <c r="P44" s="482">
        <v>33</v>
      </c>
      <c r="Q44" s="200"/>
      <c r="R44" s="472">
        <f t="shared" si="2"/>
        <v>-0.45163986066998119</v>
      </c>
      <c r="S44" s="469">
        <f t="shared" si="3"/>
        <v>-202.30239356662298</v>
      </c>
      <c r="T44" s="484"/>
      <c r="U44" s="431">
        <v>106</v>
      </c>
      <c r="V44" s="432" t="s">
        <v>48</v>
      </c>
      <c r="W44" s="433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200">
        <v>-37.200298634812285</v>
      </c>
      <c r="AF44" s="202">
        <v>447.92856251996727</v>
      </c>
    </row>
    <row r="45" spans="1:32" s="1" customFormat="1" ht="16.5">
      <c r="A45" s="431">
        <v>108</v>
      </c>
      <c r="B45" s="432" t="s">
        <v>516</v>
      </c>
      <c r="C45" s="437">
        <v>10257</v>
      </c>
      <c r="D45" s="493">
        <v>315.54881372826526</v>
      </c>
      <c r="E45" s="493">
        <v>34.755016484759409</v>
      </c>
      <c r="F45" s="452">
        <v>350.3038302130247</v>
      </c>
      <c r="G45" s="452">
        <v>390.92396641095712</v>
      </c>
      <c r="H45" s="452">
        <v>741.22779662398182</v>
      </c>
      <c r="I45" s="452">
        <v>167.06204503589714</v>
      </c>
      <c r="J45" s="452">
        <v>908.28984165987879</v>
      </c>
      <c r="K45" s="530">
        <v>-123.44632933606317</v>
      </c>
      <c r="L45" s="494">
        <v>784.84351232381562</v>
      </c>
      <c r="M45" s="450">
        <v>-9.6824075753144108</v>
      </c>
      <c r="N45" s="450">
        <v>775.1611047485012</v>
      </c>
      <c r="O45" s="481">
        <v>6</v>
      </c>
      <c r="P45" s="481">
        <v>6</v>
      </c>
      <c r="Q45" s="200"/>
      <c r="R45" s="472">
        <f t="shared" si="2"/>
        <v>-0.10211355644655049</v>
      </c>
      <c r="S45" s="469">
        <f t="shared" si="3"/>
        <v>-89.257570233730917</v>
      </c>
      <c r="T45" s="484"/>
      <c r="U45" s="431">
        <v>108</v>
      </c>
      <c r="V45" s="432" t="s">
        <v>49</v>
      </c>
      <c r="W45" s="433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200">
        <v>-126.02341104769276</v>
      </c>
      <c r="AF45" s="202">
        <v>874.10108255754653</v>
      </c>
    </row>
    <row r="46" spans="1:32" s="1" customFormat="1" ht="16.5">
      <c r="A46" s="431">
        <v>109</v>
      </c>
      <c r="B46" s="432" t="s">
        <v>517</v>
      </c>
      <c r="C46" s="437">
        <v>68043</v>
      </c>
      <c r="D46" s="493">
        <v>148.80324077789106</v>
      </c>
      <c r="E46" s="493">
        <v>-11.96832450378758</v>
      </c>
      <c r="F46" s="452">
        <v>136.83491627410348</v>
      </c>
      <c r="G46" s="452">
        <v>117.60192643007815</v>
      </c>
      <c r="H46" s="452">
        <v>254.43684270418166</v>
      </c>
      <c r="I46" s="452">
        <v>152.88893496056767</v>
      </c>
      <c r="J46" s="452">
        <v>407.3257776647493</v>
      </c>
      <c r="K46" s="530">
        <v>-201.83811707302735</v>
      </c>
      <c r="L46" s="494">
        <v>205.48766059172195</v>
      </c>
      <c r="M46" s="450">
        <v>-3.6145730053054748</v>
      </c>
      <c r="N46" s="450">
        <v>201.87308758641646</v>
      </c>
      <c r="O46" s="481">
        <v>5</v>
      </c>
      <c r="P46" s="481">
        <v>5</v>
      </c>
      <c r="Q46" s="200"/>
      <c r="R46" s="472">
        <f t="shared" si="2"/>
        <v>-4.2547434884049058E-2</v>
      </c>
      <c r="S46" s="469">
        <f t="shared" si="3"/>
        <v>-9.1314945272960415</v>
      </c>
      <c r="T46" s="484"/>
      <c r="U46" s="431">
        <v>109</v>
      </c>
      <c r="V46" s="432" t="s">
        <v>50</v>
      </c>
      <c r="W46" s="433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200">
        <v>-207.54961674831912</v>
      </c>
      <c r="AF46" s="202">
        <v>214.61915511901799</v>
      </c>
    </row>
    <row r="47" spans="1:32" s="1" customFormat="1" ht="16.5">
      <c r="A47" s="431">
        <v>111</v>
      </c>
      <c r="B47" s="432" t="s">
        <v>51</v>
      </c>
      <c r="C47" s="437">
        <v>18131</v>
      </c>
      <c r="D47" s="493">
        <v>-144.92118304546139</v>
      </c>
      <c r="E47" s="493">
        <v>320.503892840123</v>
      </c>
      <c r="F47" s="452">
        <v>175.58270979466161</v>
      </c>
      <c r="G47" s="452">
        <v>311.10706679962772</v>
      </c>
      <c r="H47" s="452">
        <v>486.68977659428936</v>
      </c>
      <c r="I47" s="452">
        <v>169.48302645335775</v>
      </c>
      <c r="J47" s="452">
        <v>656.17280304764711</v>
      </c>
      <c r="K47" s="530">
        <v>-148.1557001820087</v>
      </c>
      <c r="L47" s="494">
        <v>508.01710286563838</v>
      </c>
      <c r="M47" s="450">
        <v>5.9325125475704583</v>
      </c>
      <c r="N47" s="450">
        <v>513.94961541320879</v>
      </c>
      <c r="O47" s="481">
        <v>7</v>
      </c>
      <c r="P47" s="481">
        <v>7</v>
      </c>
      <c r="Q47" s="200"/>
      <c r="R47" s="472">
        <f t="shared" si="2"/>
        <v>-0.21756000240477474</v>
      </c>
      <c r="S47" s="469">
        <f t="shared" si="3"/>
        <v>-141.25581828741298</v>
      </c>
      <c r="T47" s="484"/>
      <c r="U47" s="431">
        <v>111</v>
      </c>
      <c r="V47" s="432" t="s">
        <v>51</v>
      </c>
      <c r="W47" s="433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200">
        <v>-145.77905582206716</v>
      </c>
      <c r="AF47" s="202">
        <v>649.27292115305136</v>
      </c>
    </row>
    <row r="48" spans="1:32" s="1" customFormat="1" ht="16.5">
      <c r="A48" s="431">
        <v>139</v>
      </c>
      <c r="B48" s="432" t="s">
        <v>518</v>
      </c>
      <c r="C48" s="437">
        <v>9853</v>
      </c>
      <c r="D48" s="493">
        <v>885.89006693382976</v>
      </c>
      <c r="E48" s="493">
        <v>-259.88235562547277</v>
      </c>
      <c r="F48" s="452">
        <v>626.0077113083571</v>
      </c>
      <c r="G48" s="452">
        <v>549.20096204746346</v>
      </c>
      <c r="H48" s="452">
        <v>1175.2086733558206</v>
      </c>
      <c r="I48" s="452">
        <v>147.08178768722453</v>
      </c>
      <c r="J48" s="452">
        <v>1322.2904610430451</v>
      </c>
      <c r="K48" s="530">
        <v>-6.6176798944483917</v>
      </c>
      <c r="L48" s="494">
        <v>1315.6727811485966</v>
      </c>
      <c r="M48" s="450">
        <v>26.463568760783513</v>
      </c>
      <c r="N48" s="450">
        <v>1342.1363499093802</v>
      </c>
      <c r="O48" s="481">
        <v>17</v>
      </c>
      <c r="P48" s="481">
        <v>17</v>
      </c>
      <c r="Q48" s="200"/>
      <c r="R48" s="472">
        <f t="shared" si="2"/>
        <v>-0.10625126305905844</v>
      </c>
      <c r="S48" s="469">
        <f t="shared" si="3"/>
        <v>-156.4107326718381</v>
      </c>
      <c r="T48" s="484"/>
      <c r="U48" s="431">
        <v>139</v>
      </c>
      <c r="V48" s="432" t="s">
        <v>52</v>
      </c>
      <c r="W48" s="433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200">
        <v>8.4325060532687655</v>
      </c>
      <c r="AF48" s="202">
        <v>1472.0835138204347</v>
      </c>
    </row>
    <row r="49" spans="1:32" s="1" customFormat="1" ht="16.5">
      <c r="A49" s="431">
        <v>140</v>
      </c>
      <c r="B49" s="432" t="s">
        <v>519</v>
      </c>
      <c r="C49" s="437">
        <v>20801</v>
      </c>
      <c r="D49" s="493">
        <v>204.29333567363832</v>
      </c>
      <c r="E49" s="493">
        <v>359.81535415593396</v>
      </c>
      <c r="F49" s="452">
        <v>564.10868982957231</v>
      </c>
      <c r="G49" s="452">
        <v>355.12682595155849</v>
      </c>
      <c r="H49" s="452">
        <v>919.23551578113074</v>
      </c>
      <c r="I49" s="452">
        <v>176.88652771810928</v>
      </c>
      <c r="J49" s="452">
        <v>1096.1220434992399</v>
      </c>
      <c r="K49" s="530">
        <v>-67.815297341473965</v>
      </c>
      <c r="L49" s="494">
        <v>1028.3067461577659</v>
      </c>
      <c r="M49" s="450">
        <v>-7.0242675352146557</v>
      </c>
      <c r="N49" s="450">
        <v>1021.2824786225514</v>
      </c>
      <c r="O49" s="481">
        <v>11</v>
      </c>
      <c r="P49" s="481">
        <v>11</v>
      </c>
      <c r="Q49" s="200"/>
      <c r="R49" s="472">
        <f t="shared" si="2"/>
        <v>-7.6031983184558324E-2</v>
      </c>
      <c r="S49" s="469">
        <f t="shared" si="3"/>
        <v>-84.617865347661791</v>
      </c>
      <c r="T49" s="484"/>
      <c r="U49" s="431">
        <v>140</v>
      </c>
      <c r="V49" s="432" t="s">
        <v>53</v>
      </c>
      <c r="W49" s="433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200">
        <v>-66.261427617139034</v>
      </c>
      <c r="AF49" s="202">
        <v>1112.9246115054277</v>
      </c>
    </row>
    <row r="50" spans="1:32" s="1" customFormat="1" ht="16.5">
      <c r="A50" s="431">
        <v>142</v>
      </c>
      <c r="B50" s="432" t="s">
        <v>520</v>
      </c>
      <c r="C50" s="437">
        <v>6504</v>
      </c>
      <c r="D50" s="493">
        <v>124.70718692865127</v>
      </c>
      <c r="E50" s="493">
        <v>31.335636667760205</v>
      </c>
      <c r="F50" s="452">
        <v>156.04282359641147</v>
      </c>
      <c r="G50" s="452">
        <v>387.41285237257432</v>
      </c>
      <c r="H50" s="452">
        <v>543.45567596898582</v>
      </c>
      <c r="I50" s="452">
        <v>179.73005840108161</v>
      </c>
      <c r="J50" s="452">
        <v>723.18573437006739</v>
      </c>
      <c r="K50" s="530">
        <v>-102.33840713407135</v>
      </c>
      <c r="L50" s="494">
        <v>620.84732723599609</v>
      </c>
      <c r="M50" s="450">
        <v>79.62726437576876</v>
      </c>
      <c r="N50" s="450">
        <v>700.47459161176482</v>
      </c>
      <c r="O50" s="481">
        <v>7</v>
      </c>
      <c r="P50" s="481">
        <v>7</v>
      </c>
      <c r="Q50" s="200"/>
      <c r="R50" s="472">
        <f t="shared" si="2"/>
        <v>2.1469979499255092E-2</v>
      </c>
      <c r="S50" s="469">
        <f t="shared" si="3"/>
        <v>13.049408847491122</v>
      </c>
      <c r="T50" s="484"/>
      <c r="U50" s="431">
        <v>142</v>
      </c>
      <c r="V50" s="432" t="s">
        <v>54</v>
      </c>
      <c r="W50" s="433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200">
        <v>-100.83229150785181</v>
      </c>
      <c r="AF50" s="202">
        <v>607.79791838850497</v>
      </c>
    </row>
    <row r="51" spans="1:32" s="1" customFormat="1" ht="16.5">
      <c r="A51" s="431">
        <v>143</v>
      </c>
      <c r="B51" s="432" t="s">
        <v>521</v>
      </c>
      <c r="C51" s="437">
        <v>6804</v>
      </c>
      <c r="D51" s="493">
        <v>90.380604535580773</v>
      </c>
      <c r="E51" s="493">
        <v>-139.07919179107924</v>
      </c>
      <c r="F51" s="452">
        <v>-48.698587255498481</v>
      </c>
      <c r="G51" s="452">
        <v>417.67509342822706</v>
      </c>
      <c r="H51" s="452">
        <v>368.97650617272859</v>
      </c>
      <c r="I51" s="452">
        <v>199.00355881750713</v>
      </c>
      <c r="J51" s="452">
        <v>567.98006499023575</v>
      </c>
      <c r="K51" s="530">
        <v>-138.66813639035863</v>
      </c>
      <c r="L51" s="494">
        <v>429.31192859987715</v>
      </c>
      <c r="M51" s="450">
        <v>29.150713918283358</v>
      </c>
      <c r="N51" s="450">
        <v>458.46264251816046</v>
      </c>
      <c r="O51" s="481">
        <v>6</v>
      </c>
      <c r="P51" s="481">
        <v>6</v>
      </c>
      <c r="Q51" s="200"/>
      <c r="R51" s="472">
        <f t="shared" si="2"/>
        <v>-0.22626172236522152</v>
      </c>
      <c r="S51" s="469">
        <f t="shared" si="3"/>
        <v>-125.54226565328844</v>
      </c>
      <c r="T51" s="484"/>
      <c r="U51" s="431">
        <v>143</v>
      </c>
      <c r="V51" s="432" t="s">
        <v>55</v>
      </c>
      <c r="W51" s="433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200">
        <v>-130.26494110804128</v>
      </c>
      <c r="AF51" s="202">
        <v>554.85419425316559</v>
      </c>
    </row>
    <row r="52" spans="1:32" s="1" customFormat="1" ht="16.5">
      <c r="A52" s="431">
        <v>145</v>
      </c>
      <c r="B52" s="432" t="s">
        <v>522</v>
      </c>
      <c r="C52" s="437">
        <v>12369</v>
      </c>
      <c r="D52" s="493">
        <v>539.27602793425979</v>
      </c>
      <c r="E52" s="493">
        <v>-4.9112103387026043</v>
      </c>
      <c r="F52" s="452">
        <v>534.36481759555716</v>
      </c>
      <c r="G52" s="452">
        <v>447.06775337144757</v>
      </c>
      <c r="H52" s="452">
        <v>981.43257096700461</v>
      </c>
      <c r="I52" s="452">
        <v>176.15594746330413</v>
      </c>
      <c r="J52" s="452">
        <v>1157.5885184303088</v>
      </c>
      <c r="K52" s="530">
        <v>-46.10841620179481</v>
      </c>
      <c r="L52" s="494">
        <v>1111.4801022285139</v>
      </c>
      <c r="M52" s="450">
        <v>5.4432201875656903</v>
      </c>
      <c r="N52" s="450">
        <v>1116.9233224160796</v>
      </c>
      <c r="O52" s="481">
        <v>14</v>
      </c>
      <c r="P52" s="481">
        <v>14</v>
      </c>
      <c r="Q52" s="200"/>
      <c r="R52" s="472">
        <f t="shared" si="2"/>
        <v>-0.13429462634836237</v>
      </c>
      <c r="S52" s="469">
        <f t="shared" si="3"/>
        <v>-172.42102170718749</v>
      </c>
      <c r="T52" s="484"/>
      <c r="U52" s="431">
        <v>145</v>
      </c>
      <c r="V52" s="432" t="s">
        <v>56</v>
      </c>
      <c r="W52" s="433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200">
        <v>-34.505175481158012</v>
      </c>
      <c r="AF52" s="202">
        <v>1283.9011239357014</v>
      </c>
    </row>
    <row r="53" spans="1:32" s="1" customFormat="1" ht="16.5">
      <c r="A53" s="431">
        <v>146</v>
      </c>
      <c r="B53" s="432" t="s">
        <v>523</v>
      </c>
      <c r="C53" s="437">
        <v>4492</v>
      </c>
      <c r="D53" s="493">
        <v>412.20835854591201</v>
      </c>
      <c r="E53" s="493">
        <v>10.761499741323009</v>
      </c>
      <c r="F53" s="452">
        <v>422.96985828723496</v>
      </c>
      <c r="G53" s="452">
        <v>254.28887969963537</v>
      </c>
      <c r="H53" s="452">
        <v>677.2587379868703</v>
      </c>
      <c r="I53" s="452">
        <v>228.61949726077012</v>
      </c>
      <c r="J53" s="452">
        <v>905.87823524764053</v>
      </c>
      <c r="K53" s="530">
        <v>-72.612422083704359</v>
      </c>
      <c r="L53" s="494">
        <v>833.26581316393617</v>
      </c>
      <c r="M53" s="450">
        <v>5.978027604630455</v>
      </c>
      <c r="N53" s="450">
        <v>839.24384076856654</v>
      </c>
      <c r="O53" s="481">
        <v>12</v>
      </c>
      <c r="P53" s="481">
        <v>12</v>
      </c>
      <c r="Q53" s="200"/>
      <c r="R53" s="472">
        <f t="shared" si="2"/>
        <v>-0.24051943039687609</v>
      </c>
      <c r="S53" s="469">
        <f t="shared" si="3"/>
        <v>-263.88643340291105</v>
      </c>
      <c r="T53" s="484"/>
      <c r="U53" s="431">
        <v>146</v>
      </c>
      <c r="V53" s="432" t="s">
        <v>57</v>
      </c>
      <c r="W53" s="433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200">
        <v>-33.010338143441743</v>
      </c>
      <c r="AF53" s="202">
        <v>1097.1522465668472</v>
      </c>
    </row>
    <row r="54" spans="1:32" s="1" customFormat="1" ht="16.5">
      <c r="A54" s="431">
        <v>148</v>
      </c>
      <c r="B54" s="432" t="s">
        <v>524</v>
      </c>
      <c r="C54" s="437">
        <v>7047</v>
      </c>
      <c r="D54" s="493">
        <v>1168.7008331539405</v>
      </c>
      <c r="E54" s="493">
        <v>399.49241470044569</v>
      </c>
      <c r="F54" s="452">
        <v>1568.1932478543861</v>
      </c>
      <c r="G54" s="452">
        <v>-2.5586138313023894</v>
      </c>
      <c r="H54" s="452">
        <v>1565.6346340230837</v>
      </c>
      <c r="I54" s="452">
        <v>165.01973865835237</v>
      </c>
      <c r="J54" s="452">
        <v>1730.6543726814361</v>
      </c>
      <c r="K54" s="530">
        <v>-128.22690506598553</v>
      </c>
      <c r="L54" s="494">
        <v>1602.4274676154505</v>
      </c>
      <c r="M54" s="450">
        <v>-0.33236902227898496</v>
      </c>
      <c r="N54" s="450">
        <v>1602.0950985931715</v>
      </c>
      <c r="O54" s="481">
        <v>19</v>
      </c>
      <c r="P54" s="481">
        <v>19</v>
      </c>
      <c r="Q54" s="200"/>
      <c r="R54" s="472">
        <f t="shared" si="2"/>
        <v>0.10828622523380058</v>
      </c>
      <c r="S54" s="469">
        <f t="shared" si="3"/>
        <v>156.56679450511979</v>
      </c>
      <c r="T54" s="484"/>
      <c r="U54" s="431">
        <v>148</v>
      </c>
      <c r="V54" s="432" t="s">
        <v>58</v>
      </c>
      <c r="W54" s="433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200">
        <v>-109.60174086757991</v>
      </c>
      <c r="AF54" s="202">
        <v>1445.8606731103307</v>
      </c>
    </row>
    <row r="55" spans="1:32" s="1" customFormat="1" ht="16.5">
      <c r="A55" s="431">
        <v>149</v>
      </c>
      <c r="B55" s="432" t="s">
        <v>525</v>
      </c>
      <c r="C55" s="437">
        <v>5384</v>
      </c>
      <c r="D55" s="493">
        <v>409.4231490176864</v>
      </c>
      <c r="E55" s="493">
        <v>141.33102974432865</v>
      </c>
      <c r="F55" s="452">
        <v>550.75417876201504</v>
      </c>
      <c r="G55" s="452">
        <v>-12.405986905507534</v>
      </c>
      <c r="H55" s="452">
        <v>538.34819185650747</v>
      </c>
      <c r="I55" s="452">
        <v>160.18403179861605</v>
      </c>
      <c r="J55" s="452">
        <v>698.53222365512352</v>
      </c>
      <c r="K55" s="530">
        <v>-260.75371471025261</v>
      </c>
      <c r="L55" s="494">
        <v>437.77850894487091</v>
      </c>
      <c r="M55" s="450">
        <v>-446.41339115898955</v>
      </c>
      <c r="N55" s="450">
        <v>-8.6348822141186581</v>
      </c>
      <c r="O55" s="481">
        <v>1</v>
      </c>
      <c r="P55" s="482">
        <v>34</v>
      </c>
      <c r="Q55" s="200"/>
      <c r="R55" s="472">
        <f t="shared" si="2"/>
        <v>-8.8188771238218214E-4</v>
      </c>
      <c r="S55" s="469">
        <f t="shared" si="3"/>
        <v>-0.38641226000748929</v>
      </c>
      <c r="T55" s="484"/>
      <c r="U55" s="431">
        <v>149</v>
      </c>
      <c r="V55" s="432" t="s">
        <v>59</v>
      </c>
      <c r="W55" s="433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200">
        <v>-239.97534093031945</v>
      </c>
      <c r="AF55" s="202">
        <v>438.1649212048784</v>
      </c>
    </row>
    <row r="56" spans="1:32" s="1" customFormat="1" ht="16.5">
      <c r="A56" s="431">
        <v>151</v>
      </c>
      <c r="B56" s="432" t="s">
        <v>526</v>
      </c>
      <c r="C56" s="437">
        <v>1852</v>
      </c>
      <c r="D56" s="493">
        <v>152.77887139216759</v>
      </c>
      <c r="E56" s="493">
        <v>-316.60304040271143</v>
      </c>
      <c r="F56" s="452">
        <v>-163.82416901054384</v>
      </c>
      <c r="G56" s="452">
        <v>408.66216290317692</v>
      </c>
      <c r="H56" s="452">
        <v>244.83799389263305</v>
      </c>
      <c r="I56" s="452">
        <v>269.67439982859838</v>
      </c>
      <c r="J56" s="452">
        <v>514.51239372123143</v>
      </c>
      <c r="K56" s="530">
        <v>-265.87203023758099</v>
      </c>
      <c r="L56" s="494">
        <v>248.64036348365045</v>
      </c>
      <c r="M56" s="450">
        <v>0</v>
      </c>
      <c r="N56" s="450">
        <v>248.64036348365045</v>
      </c>
      <c r="O56" s="481">
        <v>14</v>
      </c>
      <c r="P56" s="481">
        <v>14</v>
      </c>
      <c r="Q56" s="200"/>
      <c r="R56" s="472">
        <f t="shared" si="2"/>
        <v>-0.45484291243753627</v>
      </c>
      <c r="S56" s="469">
        <f t="shared" si="3"/>
        <v>-207.44902644868057</v>
      </c>
      <c r="T56" s="484"/>
      <c r="U56" s="431">
        <v>151</v>
      </c>
      <c r="V56" s="432" t="s">
        <v>60</v>
      </c>
      <c r="W56" s="433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200">
        <v>-274.42252776308834</v>
      </c>
      <c r="AF56" s="202">
        <v>456.08938993233102</v>
      </c>
    </row>
    <row r="57" spans="1:32" s="1" customFormat="1" ht="16.5">
      <c r="A57" s="431">
        <v>152</v>
      </c>
      <c r="B57" s="432" t="s">
        <v>527</v>
      </c>
      <c r="C57" s="437">
        <v>4406</v>
      </c>
      <c r="D57" s="493">
        <v>257.87858762066082</v>
      </c>
      <c r="E57" s="493">
        <v>-44.639013347918656</v>
      </c>
      <c r="F57" s="452">
        <v>213.23957427274217</v>
      </c>
      <c r="G57" s="452">
        <v>483.27763896321738</v>
      </c>
      <c r="H57" s="452">
        <v>696.5172132359595</v>
      </c>
      <c r="I57" s="452">
        <v>210.53937828205619</v>
      </c>
      <c r="J57" s="452">
        <v>907.05659151801569</v>
      </c>
      <c r="K57" s="530">
        <v>-13.741942805265547</v>
      </c>
      <c r="L57" s="494">
        <v>893.31464871275011</v>
      </c>
      <c r="M57" s="450">
        <v>60.405365410803455</v>
      </c>
      <c r="N57" s="450">
        <v>953.7200141235536</v>
      </c>
      <c r="O57" s="481">
        <v>14</v>
      </c>
      <c r="P57" s="481">
        <v>14</v>
      </c>
      <c r="Q57" s="200"/>
      <c r="R57" s="472">
        <f t="shared" si="2"/>
        <v>-0.15125703842705046</v>
      </c>
      <c r="S57" s="469">
        <f t="shared" si="3"/>
        <v>-159.20029298078362</v>
      </c>
      <c r="T57" s="484"/>
      <c r="U57" s="431">
        <v>152</v>
      </c>
      <c r="V57" s="432" t="s">
        <v>61</v>
      </c>
      <c r="W57" s="433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200">
        <v>-0.42321428571428571</v>
      </c>
      <c r="AF57" s="202">
        <v>1052.5149416935337</v>
      </c>
    </row>
    <row r="58" spans="1:32" s="1" customFormat="1" ht="16.5">
      <c r="A58" s="431">
        <v>153</v>
      </c>
      <c r="B58" s="432" t="s">
        <v>62</v>
      </c>
      <c r="C58" s="437">
        <v>25208</v>
      </c>
      <c r="D58" s="493">
        <v>-41.349588721627264</v>
      </c>
      <c r="E58" s="493">
        <v>329.55770967489076</v>
      </c>
      <c r="F58" s="452">
        <v>288.20812095326352</v>
      </c>
      <c r="G58" s="452">
        <v>306.4647995788697</v>
      </c>
      <c r="H58" s="452">
        <v>594.67292053213316</v>
      </c>
      <c r="I58" s="452">
        <v>153.36231530787953</v>
      </c>
      <c r="J58" s="452">
        <v>748.03523584001266</v>
      </c>
      <c r="K58" s="530">
        <v>-31.059782608695652</v>
      </c>
      <c r="L58" s="494">
        <v>716.97545323131703</v>
      </c>
      <c r="M58" s="450">
        <v>-38.405254171294843</v>
      </c>
      <c r="N58" s="450">
        <v>678.57019906002222</v>
      </c>
      <c r="O58" s="481">
        <v>9</v>
      </c>
      <c r="P58" s="481">
        <v>9</v>
      </c>
      <c r="Q58" s="200"/>
      <c r="R58" s="472">
        <f t="shared" si="2"/>
        <v>-0.22930150742997452</v>
      </c>
      <c r="S58" s="469">
        <f t="shared" si="3"/>
        <v>-213.31759929618977</v>
      </c>
      <c r="T58" s="484"/>
      <c r="U58" s="431">
        <v>153</v>
      </c>
      <c r="V58" s="432" t="s">
        <v>62</v>
      </c>
      <c r="W58" s="433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200">
        <v>-48.399415318651336</v>
      </c>
      <c r="AF58" s="202">
        <v>930.2930525275068</v>
      </c>
    </row>
    <row r="59" spans="1:32" s="1" customFormat="1" ht="16.5">
      <c r="A59" s="431">
        <v>165</v>
      </c>
      <c r="B59" s="432" t="s">
        <v>63</v>
      </c>
      <c r="C59" s="437">
        <v>16280</v>
      </c>
      <c r="D59" s="493">
        <v>294.71726025856702</v>
      </c>
      <c r="E59" s="493">
        <v>-12.619460399092274</v>
      </c>
      <c r="F59" s="452">
        <v>282.09779985947472</v>
      </c>
      <c r="G59" s="452">
        <v>285.48667035531054</v>
      </c>
      <c r="H59" s="452">
        <v>567.58447021478526</v>
      </c>
      <c r="I59" s="452">
        <v>154.3457808743519</v>
      </c>
      <c r="J59" s="452">
        <v>721.93025108913719</v>
      </c>
      <c r="K59" s="530">
        <v>-130.18992628992629</v>
      </c>
      <c r="L59" s="494">
        <v>591.74032479921084</v>
      </c>
      <c r="M59" s="450">
        <v>17.650198310810833</v>
      </c>
      <c r="N59" s="450">
        <v>609.39052311002172</v>
      </c>
      <c r="O59" s="481">
        <v>5</v>
      </c>
      <c r="P59" s="481">
        <v>5</v>
      </c>
      <c r="Q59" s="200"/>
      <c r="R59" s="472">
        <f t="shared" si="2"/>
        <v>-0.21851927071456362</v>
      </c>
      <c r="S59" s="469">
        <f t="shared" si="3"/>
        <v>-165.4636632508608</v>
      </c>
      <c r="T59" s="484"/>
      <c r="U59" s="431">
        <v>165</v>
      </c>
      <c r="V59" s="432" t="s">
        <v>63</v>
      </c>
      <c r="W59" s="433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200">
        <v>-132.12399020807834</v>
      </c>
      <c r="AF59" s="202">
        <v>757.20398805007164</v>
      </c>
    </row>
    <row r="60" spans="1:32" s="1" customFormat="1" ht="16.5">
      <c r="A60" s="431">
        <v>167</v>
      </c>
      <c r="B60" s="432" t="s">
        <v>64</v>
      </c>
      <c r="C60" s="437">
        <v>77513</v>
      </c>
      <c r="D60" s="493">
        <v>68.971369997283091</v>
      </c>
      <c r="E60" s="493">
        <v>-23.764873034791517</v>
      </c>
      <c r="F60" s="452">
        <v>45.206496962491578</v>
      </c>
      <c r="G60" s="452">
        <v>302.1145990042578</v>
      </c>
      <c r="H60" s="452">
        <v>347.32109596674934</v>
      </c>
      <c r="I60" s="452">
        <v>163.49360071681411</v>
      </c>
      <c r="J60" s="452">
        <v>510.81469668356351</v>
      </c>
      <c r="K60" s="530">
        <v>-6.4182395211125876</v>
      </c>
      <c r="L60" s="494">
        <v>504.39645716245093</v>
      </c>
      <c r="M60" s="450">
        <v>-133.53628972559443</v>
      </c>
      <c r="N60" s="450">
        <v>370.8601674368565</v>
      </c>
      <c r="O60" s="481">
        <v>12</v>
      </c>
      <c r="P60" s="481">
        <v>12</v>
      </c>
      <c r="Q60" s="200"/>
      <c r="R60" s="472">
        <f t="shared" si="2"/>
        <v>-0.30706650787332584</v>
      </c>
      <c r="S60" s="469">
        <f t="shared" si="3"/>
        <v>-223.51821703580958</v>
      </c>
      <c r="T60" s="484"/>
      <c r="U60" s="431">
        <v>167</v>
      </c>
      <c r="V60" s="432" t="s">
        <v>64</v>
      </c>
      <c r="W60" s="433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200">
        <v>-9.8577678259406429</v>
      </c>
      <c r="AF60" s="202">
        <v>727.91467419826051</v>
      </c>
    </row>
    <row r="61" spans="1:32" s="1" customFormat="1" ht="16.5">
      <c r="A61" s="431">
        <v>169</v>
      </c>
      <c r="B61" s="432" t="s">
        <v>528</v>
      </c>
      <c r="C61" s="437">
        <v>4990</v>
      </c>
      <c r="D61" s="493">
        <v>152.73417312942644</v>
      </c>
      <c r="E61" s="493">
        <v>50.566867832477151</v>
      </c>
      <c r="F61" s="452">
        <v>203.3010409619036</v>
      </c>
      <c r="G61" s="452">
        <v>381.20637655961832</v>
      </c>
      <c r="H61" s="452">
        <v>584.50741752152192</v>
      </c>
      <c r="I61" s="452">
        <v>181.06879469821834</v>
      </c>
      <c r="J61" s="452">
        <v>765.57621221974023</v>
      </c>
      <c r="K61" s="530">
        <v>-259.37835671342685</v>
      </c>
      <c r="L61" s="494">
        <v>506.19785550631337</v>
      </c>
      <c r="M61" s="450">
        <v>15.247364729458914</v>
      </c>
      <c r="N61" s="450">
        <v>521.44522023577235</v>
      </c>
      <c r="O61" s="481">
        <v>5</v>
      </c>
      <c r="P61" s="481">
        <v>5</v>
      </c>
      <c r="Q61" s="200"/>
      <c r="R61" s="472">
        <f t="shared" si="2"/>
        <v>3.2933206925517898E-2</v>
      </c>
      <c r="S61" s="469">
        <f t="shared" si="3"/>
        <v>16.139203008355707</v>
      </c>
      <c r="T61" s="484"/>
      <c r="U61" s="431">
        <v>169</v>
      </c>
      <c r="V61" s="432" t="s">
        <v>65</v>
      </c>
      <c r="W61" s="433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200">
        <v>-237.25564803804994</v>
      </c>
      <c r="AF61" s="202">
        <v>490.05865249795767</v>
      </c>
    </row>
    <row r="62" spans="1:32" s="1" customFormat="1" ht="16.5">
      <c r="A62" s="431">
        <v>171</v>
      </c>
      <c r="B62" s="432" t="s">
        <v>529</v>
      </c>
      <c r="C62" s="437">
        <v>4540</v>
      </c>
      <c r="D62" s="493">
        <v>116.56578576505038</v>
      </c>
      <c r="E62" s="493">
        <v>-88.915370585774241</v>
      </c>
      <c r="F62" s="452">
        <v>27.650415179276138</v>
      </c>
      <c r="G62" s="452">
        <v>324.45719274793629</v>
      </c>
      <c r="H62" s="452">
        <v>352.10760792721243</v>
      </c>
      <c r="I62" s="452">
        <v>206.88799573921449</v>
      </c>
      <c r="J62" s="452">
        <v>558.99560366642686</v>
      </c>
      <c r="K62" s="530">
        <v>-20.830396475770925</v>
      </c>
      <c r="L62" s="494">
        <v>538.16520719065591</v>
      </c>
      <c r="M62" s="450">
        <v>1.675866740088106</v>
      </c>
      <c r="N62" s="450">
        <v>539.84107393074407</v>
      </c>
      <c r="O62" s="481">
        <v>11</v>
      </c>
      <c r="P62" s="481">
        <v>11</v>
      </c>
      <c r="Q62" s="200"/>
      <c r="R62" s="472">
        <f t="shared" si="2"/>
        <v>-5.7034125184641279E-2</v>
      </c>
      <c r="S62" s="469">
        <f t="shared" si="3"/>
        <v>-32.550257243339161</v>
      </c>
      <c r="T62" s="484"/>
      <c r="U62" s="431">
        <v>171</v>
      </c>
      <c r="V62" s="432" t="s">
        <v>66</v>
      </c>
      <c r="W62" s="433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200">
        <v>-71.192041522491351</v>
      </c>
      <c r="AF62" s="202">
        <v>570.71546443399507</v>
      </c>
    </row>
    <row r="63" spans="1:32" s="1" customFormat="1" ht="16.5">
      <c r="A63" s="431">
        <v>172</v>
      </c>
      <c r="B63" s="432" t="s">
        <v>67</v>
      </c>
      <c r="C63" s="437">
        <v>4171</v>
      </c>
      <c r="D63" s="493">
        <v>94.439601658748387</v>
      </c>
      <c r="E63" s="493">
        <v>-64.79754974612797</v>
      </c>
      <c r="F63" s="452">
        <v>29.64205191262042</v>
      </c>
      <c r="G63" s="452">
        <v>392.22861015763459</v>
      </c>
      <c r="H63" s="452">
        <v>421.87066207025504</v>
      </c>
      <c r="I63" s="452">
        <v>222.96379838083885</v>
      </c>
      <c r="J63" s="452">
        <v>644.83446045109395</v>
      </c>
      <c r="K63" s="530">
        <v>137.10956605130664</v>
      </c>
      <c r="L63" s="494">
        <v>781.94402650240056</v>
      </c>
      <c r="M63" s="450">
        <v>-13.24101822105011</v>
      </c>
      <c r="N63" s="450">
        <v>768.70300828135044</v>
      </c>
      <c r="O63" s="481">
        <v>13</v>
      </c>
      <c r="P63" s="481">
        <v>13</v>
      </c>
      <c r="Q63" s="200"/>
      <c r="R63" s="472">
        <f t="shared" si="2"/>
        <v>0.38847835060720032</v>
      </c>
      <c r="S63" s="469">
        <f t="shared" si="3"/>
        <v>218.7778625067964</v>
      </c>
      <c r="T63" s="484"/>
      <c r="U63" s="431">
        <v>172</v>
      </c>
      <c r="V63" s="432" t="s">
        <v>67</v>
      </c>
      <c r="W63" s="433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200">
        <v>21.603330987567439</v>
      </c>
      <c r="AF63" s="202">
        <v>563.16616399560417</v>
      </c>
    </row>
    <row r="64" spans="1:32" s="1" customFormat="1" ht="16.5">
      <c r="A64" s="431">
        <v>176</v>
      </c>
      <c r="B64" s="432" t="s">
        <v>530</v>
      </c>
      <c r="C64" s="437">
        <v>4352</v>
      </c>
      <c r="D64" s="493">
        <v>302.23668013617828</v>
      </c>
      <c r="E64" s="493">
        <v>-533.39335280203431</v>
      </c>
      <c r="F64" s="452">
        <v>-231.15667266585595</v>
      </c>
      <c r="G64" s="452">
        <v>491.1176278219607</v>
      </c>
      <c r="H64" s="452">
        <v>259.96095515610477</v>
      </c>
      <c r="I64" s="452">
        <v>229.02336142208793</v>
      </c>
      <c r="J64" s="452">
        <v>488.98431657819265</v>
      </c>
      <c r="K64" s="530">
        <v>-1.0668658088235294</v>
      </c>
      <c r="L64" s="494">
        <v>487.91745076936917</v>
      </c>
      <c r="M64" s="450">
        <v>-60.023652343750001</v>
      </c>
      <c r="N64" s="450">
        <v>427.89379842561914</v>
      </c>
      <c r="O64" s="481">
        <v>12</v>
      </c>
      <c r="P64" s="481">
        <v>12</v>
      </c>
      <c r="Q64" s="200"/>
      <c r="R64" s="472">
        <f t="shared" si="2"/>
        <v>-0.33720017215254078</v>
      </c>
      <c r="S64" s="469">
        <f t="shared" si="3"/>
        <v>-248.22856235491525</v>
      </c>
      <c r="T64" s="484"/>
      <c r="U64" s="431">
        <v>176</v>
      </c>
      <c r="V64" s="432" t="s">
        <v>68</v>
      </c>
      <c r="W64" s="433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200">
        <v>-20.50855085508551</v>
      </c>
      <c r="AF64" s="202">
        <v>736.14601312428442</v>
      </c>
    </row>
    <row r="65" spans="1:32" s="1" customFormat="1" ht="16.5">
      <c r="A65" s="431">
        <v>177</v>
      </c>
      <c r="B65" s="432" t="s">
        <v>69</v>
      </c>
      <c r="C65" s="437">
        <v>1768</v>
      </c>
      <c r="D65" s="493">
        <v>196.09382046446558</v>
      </c>
      <c r="E65" s="493">
        <v>335.11157006731366</v>
      </c>
      <c r="F65" s="452">
        <v>531.20539053177924</v>
      </c>
      <c r="G65" s="452">
        <v>181.96342053836355</v>
      </c>
      <c r="H65" s="452">
        <v>713.16881107014274</v>
      </c>
      <c r="I65" s="452">
        <v>210.79611473959912</v>
      </c>
      <c r="J65" s="452">
        <v>923.96492580974189</v>
      </c>
      <c r="K65" s="530">
        <v>-289.6985294117647</v>
      </c>
      <c r="L65" s="494">
        <v>634.26639639797725</v>
      </c>
      <c r="M65" s="450">
        <v>54.374894796380076</v>
      </c>
      <c r="N65" s="450">
        <v>688.64129119435734</v>
      </c>
      <c r="O65" s="481">
        <v>6</v>
      </c>
      <c r="P65" s="481">
        <v>6</v>
      </c>
      <c r="Q65" s="200"/>
      <c r="R65" s="472">
        <f t="shared" si="2"/>
        <v>0.30102732636032303</v>
      </c>
      <c r="S65" s="469">
        <f t="shared" si="3"/>
        <v>146.75442524487062</v>
      </c>
      <c r="T65" s="484"/>
      <c r="U65" s="431">
        <v>177</v>
      </c>
      <c r="V65" s="432" t="s">
        <v>69</v>
      </c>
      <c r="W65" s="433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200">
        <v>-252.99608062709967</v>
      </c>
      <c r="AF65" s="202">
        <v>487.51197115310663</v>
      </c>
    </row>
    <row r="66" spans="1:32" s="1" customFormat="1" ht="16.5">
      <c r="A66" s="431">
        <v>178</v>
      </c>
      <c r="B66" s="432" t="s">
        <v>70</v>
      </c>
      <c r="C66" s="437">
        <v>5769</v>
      </c>
      <c r="D66" s="493">
        <v>51.577471498138387</v>
      </c>
      <c r="E66" s="493">
        <v>54.439042502592216</v>
      </c>
      <c r="F66" s="452">
        <v>106.0165140007306</v>
      </c>
      <c r="G66" s="452">
        <v>394.55254201046102</v>
      </c>
      <c r="H66" s="452">
        <v>500.56905601119161</v>
      </c>
      <c r="I66" s="452">
        <v>232.97188598805602</v>
      </c>
      <c r="J66" s="452">
        <v>733.54094199924771</v>
      </c>
      <c r="K66" s="530">
        <v>-24.633558675680362</v>
      </c>
      <c r="L66" s="494">
        <v>708.90738332356739</v>
      </c>
      <c r="M66" s="450">
        <v>3.0074909863061201</v>
      </c>
      <c r="N66" s="450">
        <v>711.91487430987343</v>
      </c>
      <c r="O66" s="481">
        <v>10</v>
      </c>
      <c r="P66" s="481">
        <v>10</v>
      </c>
      <c r="Q66" s="200"/>
      <c r="R66" s="472">
        <f t="shared" si="2"/>
        <v>8.9385605469846904E-2</v>
      </c>
      <c r="S66" s="469">
        <f t="shared" si="3"/>
        <v>58.166837676446448</v>
      </c>
      <c r="T66" s="484"/>
      <c r="U66" s="431">
        <v>178</v>
      </c>
      <c r="V66" s="432" t="s">
        <v>70</v>
      </c>
      <c r="W66" s="433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200">
        <v>-120.9512485136742</v>
      </c>
      <c r="AF66" s="202">
        <v>650.74054564712094</v>
      </c>
    </row>
    <row r="67" spans="1:32" s="1" customFormat="1" ht="16.5">
      <c r="A67" s="431">
        <v>179</v>
      </c>
      <c r="B67" s="432" t="s">
        <v>71</v>
      </c>
      <c r="C67" s="437">
        <v>145887</v>
      </c>
      <c r="D67" s="493">
        <v>169.37437926737041</v>
      </c>
      <c r="E67" s="493">
        <v>-198.57258182887517</v>
      </c>
      <c r="F67" s="452">
        <v>-29.198202561504743</v>
      </c>
      <c r="G67" s="452">
        <v>245.66426489826333</v>
      </c>
      <c r="H67" s="452">
        <v>216.4660623367586</v>
      </c>
      <c r="I67" s="452">
        <v>145.46525104591129</v>
      </c>
      <c r="J67" s="452">
        <v>361.93131338266983</v>
      </c>
      <c r="K67" s="530">
        <v>-162.08251591985578</v>
      </c>
      <c r="L67" s="494">
        <v>199.84879746281408</v>
      </c>
      <c r="M67" s="450">
        <v>-73.861101125871414</v>
      </c>
      <c r="N67" s="450">
        <v>125.98769633694265</v>
      </c>
      <c r="O67" s="481">
        <v>13</v>
      </c>
      <c r="P67" s="481">
        <v>13</v>
      </c>
      <c r="Q67" s="200"/>
      <c r="R67" s="472">
        <f t="shared" si="2"/>
        <v>-0.50069767856338054</v>
      </c>
      <c r="S67" s="469">
        <f t="shared" si="3"/>
        <v>-200.40729765767</v>
      </c>
      <c r="T67" s="484"/>
      <c r="U67" s="431">
        <v>179</v>
      </c>
      <c r="V67" s="432" t="s">
        <v>71</v>
      </c>
      <c r="W67" s="433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200">
        <v>-159.96977982045087</v>
      </c>
      <c r="AF67" s="202">
        <v>400.25609512048408</v>
      </c>
    </row>
    <row r="68" spans="1:32" s="1" customFormat="1" ht="16.5">
      <c r="A68" s="431">
        <v>181</v>
      </c>
      <c r="B68" s="432" t="s">
        <v>72</v>
      </c>
      <c r="C68" s="437">
        <v>1683</v>
      </c>
      <c r="D68" s="493">
        <v>182.12257087840027</v>
      </c>
      <c r="E68" s="493">
        <v>324.34546021088397</v>
      </c>
      <c r="F68" s="452">
        <v>506.46803108928418</v>
      </c>
      <c r="G68" s="452">
        <v>549.78441330815599</v>
      </c>
      <c r="H68" s="452">
        <v>1056.2524443974401</v>
      </c>
      <c r="I68" s="452">
        <v>253.33410907991532</v>
      </c>
      <c r="J68" s="452">
        <v>1309.5865534773554</v>
      </c>
      <c r="K68" s="530">
        <v>-239.03802733214499</v>
      </c>
      <c r="L68" s="494">
        <v>1070.5485261452104</v>
      </c>
      <c r="M68" s="450">
        <v>39.002614379084974</v>
      </c>
      <c r="N68" s="450">
        <v>1109.5511405242953</v>
      </c>
      <c r="O68" s="481">
        <v>4</v>
      </c>
      <c r="P68" s="481">
        <v>4</v>
      </c>
      <c r="Q68" s="200"/>
      <c r="R68" s="472">
        <f t="shared" si="2"/>
        <v>-3.515145159699723E-2</v>
      </c>
      <c r="S68" s="469">
        <f t="shared" si="3"/>
        <v>-39.002322966974134</v>
      </c>
      <c r="T68" s="484"/>
      <c r="U68" s="431">
        <v>181</v>
      </c>
      <c r="V68" s="432" t="s">
        <v>72</v>
      </c>
      <c r="W68" s="433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200">
        <v>-226.16201780415429</v>
      </c>
      <c r="AF68" s="202">
        <v>1109.5508491121846</v>
      </c>
    </row>
    <row r="69" spans="1:32" s="1" customFormat="1" ht="16.5">
      <c r="A69" s="431">
        <v>182</v>
      </c>
      <c r="B69" s="432" t="s">
        <v>73</v>
      </c>
      <c r="C69" s="437">
        <v>19347</v>
      </c>
      <c r="D69" s="493">
        <v>4.9810580704381415</v>
      </c>
      <c r="E69" s="493">
        <v>-144.27151182648558</v>
      </c>
      <c r="F69" s="452">
        <v>-139.29045375604744</v>
      </c>
      <c r="G69" s="452">
        <v>130.88420451188551</v>
      </c>
      <c r="H69" s="452">
        <v>-8.4062492441619074</v>
      </c>
      <c r="I69" s="452">
        <v>169.29702733414609</v>
      </c>
      <c r="J69" s="452">
        <v>160.8907780899842</v>
      </c>
      <c r="K69" s="530">
        <v>-75.120845609138371</v>
      </c>
      <c r="L69" s="494">
        <v>85.769932480845824</v>
      </c>
      <c r="M69" s="450">
        <v>-12.91440729828914</v>
      </c>
      <c r="N69" s="450">
        <v>72.855525182556676</v>
      </c>
      <c r="O69" s="481">
        <v>13</v>
      </c>
      <c r="P69" s="481">
        <v>13</v>
      </c>
      <c r="Q69" s="200"/>
      <c r="R69" s="472">
        <f t="shared" si="2"/>
        <v>-0.70817677094446596</v>
      </c>
      <c r="S69" s="469">
        <f t="shared" si="3"/>
        <v>-208.14064056857993</v>
      </c>
      <c r="T69" s="484"/>
      <c r="U69" s="431">
        <v>182</v>
      </c>
      <c r="V69" s="432" t="s">
        <v>73</v>
      </c>
      <c r="W69" s="433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200">
        <v>-73.588253149188034</v>
      </c>
      <c r="AF69" s="202">
        <v>293.91057304942575</v>
      </c>
    </row>
    <row r="70" spans="1:32" s="1" customFormat="1" ht="16.5">
      <c r="A70" s="431">
        <v>186</v>
      </c>
      <c r="B70" s="432" t="s">
        <v>531</v>
      </c>
      <c r="C70" s="437">
        <v>45630</v>
      </c>
      <c r="D70" s="493">
        <v>339.03594693186085</v>
      </c>
      <c r="E70" s="493">
        <v>-216.36706090698874</v>
      </c>
      <c r="F70" s="452">
        <v>122.66888602487212</v>
      </c>
      <c r="G70" s="452">
        <v>22.276531523256178</v>
      </c>
      <c r="H70" s="452">
        <v>144.94541754812829</v>
      </c>
      <c r="I70" s="452">
        <v>118.31831705426232</v>
      </c>
      <c r="J70" s="452">
        <v>263.26373460239063</v>
      </c>
      <c r="K70" s="530">
        <v>-2.8076923076923075</v>
      </c>
      <c r="L70" s="494">
        <v>260.45604229469831</v>
      </c>
      <c r="M70" s="450">
        <v>-56.213679590181904</v>
      </c>
      <c r="N70" s="450">
        <v>204.24236270451644</v>
      </c>
      <c r="O70" s="481">
        <v>1</v>
      </c>
      <c r="P70" s="482">
        <v>33</v>
      </c>
      <c r="Q70" s="200"/>
      <c r="R70" s="472">
        <f t="shared" si="2"/>
        <v>-0.37236389085511329</v>
      </c>
      <c r="S70" s="469">
        <f t="shared" si="3"/>
        <v>-154.52333588281397</v>
      </c>
      <c r="T70" s="484"/>
      <c r="U70" s="431">
        <v>186</v>
      </c>
      <c r="V70" s="432" t="s">
        <v>74</v>
      </c>
      <c r="W70" s="433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200">
        <v>-10.60425419006766</v>
      </c>
      <c r="AF70" s="202">
        <v>414.97937817751227</v>
      </c>
    </row>
    <row r="71" spans="1:32" s="1" customFormat="1" ht="16.5">
      <c r="A71" s="431">
        <v>202</v>
      </c>
      <c r="B71" s="432" t="s">
        <v>532</v>
      </c>
      <c r="C71" s="437">
        <v>35848</v>
      </c>
      <c r="D71" s="493">
        <v>515.21549457914136</v>
      </c>
      <c r="E71" s="493">
        <v>169.90925211579378</v>
      </c>
      <c r="F71" s="452">
        <v>685.1247466949352</v>
      </c>
      <c r="G71" s="452">
        <v>18.364776892149084</v>
      </c>
      <c r="H71" s="452">
        <v>703.48952358708425</v>
      </c>
      <c r="I71" s="452">
        <v>104.29909364819304</v>
      </c>
      <c r="J71" s="452">
        <v>807.78861723527734</v>
      </c>
      <c r="K71" s="530">
        <v>-112.22759986610131</v>
      </c>
      <c r="L71" s="494">
        <v>695.56101736917594</v>
      </c>
      <c r="M71" s="450">
        <v>-66.761452747712539</v>
      </c>
      <c r="N71" s="450">
        <v>628.79956462146345</v>
      </c>
      <c r="O71" s="481">
        <v>2</v>
      </c>
      <c r="P71" s="481">
        <v>2</v>
      </c>
      <c r="Q71" s="200"/>
      <c r="R71" s="472">
        <f t="shared" si="2"/>
        <v>2.443292115662957E-2</v>
      </c>
      <c r="S71" s="469">
        <f t="shared" si="3"/>
        <v>16.589263333921849</v>
      </c>
      <c r="T71" s="484"/>
      <c r="U71" s="431">
        <v>202</v>
      </c>
      <c r="V71" s="432" t="s">
        <v>75</v>
      </c>
      <c r="W71" s="433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200">
        <v>-110.76820576386737</v>
      </c>
      <c r="AF71" s="202">
        <v>678.97175403525409</v>
      </c>
    </row>
    <row r="72" spans="1:32" s="1" customFormat="1" ht="16.5">
      <c r="A72" s="431">
        <v>204</v>
      </c>
      <c r="B72" s="432" t="s">
        <v>76</v>
      </c>
      <c r="C72" s="437">
        <v>2689</v>
      </c>
      <c r="D72" s="493">
        <v>56.201965176104508</v>
      </c>
      <c r="E72" s="493">
        <v>-682.72956973386215</v>
      </c>
      <c r="F72" s="452">
        <v>-626.52760455775763</v>
      </c>
      <c r="G72" s="452">
        <v>420.22723134042042</v>
      </c>
      <c r="H72" s="452">
        <v>-206.30037321733721</v>
      </c>
      <c r="I72" s="452">
        <v>229.93619131969342</v>
      </c>
      <c r="J72" s="452">
        <v>23.6358181023562</v>
      </c>
      <c r="K72" s="530">
        <v>-228.24321309036816</v>
      </c>
      <c r="L72" s="494">
        <v>-204.60739498801198</v>
      </c>
      <c r="M72" s="450">
        <v>-308.9982523056899</v>
      </c>
      <c r="N72" s="450">
        <v>-513.60564729370185</v>
      </c>
      <c r="O72" s="481">
        <v>11</v>
      </c>
      <c r="P72" s="481">
        <v>11</v>
      </c>
      <c r="Q72" s="200"/>
      <c r="R72" s="472">
        <f t="shared" si="2"/>
        <v>-11.346219124987755</v>
      </c>
      <c r="S72" s="469">
        <f t="shared" si="3"/>
        <v>-224.38344965264332</v>
      </c>
      <c r="T72" s="484"/>
      <c r="U72" s="431">
        <v>204</v>
      </c>
      <c r="V72" s="432" t="s">
        <v>76</v>
      </c>
      <c r="W72" s="433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200">
        <v>-217.24046076313894</v>
      </c>
      <c r="AF72" s="202">
        <v>19.776054664631332</v>
      </c>
    </row>
    <row r="73" spans="1:32" s="1" customFormat="1" ht="16.5">
      <c r="A73" s="431">
        <v>205</v>
      </c>
      <c r="B73" s="432" t="s">
        <v>533</v>
      </c>
      <c r="C73" s="437">
        <v>36297</v>
      </c>
      <c r="D73" s="493">
        <v>257.93748417206325</v>
      </c>
      <c r="E73" s="493">
        <v>-290.51055728338736</v>
      </c>
      <c r="F73" s="452">
        <v>-32.573073111324106</v>
      </c>
      <c r="G73" s="452">
        <v>350.14481888685071</v>
      </c>
      <c r="H73" s="452">
        <v>317.57174577552661</v>
      </c>
      <c r="I73" s="452">
        <v>157.53701140444483</v>
      </c>
      <c r="J73" s="452">
        <v>475.10875717997135</v>
      </c>
      <c r="K73" s="530">
        <v>894.44612502410666</v>
      </c>
      <c r="L73" s="494">
        <v>1369.554882204078</v>
      </c>
      <c r="M73" s="450">
        <v>-7.8827977932060485</v>
      </c>
      <c r="N73" s="450">
        <v>1361.672084410872</v>
      </c>
      <c r="O73" s="481">
        <v>18</v>
      </c>
      <c r="P73" s="481">
        <v>18</v>
      </c>
      <c r="Q73" s="200"/>
      <c r="R73" s="472">
        <f t="shared" si="2"/>
        <v>6.2684624957295307E-2</v>
      </c>
      <c r="S73" s="469">
        <f t="shared" si="3"/>
        <v>80.785994389299958</v>
      </c>
      <c r="T73" s="484"/>
      <c r="U73" s="431">
        <v>205</v>
      </c>
      <c r="V73" s="432" t="s">
        <v>77</v>
      </c>
      <c r="W73" s="433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200">
        <v>853.29805716164742</v>
      </c>
      <c r="AF73" s="202">
        <v>1288.7688878147781</v>
      </c>
    </row>
    <row r="74" spans="1:32" s="1" customFormat="1" ht="16.5">
      <c r="A74" s="431">
        <v>208</v>
      </c>
      <c r="B74" s="432" t="s">
        <v>78</v>
      </c>
      <c r="C74" s="437">
        <v>12335</v>
      </c>
      <c r="D74" s="493">
        <v>532.78570483154635</v>
      </c>
      <c r="E74" s="493">
        <v>44.194112807333418</v>
      </c>
      <c r="F74" s="452">
        <v>576.97981763887969</v>
      </c>
      <c r="G74" s="452">
        <v>468.32622033643992</v>
      </c>
      <c r="H74" s="452">
        <v>1045.3060379753197</v>
      </c>
      <c r="I74" s="452">
        <v>196.44450088324766</v>
      </c>
      <c r="J74" s="452">
        <v>1241.7505388585673</v>
      </c>
      <c r="K74" s="530">
        <v>-11.624239967571949</v>
      </c>
      <c r="L74" s="494">
        <v>1230.1262988909953</v>
      </c>
      <c r="M74" s="450">
        <v>-1.6738714227807052</v>
      </c>
      <c r="N74" s="450">
        <v>1228.4524274682146</v>
      </c>
      <c r="O74" s="481">
        <v>17</v>
      </c>
      <c r="P74" s="481">
        <v>17</v>
      </c>
      <c r="Q74" s="200"/>
      <c r="R74" s="472">
        <f t="shared" si="2"/>
        <v>-0.12279729295359125</v>
      </c>
      <c r="S74" s="469">
        <f t="shared" si="3"/>
        <v>-172.20213558556975</v>
      </c>
      <c r="T74" s="484"/>
      <c r="U74" s="431">
        <v>208</v>
      </c>
      <c r="V74" s="432" t="s">
        <v>78</v>
      </c>
      <c r="W74" s="433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200">
        <v>-4.723735095069288</v>
      </c>
      <c r="AF74" s="202">
        <v>1402.328434476565</v>
      </c>
    </row>
    <row r="75" spans="1:32" s="1" customFormat="1" ht="16.5">
      <c r="A75" s="431">
        <v>211</v>
      </c>
      <c r="B75" s="432" t="s">
        <v>79</v>
      </c>
      <c r="C75" s="437">
        <v>32959</v>
      </c>
      <c r="D75" s="493">
        <v>490.12290384819181</v>
      </c>
      <c r="E75" s="493">
        <v>-48.503385053686593</v>
      </c>
      <c r="F75" s="452">
        <v>441.61951879450521</v>
      </c>
      <c r="G75" s="452">
        <v>161.32514500254379</v>
      </c>
      <c r="H75" s="452">
        <v>602.94466379704909</v>
      </c>
      <c r="I75" s="452">
        <v>128.10250554082526</v>
      </c>
      <c r="J75" s="452">
        <v>731.04716933787427</v>
      </c>
      <c r="K75" s="530">
        <v>-134.22403592342002</v>
      </c>
      <c r="L75" s="494">
        <v>596.82313341445433</v>
      </c>
      <c r="M75" s="450">
        <v>-34.96425837404049</v>
      </c>
      <c r="N75" s="450">
        <v>561.85887504041375</v>
      </c>
      <c r="O75" s="481">
        <v>6</v>
      </c>
      <c r="P75" s="481">
        <v>6</v>
      </c>
      <c r="Q75" s="200"/>
      <c r="R75" s="472">
        <f t="shared" ref="R75:R138" si="4">S75/AF75</f>
        <v>-0.17093650977977309</v>
      </c>
      <c r="S75" s="469">
        <f t="shared" ref="S75:S138" si="5">L75-AF75</f>
        <v>-123.05313716636476</v>
      </c>
      <c r="T75" s="484"/>
      <c r="U75" s="431">
        <v>211</v>
      </c>
      <c r="V75" s="432" t="s">
        <v>79</v>
      </c>
      <c r="W75" s="433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200">
        <v>-131.97786769664643</v>
      </c>
      <c r="AF75" s="202">
        <v>719.8762705808191</v>
      </c>
    </row>
    <row r="76" spans="1:32" s="1" customFormat="1" ht="16.5">
      <c r="A76" s="431">
        <v>213</v>
      </c>
      <c r="B76" s="432" t="s">
        <v>80</v>
      </c>
      <c r="C76" s="437">
        <v>5154</v>
      </c>
      <c r="D76" s="493">
        <v>79.190139959965308</v>
      </c>
      <c r="E76" s="493">
        <v>-166.45470462734676</v>
      </c>
      <c r="F76" s="452">
        <v>-87.26456466738145</v>
      </c>
      <c r="G76" s="452">
        <v>233.56840281731309</v>
      </c>
      <c r="H76" s="452">
        <v>146.30383814993164</v>
      </c>
      <c r="I76" s="452">
        <v>215.42408557202663</v>
      </c>
      <c r="J76" s="452">
        <v>361.72792372195823</v>
      </c>
      <c r="K76" s="530">
        <v>-47.040745052386498</v>
      </c>
      <c r="L76" s="494">
        <v>314.68717866957172</v>
      </c>
      <c r="M76" s="450">
        <v>-22.293808110205667</v>
      </c>
      <c r="N76" s="450">
        <v>292.39337055936608</v>
      </c>
      <c r="O76" s="481">
        <v>10</v>
      </c>
      <c r="P76" s="481">
        <v>10</v>
      </c>
      <c r="Q76" s="200"/>
      <c r="R76" s="472">
        <f t="shared" si="4"/>
        <v>-7.7322528040749738E-2</v>
      </c>
      <c r="S76" s="469">
        <f t="shared" si="5"/>
        <v>-26.371520857742382</v>
      </c>
      <c r="T76" s="484"/>
      <c r="U76" s="431">
        <v>213</v>
      </c>
      <c r="V76" s="432" t="s">
        <v>80</v>
      </c>
      <c r="W76" s="433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200">
        <v>-65.947992351816438</v>
      </c>
      <c r="AF76" s="202">
        <v>341.0586995273141</v>
      </c>
    </row>
    <row r="77" spans="1:32" s="1" customFormat="1" ht="16.5">
      <c r="A77" s="431">
        <v>214</v>
      </c>
      <c r="B77" s="432" t="s">
        <v>81</v>
      </c>
      <c r="C77" s="437">
        <v>12528</v>
      </c>
      <c r="D77" s="493">
        <v>197.26447501997663</v>
      </c>
      <c r="E77" s="493">
        <v>-68.877462496783167</v>
      </c>
      <c r="F77" s="452">
        <v>128.38701252319345</v>
      </c>
      <c r="G77" s="452">
        <v>414.3390325536252</v>
      </c>
      <c r="H77" s="452">
        <v>542.72604507681865</v>
      </c>
      <c r="I77" s="452">
        <v>211.28210357775887</v>
      </c>
      <c r="J77" s="452">
        <v>754.00814865457755</v>
      </c>
      <c r="K77" s="530">
        <v>-17.825351213282246</v>
      </c>
      <c r="L77" s="494">
        <v>736.18279744129529</v>
      </c>
      <c r="M77" s="450">
        <v>15.605598858556826</v>
      </c>
      <c r="N77" s="450">
        <v>751.78839629985225</v>
      </c>
      <c r="O77" s="481">
        <v>4</v>
      </c>
      <c r="P77" s="481">
        <v>4</v>
      </c>
      <c r="Q77" s="200"/>
      <c r="R77" s="472">
        <f t="shared" si="4"/>
        <v>-0.12845400740873036</v>
      </c>
      <c r="S77" s="469">
        <f t="shared" si="5"/>
        <v>-108.50331631442953</v>
      </c>
      <c r="T77" s="484"/>
      <c r="U77" s="431">
        <v>214</v>
      </c>
      <c r="V77" s="432" t="s">
        <v>81</v>
      </c>
      <c r="W77" s="433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200">
        <v>-51.157479071236772</v>
      </c>
      <c r="AF77" s="202">
        <v>844.68611375572482</v>
      </c>
    </row>
    <row r="78" spans="1:32" s="1" customFormat="1" ht="16.5">
      <c r="A78" s="431">
        <v>216</v>
      </c>
      <c r="B78" s="432" t="s">
        <v>82</v>
      </c>
      <c r="C78" s="437">
        <v>1269</v>
      </c>
      <c r="D78" s="493">
        <v>442.32199198017878</v>
      </c>
      <c r="E78" s="493">
        <v>-7.5081874550857283E-2</v>
      </c>
      <c r="F78" s="452">
        <v>442.24691010562793</v>
      </c>
      <c r="G78" s="452">
        <v>400.44033258252955</v>
      </c>
      <c r="H78" s="452">
        <v>842.68724268815743</v>
      </c>
      <c r="I78" s="452">
        <v>237.03049313947119</v>
      </c>
      <c r="J78" s="452">
        <v>1079.7177358276285</v>
      </c>
      <c r="K78" s="530">
        <v>-212.2261623325453</v>
      </c>
      <c r="L78" s="494">
        <v>867.49157349508323</v>
      </c>
      <c r="M78" s="450">
        <v>51.726871552403466</v>
      </c>
      <c r="N78" s="450">
        <v>919.21844504748663</v>
      </c>
      <c r="O78" s="481">
        <v>13</v>
      </c>
      <c r="P78" s="481">
        <v>13</v>
      </c>
      <c r="Q78" s="200"/>
      <c r="R78" s="472">
        <f t="shared" si="4"/>
        <v>-6.3955086958120515E-3</v>
      </c>
      <c r="S78" s="469">
        <f t="shared" si="5"/>
        <v>-5.5837608931791465</v>
      </c>
      <c r="T78" s="484"/>
      <c r="U78" s="431">
        <v>216</v>
      </c>
      <c r="V78" s="432" t="s">
        <v>82</v>
      </c>
      <c r="W78" s="433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200">
        <v>-194.21739130434781</v>
      </c>
      <c r="AF78" s="202">
        <v>873.07533438826238</v>
      </c>
    </row>
    <row r="79" spans="1:32" s="1" customFormat="1" ht="16.5">
      <c r="A79" s="431">
        <v>217</v>
      </c>
      <c r="B79" s="432" t="s">
        <v>83</v>
      </c>
      <c r="C79" s="437">
        <v>5352</v>
      </c>
      <c r="D79" s="493">
        <v>473.61549354706432</v>
      </c>
      <c r="E79" s="493">
        <v>-345.02759112457011</v>
      </c>
      <c r="F79" s="452">
        <v>128.58790242249427</v>
      </c>
      <c r="G79" s="452">
        <v>508.79241155449506</v>
      </c>
      <c r="H79" s="452">
        <v>637.38031397698933</v>
      </c>
      <c r="I79" s="452">
        <v>196.46937077256374</v>
      </c>
      <c r="J79" s="452">
        <v>833.84968474955315</v>
      </c>
      <c r="K79" s="530">
        <v>16.646487294469356</v>
      </c>
      <c r="L79" s="494">
        <v>850.4961720440225</v>
      </c>
      <c r="M79" s="450">
        <v>-3.9163849962630795</v>
      </c>
      <c r="N79" s="450">
        <v>846.57978704775951</v>
      </c>
      <c r="O79" s="481">
        <v>16</v>
      </c>
      <c r="P79" s="481">
        <v>16</v>
      </c>
      <c r="Q79" s="200"/>
      <c r="R79" s="472">
        <f t="shared" si="4"/>
        <v>-9.0259767089049842E-2</v>
      </c>
      <c r="S79" s="469">
        <f t="shared" si="5"/>
        <v>-84.381874761315657</v>
      </c>
      <c r="T79" s="484"/>
      <c r="U79" s="431">
        <v>217</v>
      </c>
      <c r="V79" s="432" t="s">
        <v>83</v>
      </c>
      <c r="W79" s="433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200">
        <v>17.67717996289425</v>
      </c>
      <c r="AF79" s="202">
        <v>934.87804680533816</v>
      </c>
    </row>
    <row r="80" spans="1:32" s="1" customFormat="1" ht="16.5">
      <c r="A80" s="431">
        <v>218</v>
      </c>
      <c r="B80" s="432" t="s">
        <v>534</v>
      </c>
      <c r="C80" s="437">
        <v>1200</v>
      </c>
      <c r="D80" s="493">
        <v>-108.50773305652862</v>
      </c>
      <c r="E80" s="493">
        <v>351.71338372846361</v>
      </c>
      <c r="F80" s="452">
        <v>243.20565067193499</v>
      </c>
      <c r="G80" s="452">
        <v>521.50541273322085</v>
      </c>
      <c r="H80" s="452">
        <v>764.71106340515587</v>
      </c>
      <c r="I80" s="452">
        <v>280.64284538311233</v>
      </c>
      <c r="J80" s="452">
        <v>1045.353908788268</v>
      </c>
      <c r="K80" s="530">
        <v>-234.41</v>
      </c>
      <c r="L80" s="494">
        <v>810.94390878826812</v>
      </c>
      <c r="M80" s="450">
        <v>-270.95725624999994</v>
      </c>
      <c r="N80" s="450">
        <v>539.986652538268</v>
      </c>
      <c r="O80" s="481">
        <v>14</v>
      </c>
      <c r="P80" s="481">
        <v>14</v>
      </c>
      <c r="Q80" s="200"/>
      <c r="R80" s="472">
        <f t="shared" si="4"/>
        <v>-0.18422970339078151</v>
      </c>
      <c r="S80" s="469">
        <f t="shared" si="5"/>
        <v>-183.13973480477341</v>
      </c>
      <c r="T80" s="484"/>
      <c r="U80" s="431">
        <v>218</v>
      </c>
      <c r="V80" s="432" t="s">
        <v>84</v>
      </c>
      <c r="W80" s="433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200">
        <v>-256.37416107382552</v>
      </c>
      <c r="AF80" s="202">
        <v>994.08364359304153</v>
      </c>
    </row>
    <row r="81" spans="1:32" s="1" customFormat="1" ht="16.5">
      <c r="A81" s="431">
        <v>224</v>
      </c>
      <c r="B81" s="432" t="s">
        <v>535</v>
      </c>
      <c r="C81" s="437">
        <v>8603</v>
      </c>
      <c r="D81" s="493">
        <v>253.15181878195079</v>
      </c>
      <c r="E81" s="493">
        <v>-100.86544372277406</v>
      </c>
      <c r="F81" s="452">
        <v>152.28637505917672</v>
      </c>
      <c r="G81" s="452">
        <v>434.44997246723375</v>
      </c>
      <c r="H81" s="452">
        <v>586.73634752641044</v>
      </c>
      <c r="I81" s="452">
        <v>166.76469993582913</v>
      </c>
      <c r="J81" s="452">
        <v>753.50104746223974</v>
      </c>
      <c r="K81" s="530">
        <v>-37.169359525746835</v>
      </c>
      <c r="L81" s="494">
        <v>716.33168793649281</v>
      </c>
      <c r="M81" s="450">
        <v>37.385556375682896</v>
      </c>
      <c r="N81" s="450">
        <v>753.71724431217569</v>
      </c>
      <c r="O81" s="481">
        <v>1</v>
      </c>
      <c r="P81" s="482">
        <v>34</v>
      </c>
      <c r="Q81" s="200"/>
      <c r="R81" s="472">
        <f t="shared" si="4"/>
        <v>0.11550207515237607</v>
      </c>
      <c r="S81" s="469">
        <f t="shared" si="5"/>
        <v>74.170903216623174</v>
      </c>
      <c r="T81" s="484"/>
      <c r="U81" s="431">
        <v>224</v>
      </c>
      <c r="V81" s="432" t="s">
        <v>85</v>
      </c>
      <c r="W81" s="433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200">
        <v>-39.601927268555698</v>
      </c>
      <c r="AF81" s="202">
        <v>642.16078471986964</v>
      </c>
    </row>
    <row r="82" spans="1:32" s="1" customFormat="1" ht="16.5">
      <c r="A82" s="431">
        <v>226</v>
      </c>
      <c r="B82" s="432" t="s">
        <v>86</v>
      </c>
      <c r="C82" s="437">
        <v>3665</v>
      </c>
      <c r="D82" s="493">
        <v>224.50644773486027</v>
      </c>
      <c r="E82" s="493">
        <v>106.23984292155379</v>
      </c>
      <c r="F82" s="452">
        <v>330.74629065641403</v>
      </c>
      <c r="G82" s="452">
        <v>448.53222815637218</v>
      </c>
      <c r="H82" s="452">
        <v>779.27851881278627</v>
      </c>
      <c r="I82" s="452">
        <v>219.18366534459051</v>
      </c>
      <c r="J82" s="452">
        <v>998.46218415737678</v>
      </c>
      <c r="K82" s="530">
        <v>24.37680763983629</v>
      </c>
      <c r="L82" s="494">
        <v>1022.838991797213</v>
      </c>
      <c r="M82" s="450">
        <v>8.5481173260572998</v>
      </c>
      <c r="N82" s="450">
        <v>1031.3871091232704</v>
      </c>
      <c r="O82" s="481">
        <v>13</v>
      </c>
      <c r="P82" s="481">
        <v>13</v>
      </c>
      <c r="Q82" s="200"/>
      <c r="R82" s="472">
        <f t="shared" si="4"/>
        <v>-0.154573280906841</v>
      </c>
      <c r="S82" s="469">
        <f t="shared" si="5"/>
        <v>-187.01038804537586</v>
      </c>
      <c r="T82" s="484"/>
      <c r="U82" s="431">
        <v>226</v>
      </c>
      <c r="V82" s="432" t="s">
        <v>86</v>
      </c>
      <c r="W82" s="433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200">
        <v>22.467408585055644</v>
      </c>
      <c r="AF82" s="202">
        <v>1209.8493798425889</v>
      </c>
    </row>
    <row r="83" spans="1:32" s="1" customFormat="1" ht="16.5">
      <c r="A83" s="431">
        <v>230</v>
      </c>
      <c r="B83" s="432" t="s">
        <v>87</v>
      </c>
      <c r="C83" s="437">
        <v>2240</v>
      </c>
      <c r="D83" s="493">
        <v>257.51016995912977</v>
      </c>
      <c r="E83" s="493">
        <v>-43.352920880394755</v>
      </c>
      <c r="F83" s="452">
        <v>214.15724907873499</v>
      </c>
      <c r="G83" s="452">
        <v>594.55275744087214</v>
      </c>
      <c r="H83" s="452">
        <v>808.71000651960708</v>
      </c>
      <c r="I83" s="452">
        <v>265.41306112301083</v>
      </c>
      <c r="J83" s="452">
        <v>1074.123067642618</v>
      </c>
      <c r="K83" s="530">
        <v>-159.18883928571429</v>
      </c>
      <c r="L83" s="494">
        <v>914.93422835690376</v>
      </c>
      <c r="M83" s="450">
        <v>31.701812500000006</v>
      </c>
      <c r="N83" s="450">
        <v>946.63604085690372</v>
      </c>
      <c r="O83" s="481">
        <v>4</v>
      </c>
      <c r="P83" s="481">
        <v>4</v>
      </c>
      <c r="Q83" s="200"/>
      <c r="R83" s="472">
        <f t="shared" si="4"/>
        <v>0.22690844328286403</v>
      </c>
      <c r="S83" s="469">
        <f t="shared" si="5"/>
        <v>169.21091594021232</v>
      </c>
      <c r="T83" s="484"/>
      <c r="U83" s="431">
        <v>230</v>
      </c>
      <c r="V83" s="432" t="s">
        <v>87</v>
      </c>
      <c r="W83" s="433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200">
        <v>-208.80829694323145</v>
      </c>
      <c r="AF83" s="202">
        <v>745.72331241669144</v>
      </c>
    </row>
    <row r="84" spans="1:32" s="1" customFormat="1" ht="16.5">
      <c r="A84" s="431">
        <v>231</v>
      </c>
      <c r="B84" s="432" t="s">
        <v>536</v>
      </c>
      <c r="C84" s="437">
        <v>1256</v>
      </c>
      <c r="D84" s="493">
        <v>257.23093539213033</v>
      </c>
      <c r="E84" s="493">
        <v>-1151.5254908287036</v>
      </c>
      <c r="F84" s="452">
        <v>-894.29455543657321</v>
      </c>
      <c r="G84" s="452">
        <v>-12.218179968569894</v>
      </c>
      <c r="H84" s="452">
        <v>-906.51273540514308</v>
      </c>
      <c r="I84" s="452">
        <v>177.56738194615812</v>
      </c>
      <c r="J84" s="452">
        <v>-728.94535345898498</v>
      </c>
      <c r="K84" s="530">
        <v>-19.625796178343951</v>
      </c>
      <c r="L84" s="494">
        <v>-748.57114963732886</v>
      </c>
      <c r="M84" s="450">
        <v>-159.10295183121019</v>
      </c>
      <c r="N84" s="450">
        <v>-907.67410146853899</v>
      </c>
      <c r="O84" s="481">
        <v>15</v>
      </c>
      <c r="P84" s="481">
        <v>15</v>
      </c>
      <c r="Q84" s="200"/>
      <c r="R84" s="472">
        <f t="shared" si="4"/>
        <v>-7.8072843664050401E-2</v>
      </c>
      <c r="S84" s="469">
        <f t="shared" si="5"/>
        <v>63.392295080368626</v>
      </c>
      <c r="T84" s="484"/>
      <c r="U84" s="431">
        <v>231</v>
      </c>
      <c r="V84" s="432" t="s">
        <v>88</v>
      </c>
      <c r="W84" s="433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200">
        <v>-94.581070597362299</v>
      </c>
      <c r="AF84" s="202">
        <v>-811.96344471769748</v>
      </c>
    </row>
    <row r="85" spans="1:32" s="1" customFormat="1" ht="16.5">
      <c r="A85" s="431">
        <v>232</v>
      </c>
      <c r="B85" s="432" t="s">
        <v>89</v>
      </c>
      <c r="C85" s="437">
        <v>12750</v>
      </c>
      <c r="D85" s="493">
        <v>240.84301206247625</v>
      </c>
      <c r="E85" s="493">
        <v>-71.058083015721152</v>
      </c>
      <c r="F85" s="452">
        <v>169.78492904675511</v>
      </c>
      <c r="G85" s="452">
        <v>418.12428030920751</v>
      </c>
      <c r="H85" s="452">
        <v>587.90920935596262</v>
      </c>
      <c r="I85" s="452">
        <v>222.26231722750967</v>
      </c>
      <c r="J85" s="452">
        <v>810.17152658347231</v>
      </c>
      <c r="K85" s="530">
        <v>-47.177019607843135</v>
      </c>
      <c r="L85" s="494">
        <v>762.99450697562918</v>
      </c>
      <c r="M85" s="450">
        <v>-4.4579988235294108</v>
      </c>
      <c r="N85" s="450">
        <v>758.53650815209983</v>
      </c>
      <c r="O85" s="481">
        <v>14</v>
      </c>
      <c r="P85" s="481">
        <v>14</v>
      </c>
      <c r="Q85" s="200"/>
      <c r="R85" s="472">
        <f t="shared" si="4"/>
        <v>-1.9974993906690469E-2</v>
      </c>
      <c r="S85" s="469">
        <f t="shared" si="5"/>
        <v>-15.551450761885349</v>
      </c>
      <c r="T85" s="484"/>
      <c r="U85" s="431">
        <v>232</v>
      </c>
      <c r="V85" s="432" t="s">
        <v>89</v>
      </c>
      <c r="W85" s="433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200">
        <v>-43.094026377036464</v>
      </c>
      <c r="AF85" s="202">
        <v>778.54595773751453</v>
      </c>
    </row>
    <row r="86" spans="1:32" s="1" customFormat="1" ht="16.5">
      <c r="A86" s="431">
        <v>233</v>
      </c>
      <c r="B86" s="432" t="s">
        <v>90</v>
      </c>
      <c r="C86" s="437">
        <v>15116</v>
      </c>
      <c r="D86" s="493">
        <v>213.21732638844907</v>
      </c>
      <c r="E86" s="493">
        <v>100.00867433459439</v>
      </c>
      <c r="F86" s="452">
        <v>313.22600072304346</v>
      </c>
      <c r="G86" s="452">
        <v>462.48067334448507</v>
      </c>
      <c r="H86" s="452">
        <v>775.70667406752852</v>
      </c>
      <c r="I86" s="452">
        <v>224.39844213184637</v>
      </c>
      <c r="J86" s="452">
        <v>1000.1051161993748</v>
      </c>
      <c r="K86" s="530">
        <v>4.3111272823498279</v>
      </c>
      <c r="L86" s="494">
        <v>1004.4162434817247</v>
      </c>
      <c r="M86" s="450">
        <v>-4.4757473868748319</v>
      </c>
      <c r="N86" s="450">
        <v>999.94049609484989</v>
      </c>
      <c r="O86" s="481">
        <v>14</v>
      </c>
      <c r="P86" s="481">
        <v>14</v>
      </c>
      <c r="Q86" s="200"/>
      <c r="R86" s="472">
        <f t="shared" si="4"/>
        <v>-0.11019285777769665</v>
      </c>
      <c r="S86" s="469">
        <f t="shared" si="5"/>
        <v>-124.38593827328327</v>
      </c>
      <c r="T86" s="484"/>
      <c r="U86" s="431">
        <v>233</v>
      </c>
      <c r="V86" s="432" t="s">
        <v>90</v>
      </c>
      <c r="W86" s="433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200">
        <v>-22.781021421107628</v>
      </c>
      <c r="AF86" s="202">
        <v>1128.802181755008</v>
      </c>
    </row>
    <row r="87" spans="1:32" s="1" customFormat="1" ht="16.5">
      <c r="A87" s="431">
        <v>235</v>
      </c>
      <c r="B87" s="432" t="s">
        <v>537</v>
      </c>
      <c r="C87" s="437">
        <v>10284</v>
      </c>
      <c r="D87" s="493">
        <v>698.9246564327949</v>
      </c>
      <c r="E87" s="493">
        <v>1206.5915726558794</v>
      </c>
      <c r="F87" s="452">
        <v>1905.5162290886742</v>
      </c>
      <c r="G87" s="452">
        <v>-162.88735143351096</v>
      </c>
      <c r="H87" s="452">
        <v>1742.6288776551633</v>
      </c>
      <c r="I87" s="452">
        <v>63.737457094704425</v>
      </c>
      <c r="J87" s="452">
        <v>1806.3663347498675</v>
      </c>
      <c r="K87" s="530">
        <v>284.23580318942044</v>
      </c>
      <c r="L87" s="494">
        <v>2090.6021379392878</v>
      </c>
      <c r="M87" s="450">
        <v>220.42156282574871</v>
      </c>
      <c r="N87" s="450">
        <v>2311.0237007650367</v>
      </c>
      <c r="O87" s="481">
        <v>1</v>
      </c>
      <c r="P87" s="482">
        <v>34</v>
      </c>
      <c r="Q87" s="200"/>
      <c r="R87" s="472">
        <f t="shared" si="4"/>
        <v>0.20133842764316148</v>
      </c>
      <c r="S87" s="469">
        <f t="shared" si="5"/>
        <v>350.37466345424787</v>
      </c>
      <c r="T87" s="484"/>
      <c r="U87" s="431">
        <v>235</v>
      </c>
      <c r="V87" s="432" t="s">
        <v>91</v>
      </c>
      <c r="W87" s="433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200">
        <v>287.27981916121587</v>
      </c>
      <c r="AF87" s="202">
        <v>1740.2274744850399</v>
      </c>
    </row>
    <row r="88" spans="1:32" s="1" customFormat="1" ht="16.5">
      <c r="A88" s="431">
        <v>236</v>
      </c>
      <c r="B88" s="432" t="s">
        <v>538</v>
      </c>
      <c r="C88" s="437">
        <v>4198</v>
      </c>
      <c r="D88" s="493">
        <v>486.36266773291391</v>
      </c>
      <c r="E88" s="493">
        <v>-102.09847682584335</v>
      </c>
      <c r="F88" s="452">
        <v>384.26419090707054</v>
      </c>
      <c r="G88" s="452">
        <v>537.63088334912391</v>
      </c>
      <c r="H88" s="452">
        <v>921.89507425619445</v>
      </c>
      <c r="I88" s="452">
        <v>211.49427310850086</v>
      </c>
      <c r="J88" s="452">
        <v>1133.3893473646951</v>
      </c>
      <c r="K88" s="530">
        <v>181.44402096236303</v>
      </c>
      <c r="L88" s="494">
        <v>1314.8333683270582</v>
      </c>
      <c r="M88" s="450">
        <v>71.65357682229633</v>
      </c>
      <c r="N88" s="450">
        <v>1386.4869451493546</v>
      </c>
      <c r="O88" s="481">
        <v>16</v>
      </c>
      <c r="P88" s="481">
        <v>16</v>
      </c>
      <c r="Q88" s="200"/>
      <c r="R88" s="472">
        <f t="shared" si="4"/>
        <v>3.4191284707758888E-3</v>
      </c>
      <c r="S88" s="469">
        <f t="shared" si="5"/>
        <v>4.4802656003025731</v>
      </c>
      <c r="T88" s="484"/>
      <c r="U88" s="431">
        <v>236</v>
      </c>
      <c r="V88" s="432" t="s">
        <v>92</v>
      </c>
      <c r="W88" s="433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200">
        <v>182.02573879885605</v>
      </c>
      <c r="AF88" s="202">
        <v>1310.3531027267557</v>
      </c>
    </row>
    <row r="89" spans="1:32" s="1" customFormat="1" ht="16.5">
      <c r="A89" s="431">
        <v>239</v>
      </c>
      <c r="B89" s="432" t="s">
        <v>93</v>
      </c>
      <c r="C89" s="437">
        <v>2029</v>
      </c>
      <c r="D89" s="493">
        <v>228.94981284169185</v>
      </c>
      <c r="E89" s="493">
        <v>-24.965242830973807</v>
      </c>
      <c r="F89" s="452">
        <v>203.98457001071807</v>
      </c>
      <c r="G89" s="452">
        <v>389.76997537347285</v>
      </c>
      <c r="H89" s="452">
        <v>593.75454538419092</v>
      </c>
      <c r="I89" s="452">
        <v>227.84629986727481</v>
      </c>
      <c r="J89" s="452">
        <v>821.60084525146567</v>
      </c>
      <c r="K89" s="530">
        <v>-202.28289797930015</v>
      </c>
      <c r="L89" s="494">
        <v>619.3179472721655</v>
      </c>
      <c r="M89" s="450">
        <v>1.823453918186299</v>
      </c>
      <c r="N89" s="450">
        <v>621.14140119035176</v>
      </c>
      <c r="O89" s="481">
        <v>11</v>
      </c>
      <c r="P89" s="481">
        <v>11</v>
      </c>
      <c r="Q89" s="200"/>
      <c r="R89" s="472">
        <f t="shared" si="4"/>
        <v>1.067367312082254</v>
      </c>
      <c r="S89" s="469">
        <f t="shared" si="5"/>
        <v>319.74953306115236</v>
      </c>
      <c r="T89" s="484"/>
      <c r="U89" s="431">
        <v>239</v>
      </c>
      <c r="V89" s="432" t="s">
        <v>93</v>
      </c>
      <c r="W89" s="433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200">
        <v>-252.95608591885443</v>
      </c>
      <c r="AF89" s="202">
        <v>299.56841421101313</v>
      </c>
    </row>
    <row r="90" spans="1:32" s="1" customFormat="1" ht="16.5">
      <c r="A90" s="431">
        <v>240</v>
      </c>
      <c r="B90" s="432" t="s">
        <v>94</v>
      </c>
      <c r="C90" s="437">
        <v>19499</v>
      </c>
      <c r="D90" s="493">
        <v>123.63807068104177</v>
      </c>
      <c r="E90" s="493">
        <v>-704.86342557501041</v>
      </c>
      <c r="F90" s="452">
        <v>-581.22535489396864</v>
      </c>
      <c r="G90" s="452">
        <v>282.77868564307499</v>
      </c>
      <c r="H90" s="452">
        <v>-298.44666925089359</v>
      </c>
      <c r="I90" s="452">
        <v>164.87091258685052</v>
      </c>
      <c r="J90" s="452">
        <v>-133.57575666404307</v>
      </c>
      <c r="K90" s="530">
        <v>2.0320016411098005</v>
      </c>
      <c r="L90" s="494">
        <v>-131.54375502293325</v>
      </c>
      <c r="M90" s="450">
        <v>-9.7028779424585849</v>
      </c>
      <c r="N90" s="450">
        <v>-141.24663296539185</v>
      </c>
      <c r="O90" s="481">
        <v>19</v>
      </c>
      <c r="P90" s="481">
        <v>19</v>
      </c>
      <c r="Q90" s="200"/>
      <c r="R90" s="472">
        <f t="shared" si="4"/>
        <v>-5.9244932810037145</v>
      </c>
      <c r="S90" s="469">
        <f t="shared" si="5"/>
        <v>-158.25589524056025</v>
      </c>
      <c r="T90" s="484"/>
      <c r="U90" s="431">
        <v>240</v>
      </c>
      <c r="V90" s="432" t="s">
        <v>94</v>
      </c>
      <c r="W90" s="433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200">
        <v>28.750375337804023</v>
      </c>
      <c r="AF90" s="202">
        <v>26.712140217626999</v>
      </c>
    </row>
    <row r="91" spans="1:32" s="1" customFormat="1" ht="16.5">
      <c r="A91" s="431">
        <v>241</v>
      </c>
      <c r="B91" s="432" t="s">
        <v>95</v>
      </c>
      <c r="C91" s="437">
        <v>7771</v>
      </c>
      <c r="D91" s="493">
        <v>351.69893424257759</v>
      </c>
      <c r="E91" s="493">
        <v>-422.73773863356035</v>
      </c>
      <c r="F91" s="452">
        <v>-71.038804390982747</v>
      </c>
      <c r="G91" s="452">
        <v>212.23188104555877</v>
      </c>
      <c r="H91" s="452">
        <v>141.19307665457603</v>
      </c>
      <c r="I91" s="452">
        <v>145.73961668862108</v>
      </c>
      <c r="J91" s="452">
        <v>286.93269334319706</v>
      </c>
      <c r="K91" s="530">
        <v>-70.097542143868225</v>
      </c>
      <c r="L91" s="494">
        <v>216.83515119932883</v>
      </c>
      <c r="M91" s="450">
        <v>22.307678548449367</v>
      </c>
      <c r="N91" s="450">
        <v>239.14282974777819</v>
      </c>
      <c r="O91" s="481">
        <v>19</v>
      </c>
      <c r="P91" s="481">
        <v>19</v>
      </c>
      <c r="Q91" s="200"/>
      <c r="R91" s="472">
        <f t="shared" si="4"/>
        <v>-0.43736928290373422</v>
      </c>
      <c r="S91" s="469">
        <f t="shared" si="5"/>
        <v>-168.5600016256252</v>
      </c>
      <c r="T91" s="484"/>
      <c r="U91" s="431">
        <v>241</v>
      </c>
      <c r="V91" s="432" t="s">
        <v>95</v>
      </c>
      <c r="W91" s="433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200">
        <v>-50.800733805668017</v>
      </c>
      <c r="AF91" s="202">
        <v>385.39515282495404</v>
      </c>
    </row>
    <row r="92" spans="1:32" s="1" customFormat="1" ht="16.5">
      <c r="A92" s="431">
        <v>244</v>
      </c>
      <c r="B92" s="432" t="s">
        <v>96</v>
      </c>
      <c r="C92" s="437">
        <v>19300</v>
      </c>
      <c r="D92" s="493">
        <v>901.54113363759984</v>
      </c>
      <c r="E92" s="493">
        <v>-48.577567587343651</v>
      </c>
      <c r="F92" s="452">
        <v>852.96356605025619</v>
      </c>
      <c r="G92" s="452">
        <v>189.6867374440564</v>
      </c>
      <c r="H92" s="452">
        <v>1042.6503034943125</v>
      </c>
      <c r="I92" s="452">
        <v>107.53248548247026</v>
      </c>
      <c r="J92" s="452">
        <v>1150.1827889767831</v>
      </c>
      <c r="K92" s="530">
        <v>1.4632124352331606</v>
      </c>
      <c r="L92" s="494">
        <v>1151.6460014120162</v>
      </c>
      <c r="M92" s="450">
        <v>5.6599861424870443</v>
      </c>
      <c r="N92" s="450">
        <v>1157.3059875545032</v>
      </c>
      <c r="O92" s="481">
        <v>17</v>
      </c>
      <c r="P92" s="481">
        <v>17</v>
      </c>
      <c r="Q92" s="200"/>
      <c r="R92" s="472">
        <f t="shared" si="4"/>
        <v>2.5213635506968125E-2</v>
      </c>
      <c r="S92" s="469">
        <f t="shared" si="5"/>
        <v>28.323055319393006</v>
      </c>
      <c r="T92" s="484"/>
      <c r="U92" s="431">
        <v>244</v>
      </c>
      <c r="V92" s="432" t="s">
        <v>96</v>
      </c>
      <c r="W92" s="433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200">
        <v>7.9486817325800381</v>
      </c>
      <c r="AF92" s="202">
        <v>1123.3229460926232</v>
      </c>
    </row>
    <row r="93" spans="1:32" s="1" customFormat="1" ht="16.5">
      <c r="A93" s="431">
        <v>245</v>
      </c>
      <c r="B93" s="432" t="s">
        <v>539</v>
      </c>
      <c r="C93" s="437">
        <v>37676</v>
      </c>
      <c r="D93" s="493">
        <v>424.86891664061119</v>
      </c>
      <c r="E93" s="493">
        <v>-117.10314704338444</v>
      </c>
      <c r="F93" s="452">
        <v>307.76576959722672</v>
      </c>
      <c r="G93" s="452">
        <v>11.438123364455167</v>
      </c>
      <c r="H93" s="452">
        <v>319.2038929616819</v>
      </c>
      <c r="I93" s="452">
        <v>128.04687376504623</v>
      </c>
      <c r="J93" s="452">
        <v>447.25076672672816</v>
      </c>
      <c r="K93" s="530">
        <v>-69.602903705276574</v>
      </c>
      <c r="L93" s="494">
        <v>377.64786302145154</v>
      </c>
      <c r="M93" s="450">
        <v>-32.038741888735544</v>
      </c>
      <c r="N93" s="450">
        <v>345.60912113271604</v>
      </c>
      <c r="O93" s="481">
        <v>1</v>
      </c>
      <c r="P93" s="482">
        <v>35</v>
      </c>
      <c r="Q93" s="200"/>
      <c r="R93" s="472">
        <f t="shared" si="4"/>
        <v>-0.21752349593285683</v>
      </c>
      <c r="S93" s="469">
        <f t="shared" si="5"/>
        <v>-104.9837061803326</v>
      </c>
      <c r="T93" s="484"/>
      <c r="U93" s="431">
        <v>245</v>
      </c>
      <c r="V93" s="432" t="s">
        <v>97</v>
      </c>
      <c r="W93" s="433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200">
        <v>-101.47563923506661</v>
      </c>
      <c r="AF93" s="202">
        <v>482.63156920178415</v>
      </c>
    </row>
    <row r="94" spans="1:32" s="1" customFormat="1" ht="16.5">
      <c r="A94" s="431">
        <v>249</v>
      </c>
      <c r="B94" s="432" t="s">
        <v>540</v>
      </c>
      <c r="C94" s="437">
        <v>9250</v>
      </c>
      <c r="D94" s="493">
        <v>115.29186058500787</v>
      </c>
      <c r="E94" s="493">
        <v>51.552880455570495</v>
      </c>
      <c r="F94" s="452">
        <v>166.84474104057836</v>
      </c>
      <c r="G94" s="452">
        <v>364.88095904591017</v>
      </c>
      <c r="H94" s="452">
        <v>531.72570008648847</v>
      </c>
      <c r="I94" s="452">
        <v>180.04477912774965</v>
      </c>
      <c r="J94" s="452">
        <v>711.77047921423821</v>
      </c>
      <c r="K94" s="530">
        <v>28.88118918918919</v>
      </c>
      <c r="L94" s="494">
        <v>740.65166840342738</v>
      </c>
      <c r="M94" s="450">
        <v>-4.0384782702702697</v>
      </c>
      <c r="N94" s="450">
        <v>736.6131901331571</v>
      </c>
      <c r="O94" s="481">
        <v>13</v>
      </c>
      <c r="P94" s="481">
        <v>13</v>
      </c>
      <c r="Q94" s="200"/>
      <c r="R94" s="472">
        <f t="shared" si="4"/>
        <v>3.2397541783932886E-2</v>
      </c>
      <c r="S94" s="469">
        <f t="shared" si="5"/>
        <v>23.242299989379035</v>
      </c>
      <c r="T94" s="484"/>
      <c r="U94" s="431">
        <v>249</v>
      </c>
      <c r="V94" s="432" t="s">
        <v>98</v>
      </c>
      <c r="W94" s="433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200">
        <v>-3.2979985174203112</v>
      </c>
      <c r="AF94" s="202">
        <v>717.40936841404834</v>
      </c>
    </row>
    <row r="95" spans="1:32" s="1" customFormat="1" ht="16.5">
      <c r="A95" s="431">
        <v>250</v>
      </c>
      <c r="B95" s="432" t="s">
        <v>99</v>
      </c>
      <c r="C95" s="437">
        <v>1771</v>
      </c>
      <c r="D95" s="493">
        <v>136.87868035568479</v>
      </c>
      <c r="E95" s="493">
        <v>-14.574831785193071</v>
      </c>
      <c r="F95" s="452">
        <v>122.30384857049174</v>
      </c>
      <c r="G95" s="452">
        <v>451.95305934649497</v>
      </c>
      <c r="H95" s="452">
        <v>574.25690791698673</v>
      </c>
      <c r="I95" s="452">
        <v>249.17683155505947</v>
      </c>
      <c r="J95" s="452">
        <v>823.43373947204623</v>
      </c>
      <c r="K95" s="530">
        <v>-206.30942970073406</v>
      </c>
      <c r="L95" s="494">
        <v>617.12430977131214</v>
      </c>
      <c r="M95" s="450">
        <v>24.513176171654433</v>
      </c>
      <c r="N95" s="450">
        <v>641.63748594296658</v>
      </c>
      <c r="O95" s="481">
        <v>6</v>
      </c>
      <c r="P95" s="481">
        <v>6</v>
      </c>
      <c r="Q95" s="200"/>
      <c r="R95" s="472">
        <f t="shared" si="4"/>
        <v>-0.10737984261369142</v>
      </c>
      <c r="S95" s="469">
        <f t="shared" si="5"/>
        <v>-74.238421245564041</v>
      </c>
      <c r="T95" s="484"/>
      <c r="U95" s="431">
        <v>250</v>
      </c>
      <c r="V95" s="432" t="s">
        <v>99</v>
      </c>
      <c r="W95" s="433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200">
        <v>-205.37776548672565</v>
      </c>
      <c r="AF95" s="202">
        <v>691.36273101687618</v>
      </c>
    </row>
    <row r="96" spans="1:32" s="1" customFormat="1" ht="16.5">
      <c r="A96" s="431">
        <v>256</v>
      </c>
      <c r="B96" s="432" t="s">
        <v>100</v>
      </c>
      <c r="C96" s="437">
        <v>1554</v>
      </c>
      <c r="D96" s="493">
        <v>936.33484654971392</v>
      </c>
      <c r="E96" s="493">
        <v>-569.10166572341586</v>
      </c>
      <c r="F96" s="452">
        <v>367.23318082629805</v>
      </c>
      <c r="G96" s="452">
        <v>548.20057800177244</v>
      </c>
      <c r="H96" s="452">
        <v>915.43375882807061</v>
      </c>
      <c r="I96" s="452">
        <v>220.92355982505865</v>
      </c>
      <c r="J96" s="452">
        <v>1136.3573186531291</v>
      </c>
      <c r="K96" s="530">
        <v>237.36615186615185</v>
      </c>
      <c r="L96" s="494">
        <v>1373.7234705192811</v>
      </c>
      <c r="M96" s="450">
        <v>75.936509009009015</v>
      </c>
      <c r="N96" s="450">
        <v>1449.6599795282903</v>
      </c>
      <c r="O96" s="481">
        <v>13</v>
      </c>
      <c r="P96" s="481">
        <v>13</v>
      </c>
      <c r="Q96" s="200"/>
      <c r="R96" s="472">
        <f t="shared" si="4"/>
        <v>4.8468364520327205E-2</v>
      </c>
      <c r="S96" s="469">
        <f t="shared" si="5"/>
        <v>63.504185889021755</v>
      </c>
      <c r="T96" s="484"/>
      <c r="U96" s="431">
        <v>256</v>
      </c>
      <c r="V96" s="432" t="s">
        <v>100</v>
      </c>
      <c r="W96" s="433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200">
        <v>143.41935483870967</v>
      </c>
      <c r="AF96" s="202">
        <v>1310.2192846302594</v>
      </c>
    </row>
    <row r="97" spans="1:32" s="1" customFormat="1" ht="16.5">
      <c r="A97" s="431">
        <v>257</v>
      </c>
      <c r="B97" s="432" t="s">
        <v>541</v>
      </c>
      <c r="C97" s="437">
        <v>40722</v>
      </c>
      <c r="D97" s="493">
        <v>661.65799684548188</v>
      </c>
      <c r="E97" s="493">
        <v>208.79125763826084</v>
      </c>
      <c r="F97" s="452">
        <v>870.44925448374272</v>
      </c>
      <c r="G97" s="452">
        <v>-23.515399770588246</v>
      </c>
      <c r="H97" s="452">
        <v>846.93385471315446</v>
      </c>
      <c r="I97" s="452">
        <v>110.51489517860526</v>
      </c>
      <c r="J97" s="452">
        <v>957.44874989175969</v>
      </c>
      <c r="K97" s="530">
        <v>-64.282353518982362</v>
      </c>
      <c r="L97" s="494">
        <v>893.16639637277729</v>
      </c>
      <c r="M97" s="450">
        <v>-13.517724581307409</v>
      </c>
      <c r="N97" s="450">
        <v>879.64867179146995</v>
      </c>
      <c r="O97" s="481">
        <v>1</v>
      </c>
      <c r="P97" s="482">
        <v>34</v>
      </c>
      <c r="Q97" s="200"/>
      <c r="R97" s="472">
        <f t="shared" si="4"/>
        <v>-4.1460827085386537E-2</v>
      </c>
      <c r="S97" s="469">
        <f t="shared" si="5"/>
        <v>-38.63318116242317</v>
      </c>
      <c r="T97" s="484"/>
      <c r="U97" s="431">
        <v>257</v>
      </c>
      <c r="V97" s="432" t="s">
        <v>101</v>
      </c>
      <c r="W97" s="433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200">
        <v>-42.448742363910668</v>
      </c>
      <c r="AF97" s="202">
        <v>931.79957753520046</v>
      </c>
    </row>
    <row r="98" spans="1:32" s="1" customFormat="1" ht="16.5">
      <c r="A98" s="431">
        <v>260</v>
      </c>
      <c r="B98" s="432" t="s">
        <v>542</v>
      </c>
      <c r="C98" s="437">
        <v>9727</v>
      </c>
      <c r="D98" s="493">
        <v>134.56640265777907</v>
      </c>
      <c r="E98" s="493">
        <v>403.7925451506589</v>
      </c>
      <c r="F98" s="452">
        <v>538.35894780843796</v>
      </c>
      <c r="G98" s="452">
        <v>541.71875328260023</v>
      </c>
      <c r="H98" s="452">
        <v>1080.0777010910383</v>
      </c>
      <c r="I98" s="452">
        <v>216.35868341259115</v>
      </c>
      <c r="J98" s="452">
        <v>1296.4363845036294</v>
      </c>
      <c r="K98" s="530">
        <v>-17.620540762825126</v>
      </c>
      <c r="L98" s="494">
        <v>1278.8158437408042</v>
      </c>
      <c r="M98" s="450">
        <v>-4.2714117919193999</v>
      </c>
      <c r="N98" s="450">
        <v>1274.5444319488847</v>
      </c>
      <c r="O98" s="481">
        <v>12</v>
      </c>
      <c r="P98" s="481">
        <v>12</v>
      </c>
      <c r="Q98" s="200"/>
      <c r="R98" s="472">
        <f t="shared" si="4"/>
        <v>-0.1414186461918979</v>
      </c>
      <c r="S98" s="469">
        <f t="shared" si="5"/>
        <v>-210.63630668014116</v>
      </c>
      <c r="T98" s="484"/>
      <c r="U98" s="431">
        <v>260</v>
      </c>
      <c r="V98" s="432" t="s">
        <v>102</v>
      </c>
      <c r="W98" s="433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200">
        <v>-93.573655968411458</v>
      </c>
      <c r="AF98" s="202">
        <v>1489.4521504209454</v>
      </c>
    </row>
    <row r="99" spans="1:32" s="1" customFormat="1" ht="16.5">
      <c r="A99" s="431">
        <v>261</v>
      </c>
      <c r="B99" s="432" t="s">
        <v>103</v>
      </c>
      <c r="C99" s="437">
        <v>6637</v>
      </c>
      <c r="D99" s="493">
        <v>1317.8318716164652</v>
      </c>
      <c r="E99" s="493">
        <v>313.90788479958991</v>
      </c>
      <c r="F99" s="452">
        <v>1631.7397564160551</v>
      </c>
      <c r="G99" s="452">
        <v>-49.00157740738959</v>
      </c>
      <c r="H99" s="452">
        <v>1582.7381790086654</v>
      </c>
      <c r="I99" s="452">
        <v>181.88507258379221</v>
      </c>
      <c r="J99" s="452">
        <v>1764.6232515924578</v>
      </c>
      <c r="K99" s="530">
        <v>9.2630706644568335</v>
      </c>
      <c r="L99" s="494">
        <v>1773.8863222569146</v>
      </c>
      <c r="M99" s="450">
        <v>-4.4168830043694411</v>
      </c>
      <c r="N99" s="450">
        <v>1769.4694392525453</v>
      </c>
      <c r="O99" s="481">
        <v>19</v>
      </c>
      <c r="P99" s="481">
        <v>19</v>
      </c>
      <c r="Q99" s="200"/>
      <c r="R99" s="472">
        <f t="shared" si="4"/>
        <v>8.3337845865881999E-2</v>
      </c>
      <c r="S99" s="469">
        <f t="shared" si="5"/>
        <v>136.45961458097599</v>
      </c>
      <c r="T99" s="484"/>
      <c r="U99" s="431">
        <v>261</v>
      </c>
      <c r="V99" s="432" t="s">
        <v>103</v>
      </c>
      <c r="W99" s="433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200">
        <v>45.919515560325003</v>
      </c>
      <c r="AF99" s="202">
        <v>1637.4267076759386</v>
      </c>
    </row>
    <row r="100" spans="1:32" s="1" customFormat="1" ht="16.5">
      <c r="A100" s="431">
        <v>263</v>
      </c>
      <c r="B100" s="432" t="s">
        <v>104</v>
      </c>
      <c r="C100" s="437">
        <v>7597</v>
      </c>
      <c r="D100" s="493">
        <v>279.68442112567334</v>
      </c>
      <c r="E100" s="493">
        <v>153.17793675135604</v>
      </c>
      <c r="F100" s="452">
        <v>432.86235787702941</v>
      </c>
      <c r="G100" s="452">
        <v>592.61864248631787</v>
      </c>
      <c r="H100" s="452">
        <v>1025.4810003633472</v>
      </c>
      <c r="I100" s="452">
        <v>237.71580938237457</v>
      </c>
      <c r="J100" s="452">
        <v>1263.1968097457218</v>
      </c>
      <c r="K100" s="530">
        <v>-53.47321311043833</v>
      </c>
      <c r="L100" s="494">
        <v>1209.7235966352835</v>
      </c>
      <c r="M100" s="450">
        <v>22.406224167434502</v>
      </c>
      <c r="N100" s="450">
        <v>1232.1298208027179</v>
      </c>
      <c r="O100" s="481">
        <v>11</v>
      </c>
      <c r="P100" s="481">
        <v>11</v>
      </c>
      <c r="Q100" s="200"/>
      <c r="R100" s="472">
        <f t="shared" si="4"/>
        <v>-4.0077719379001051E-2</v>
      </c>
      <c r="S100" s="469">
        <f t="shared" si="5"/>
        <v>-50.507175227498465</v>
      </c>
      <c r="T100" s="484"/>
      <c r="U100" s="431">
        <v>263</v>
      </c>
      <c r="V100" s="432" t="s">
        <v>104</v>
      </c>
      <c r="W100" s="433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200">
        <v>-49.42544142286377</v>
      </c>
      <c r="AF100" s="202">
        <v>1260.2307718627819</v>
      </c>
    </row>
    <row r="101" spans="1:32" s="1" customFormat="1" ht="16.5">
      <c r="A101" s="431">
        <v>265</v>
      </c>
      <c r="B101" s="432" t="s">
        <v>105</v>
      </c>
      <c r="C101" s="437">
        <v>1064</v>
      </c>
      <c r="D101" s="493">
        <v>778.61213437178935</v>
      </c>
      <c r="E101" s="493">
        <v>485.04341342862176</v>
      </c>
      <c r="F101" s="452">
        <v>1263.6555478004111</v>
      </c>
      <c r="G101" s="452">
        <v>331.51838261617576</v>
      </c>
      <c r="H101" s="452">
        <v>1595.1739304165867</v>
      </c>
      <c r="I101" s="452">
        <v>229.50621627134856</v>
      </c>
      <c r="J101" s="452">
        <v>1824.6801466879351</v>
      </c>
      <c r="K101" s="530">
        <v>-267.26127819548873</v>
      </c>
      <c r="L101" s="494">
        <v>1557.4188684924466</v>
      </c>
      <c r="M101" s="450">
        <v>-72.90996240601504</v>
      </c>
      <c r="N101" s="450">
        <v>1484.5089060864316</v>
      </c>
      <c r="O101" s="481">
        <v>13</v>
      </c>
      <c r="P101" s="481">
        <v>13</v>
      </c>
      <c r="Q101" s="200"/>
      <c r="R101" s="472">
        <f t="shared" si="4"/>
        <v>8.6038824031902397E-2</v>
      </c>
      <c r="S101" s="469">
        <f t="shared" si="5"/>
        <v>123.38277877831183</v>
      </c>
      <c r="T101" s="484"/>
      <c r="U101" s="431">
        <v>265</v>
      </c>
      <c r="V101" s="432" t="s">
        <v>105</v>
      </c>
      <c r="W101" s="433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200">
        <v>-272.6516544117647</v>
      </c>
      <c r="AF101" s="202">
        <v>1434.0360897141347</v>
      </c>
    </row>
    <row r="102" spans="1:32" s="1" customFormat="1" ht="16.5">
      <c r="A102" s="431">
        <v>271</v>
      </c>
      <c r="B102" s="432" t="s">
        <v>543</v>
      </c>
      <c r="C102" s="437">
        <v>6903</v>
      </c>
      <c r="D102" s="493">
        <v>37.80132492308109</v>
      </c>
      <c r="E102" s="493">
        <v>-211.07352454358059</v>
      </c>
      <c r="F102" s="452">
        <v>-173.27219962049949</v>
      </c>
      <c r="G102" s="452">
        <v>431.59041388638553</v>
      </c>
      <c r="H102" s="452">
        <v>258.31821426588607</v>
      </c>
      <c r="I102" s="452">
        <v>204.39317791754056</v>
      </c>
      <c r="J102" s="452">
        <v>462.7113921834266</v>
      </c>
      <c r="K102" s="530">
        <v>-55.617122990004347</v>
      </c>
      <c r="L102" s="494">
        <v>407.09426919342229</v>
      </c>
      <c r="M102" s="450">
        <v>2.8274480008691816</v>
      </c>
      <c r="N102" s="450">
        <v>409.92171719429149</v>
      </c>
      <c r="O102" s="481">
        <v>4</v>
      </c>
      <c r="P102" s="481">
        <v>4</v>
      </c>
      <c r="Q102" s="200"/>
      <c r="R102" s="472">
        <f t="shared" si="4"/>
        <v>-0.31608022476069425</v>
      </c>
      <c r="S102" s="469">
        <f t="shared" si="5"/>
        <v>-188.14260497208738</v>
      </c>
      <c r="T102" s="484"/>
      <c r="U102" s="431">
        <v>271</v>
      </c>
      <c r="V102" s="432" t="s">
        <v>106</v>
      </c>
      <c r="W102" s="433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200">
        <v>-41.418500935117251</v>
      </c>
      <c r="AF102" s="202">
        <v>595.23687416550968</v>
      </c>
    </row>
    <row r="103" spans="1:32" s="1" customFormat="1" ht="16.5">
      <c r="A103" s="431">
        <v>272</v>
      </c>
      <c r="B103" s="432" t="s">
        <v>544</v>
      </c>
      <c r="C103" s="437">
        <v>48006</v>
      </c>
      <c r="D103" s="493">
        <v>560.40366959926484</v>
      </c>
      <c r="E103" s="493">
        <v>-352.32697569487078</v>
      </c>
      <c r="F103" s="452">
        <v>208.07669390439412</v>
      </c>
      <c r="G103" s="452">
        <v>189.53210044214313</v>
      </c>
      <c r="H103" s="452">
        <v>397.60879434653725</v>
      </c>
      <c r="I103" s="452">
        <v>157.87892241796203</v>
      </c>
      <c r="J103" s="452">
        <v>555.48771676449928</v>
      </c>
      <c r="K103" s="530">
        <v>-20.019768362288048</v>
      </c>
      <c r="L103" s="494">
        <v>535.46794840221128</v>
      </c>
      <c r="M103" s="450">
        <v>0.33096284839395346</v>
      </c>
      <c r="N103" s="450">
        <v>535.79891125060522</v>
      </c>
      <c r="O103" s="481">
        <v>16</v>
      </c>
      <c r="P103" s="481">
        <v>16</v>
      </c>
      <c r="Q103" s="200"/>
      <c r="R103" s="472">
        <f t="shared" si="4"/>
        <v>-0.22083244188473761</v>
      </c>
      <c r="S103" s="469">
        <f t="shared" si="5"/>
        <v>-151.76285686573522</v>
      </c>
      <c r="T103" s="484"/>
      <c r="U103" s="431">
        <v>272</v>
      </c>
      <c r="V103" s="432" t="s">
        <v>107</v>
      </c>
      <c r="W103" s="433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200">
        <v>-20.165501262810746</v>
      </c>
      <c r="AF103" s="202">
        <v>687.23080526794649</v>
      </c>
    </row>
    <row r="104" spans="1:32" s="1" customFormat="1" ht="16.5">
      <c r="A104" s="431">
        <v>273</v>
      </c>
      <c r="B104" s="432" t="s">
        <v>108</v>
      </c>
      <c r="C104" s="437">
        <v>3999</v>
      </c>
      <c r="D104" s="493">
        <v>1093.0595637797951</v>
      </c>
      <c r="E104" s="493">
        <v>5.2016973704824654</v>
      </c>
      <c r="F104" s="452">
        <v>1098.2612611502777</v>
      </c>
      <c r="G104" s="452">
        <v>65.222435439813708</v>
      </c>
      <c r="H104" s="452">
        <v>1163.4836965900913</v>
      </c>
      <c r="I104" s="452">
        <v>186.37541743372427</v>
      </c>
      <c r="J104" s="452">
        <v>1349.8591140238157</v>
      </c>
      <c r="K104" s="530">
        <v>-57.13428357089272</v>
      </c>
      <c r="L104" s="494">
        <v>1292.7248304529228</v>
      </c>
      <c r="M104" s="450">
        <v>42.800687796949241</v>
      </c>
      <c r="N104" s="450">
        <v>1335.5255182498722</v>
      </c>
      <c r="O104" s="481">
        <v>19</v>
      </c>
      <c r="P104" s="481">
        <v>19</v>
      </c>
      <c r="Q104" s="200"/>
      <c r="R104" s="472">
        <f t="shared" si="4"/>
        <v>-7.2752802310616978E-3</v>
      </c>
      <c r="S104" s="469">
        <f t="shared" si="5"/>
        <v>-9.4738603924215568</v>
      </c>
      <c r="T104" s="484"/>
      <c r="U104" s="431">
        <v>273</v>
      </c>
      <c r="V104" s="432" t="s">
        <v>108</v>
      </c>
      <c r="W104" s="433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200">
        <v>-68.627726247179751</v>
      </c>
      <c r="AF104" s="202">
        <v>1302.1986908453443</v>
      </c>
    </row>
    <row r="105" spans="1:32" s="1" customFormat="1" ht="16.5">
      <c r="A105" s="431">
        <v>275</v>
      </c>
      <c r="B105" s="432" t="s">
        <v>109</v>
      </c>
      <c r="C105" s="437">
        <v>2521</v>
      </c>
      <c r="D105" s="493">
        <v>199.2044770728078</v>
      </c>
      <c r="E105" s="493">
        <v>109.37617647042627</v>
      </c>
      <c r="F105" s="452">
        <v>308.58065354323406</v>
      </c>
      <c r="G105" s="452">
        <v>493.32037484557486</v>
      </c>
      <c r="H105" s="452">
        <v>801.90102838880898</v>
      </c>
      <c r="I105" s="452">
        <v>207.18476114747722</v>
      </c>
      <c r="J105" s="452">
        <v>1009.0857895362863</v>
      </c>
      <c r="K105" s="530">
        <v>-26.214994049980167</v>
      </c>
      <c r="L105" s="494">
        <v>982.87079548630618</v>
      </c>
      <c r="M105" s="450">
        <v>-0.27813149543831955</v>
      </c>
      <c r="N105" s="450">
        <v>982.59266399086789</v>
      </c>
      <c r="O105" s="481">
        <v>13</v>
      </c>
      <c r="P105" s="481">
        <v>13</v>
      </c>
      <c r="Q105" s="200"/>
      <c r="R105" s="472">
        <f t="shared" si="4"/>
        <v>-0.10709919444932035</v>
      </c>
      <c r="S105" s="469">
        <f t="shared" si="5"/>
        <v>-117.89066578277539</v>
      </c>
      <c r="T105" s="484"/>
      <c r="U105" s="431">
        <v>275</v>
      </c>
      <c r="V105" s="432" t="s">
        <v>109</v>
      </c>
      <c r="W105" s="433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200">
        <v>-38.550270688321731</v>
      </c>
      <c r="AF105" s="202">
        <v>1100.7614612690816</v>
      </c>
    </row>
    <row r="106" spans="1:32" s="1" customFormat="1" ht="16.5">
      <c r="A106" s="431">
        <v>276</v>
      </c>
      <c r="B106" s="432" t="s">
        <v>545</v>
      </c>
      <c r="C106" s="437">
        <v>15157</v>
      </c>
      <c r="D106" s="493">
        <v>713.55858148988034</v>
      </c>
      <c r="E106" s="493">
        <v>23.153317101968586</v>
      </c>
      <c r="F106" s="452">
        <v>736.71189859184892</v>
      </c>
      <c r="G106" s="452">
        <v>355.14856475821824</v>
      </c>
      <c r="H106" s="452">
        <v>1091.8604633500672</v>
      </c>
      <c r="I106" s="452">
        <v>131.45214763214292</v>
      </c>
      <c r="J106" s="452">
        <v>1223.3126109822101</v>
      </c>
      <c r="K106" s="530">
        <v>-123.45318994523983</v>
      </c>
      <c r="L106" s="494">
        <v>1099.8594210369704</v>
      </c>
      <c r="M106" s="450">
        <v>-15.694789565877159</v>
      </c>
      <c r="N106" s="450">
        <v>1084.1646314710931</v>
      </c>
      <c r="O106" s="481">
        <v>12</v>
      </c>
      <c r="P106" s="481">
        <v>12</v>
      </c>
      <c r="Q106" s="200"/>
      <c r="R106" s="472">
        <f t="shared" si="4"/>
        <v>-0.13383968681531119</v>
      </c>
      <c r="S106" s="469">
        <f t="shared" si="5"/>
        <v>-169.95103355776769</v>
      </c>
      <c r="T106" s="484"/>
      <c r="U106" s="431">
        <v>276</v>
      </c>
      <c r="V106" s="432" t="s">
        <v>110</v>
      </c>
      <c r="W106" s="433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200">
        <v>-109.6258064516129</v>
      </c>
      <c r="AF106" s="202">
        <v>1269.8104545947381</v>
      </c>
    </row>
    <row r="107" spans="1:32" s="1" customFormat="1" ht="16.5">
      <c r="A107" s="431">
        <v>280</v>
      </c>
      <c r="B107" s="432" t="s">
        <v>111</v>
      </c>
      <c r="C107" s="437">
        <v>2024</v>
      </c>
      <c r="D107" s="493">
        <v>703.69178342171733</v>
      </c>
      <c r="E107" s="493">
        <v>140.9014838298398</v>
      </c>
      <c r="F107" s="452">
        <v>844.59326725155699</v>
      </c>
      <c r="G107" s="452">
        <v>456.32597589348461</v>
      </c>
      <c r="H107" s="452">
        <v>1300.9192431450415</v>
      </c>
      <c r="I107" s="452">
        <v>245.65550564544014</v>
      </c>
      <c r="J107" s="452">
        <v>1546.5747487904816</v>
      </c>
      <c r="K107" s="530">
        <v>-144.73418972332016</v>
      </c>
      <c r="L107" s="494">
        <v>1401.8405590671616</v>
      </c>
      <c r="M107" s="450">
        <v>-404.65694169960477</v>
      </c>
      <c r="N107" s="450">
        <v>997.18361736755685</v>
      </c>
      <c r="O107" s="481">
        <v>15</v>
      </c>
      <c r="P107" s="481">
        <v>15</v>
      </c>
      <c r="Q107" s="200"/>
      <c r="R107" s="472">
        <f t="shared" si="4"/>
        <v>3.5841254922733448E-2</v>
      </c>
      <c r="S107" s="469">
        <f t="shared" si="5"/>
        <v>48.50523629926397</v>
      </c>
      <c r="T107" s="484"/>
      <c r="U107" s="431">
        <v>280</v>
      </c>
      <c r="V107" s="432" t="s">
        <v>111</v>
      </c>
      <c r="W107" s="433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200">
        <v>-133.48146341463413</v>
      </c>
      <c r="AF107" s="202">
        <v>1353.3353227678977</v>
      </c>
    </row>
    <row r="108" spans="1:32" s="1" customFormat="1" ht="16.5">
      <c r="A108" s="431">
        <v>284</v>
      </c>
      <c r="B108" s="432" t="s">
        <v>546</v>
      </c>
      <c r="C108" s="437">
        <v>2227</v>
      </c>
      <c r="D108" s="493">
        <v>134.17778210108824</v>
      </c>
      <c r="E108" s="493">
        <v>363.024355629659</v>
      </c>
      <c r="F108" s="452">
        <v>497.20213773074721</v>
      </c>
      <c r="G108" s="452">
        <v>500.83681645835742</v>
      </c>
      <c r="H108" s="452">
        <v>998.03895418910452</v>
      </c>
      <c r="I108" s="452">
        <v>227.73904971244093</v>
      </c>
      <c r="J108" s="452">
        <v>1225.7780039015454</v>
      </c>
      <c r="K108" s="530">
        <v>377.57656039515041</v>
      </c>
      <c r="L108" s="494">
        <v>1603.3545642966958</v>
      </c>
      <c r="M108" s="450">
        <v>516.4869106421196</v>
      </c>
      <c r="N108" s="450">
        <v>2119.8414749388153</v>
      </c>
      <c r="O108" s="481">
        <v>2</v>
      </c>
      <c r="P108" s="481">
        <v>2</v>
      </c>
      <c r="Q108" s="200"/>
      <c r="R108" s="472">
        <f t="shared" si="4"/>
        <v>-0.15600749685450394</v>
      </c>
      <c r="S108" s="469">
        <f t="shared" si="5"/>
        <v>-296.37150947897749</v>
      </c>
      <c r="T108" s="484"/>
      <c r="U108" s="431">
        <v>284</v>
      </c>
      <c r="V108" s="432" t="s">
        <v>112</v>
      </c>
      <c r="W108" s="433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200">
        <v>285.49097313958606</v>
      </c>
      <c r="AF108" s="202">
        <v>1899.7260737756733</v>
      </c>
    </row>
    <row r="109" spans="1:32" s="1" customFormat="1" ht="16.5">
      <c r="A109" s="431">
        <v>285</v>
      </c>
      <c r="B109" s="432" t="s">
        <v>113</v>
      </c>
      <c r="C109" s="437">
        <v>50617</v>
      </c>
      <c r="D109" s="493">
        <v>76.113058117808848</v>
      </c>
      <c r="E109" s="493">
        <v>-288.21921624539192</v>
      </c>
      <c r="F109" s="452">
        <v>-212.10615812758309</v>
      </c>
      <c r="G109" s="452">
        <v>176.67393269109149</v>
      </c>
      <c r="H109" s="452">
        <v>-35.432225436491592</v>
      </c>
      <c r="I109" s="452">
        <v>153.62296149117316</v>
      </c>
      <c r="J109" s="452">
        <v>118.19073605468155</v>
      </c>
      <c r="K109" s="530">
        <v>-25.414366714740108</v>
      </c>
      <c r="L109" s="494">
        <v>92.776369339941454</v>
      </c>
      <c r="M109" s="450">
        <v>-14.681534672145725</v>
      </c>
      <c r="N109" s="450">
        <v>78.094834667795723</v>
      </c>
      <c r="O109" s="481">
        <v>8</v>
      </c>
      <c r="P109" s="481">
        <v>8</v>
      </c>
      <c r="Q109" s="200"/>
      <c r="R109" s="472">
        <f t="shared" si="4"/>
        <v>-0.79136939857734179</v>
      </c>
      <c r="S109" s="469">
        <f t="shared" si="5"/>
        <v>-351.91567826619428</v>
      </c>
      <c r="T109" s="484"/>
      <c r="U109" s="431">
        <v>285</v>
      </c>
      <c r="V109" s="432" t="s">
        <v>113</v>
      </c>
      <c r="W109" s="433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200">
        <v>-37.064479615932555</v>
      </c>
      <c r="AF109" s="202">
        <v>444.6920476061357</v>
      </c>
    </row>
    <row r="110" spans="1:32" s="1" customFormat="1" ht="16.5">
      <c r="A110" s="431">
        <v>286</v>
      </c>
      <c r="B110" s="432" t="s">
        <v>114</v>
      </c>
      <c r="C110" s="437">
        <v>79429</v>
      </c>
      <c r="D110" s="493">
        <v>19.354610111942513</v>
      </c>
      <c r="E110" s="493">
        <v>-330.08308099010424</v>
      </c>
      <c r="F110" s="452">
        <v>-310.72847087816172</v>
      </c>
      <c r="G110" s="452">
        <v>176.57372808799082</v>
      </c>
      <c r="H110" s="452">
        <v>-134.1547427901709</v>
      </c>
      <c r="I110" s="452">
        <v>162.5826446453182</v>
      </c>
      <c r="J110" s="452">
        <v>28.427901855147287</v>
      </c>
      <c r="K110" s="530">
        <v>-100.68271034508807</v>
      </c>
      <c r="L110" s="494">
        <v>-72.254808489940785</v>
      </c>
      <c r="M110" s="450">
        <v>-1.8055312354429758</v>
      </c>
      <c r="N110" s="450">
        <v>-74.060339725383756</v>
      </c>
      <c r="O110" s="481">
        <v>8</v>
      </c>
      <c r="P110" s="481">
        <v>8</v>
      </c>
      <c r="Q110" s="200"/>
      <c r="R110" s="472">
        <f t="shared" si="4"/>
        <v>-1.3399952785446358</v>
      </c>
      <c r="S110" s="469">
        <f t="shared" si="5"/>
        <v>-284.77190225439108</v>
      </c>
      <c r="T110" s="484"/>
      <c r="U110" s="431">
        <v>286</v>
      </c>
      <c r="V110" s="432" t="s">
        <v>114</v>
      </c>
      <c r="W110" s="433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200">
        <v>-92.404777885499783</v>
      </c>
      <c r="AF110" s="202">
        <v>212.51709376445029</v>
      </c>
    </row>
    <row r="111" spans="1:32" s="1" customFormat="1" ht="16.5">
      <c r="A111" s="431">
        <v>287</v>
      </c>
      <c r="B111" s="432" t="s">
        <v>547</v>
      </c>
      <c r="C111" s="437">
        <v>6242</v>
      </c>
      <c r="D111" s="493">
        <v>250.99837685022041</v>
      </c>
      <c r="E111" s="493">
        <v>283.94275693110689</v>
      </c>
      <c r="F111" s="452">
        <v>534.94113378132727</v>
      </c>
      <c r="G111" s="452">
        <v>359.15030205964564</v>
      </c>
      <c r="H111" s="452">
        <v>894.09143584097285</v>
      </c>
      <c r="I111" s="452">
        <v>230.35542364029615</v>
      </c>
      <c r="J111" s="452">
        <v>1124.446859481269</v>
      </c>
      <c r="K111" s="530">
        <v>386.99807753925023</v>
      </c>
      <c r="L111" s="494">
        <v>1511.4449370205193</v>
      </c>
      <c r="M111" s="450">
        <v>98.265640419737252</v>
      </c>
      <c r="N111" s="450">
        <v>1609.7105774402564</v>
      </c>
      <c r="O111" s="481">
        <v>15</v>
      </c>
      <c r="P111" s="481">
        <v>15</v>
      </c>
      <c r="Q111" s="200"/>
      <c r="R111" s="472">
        <f t="shared" si="4"/>
        <v>9.3057867393973592E-2</v>
      </c>
      <c r="S111" s="469">
        <f t="shared" si="5"/>
        <v>128.67739825878107</v>
      </c>
      <c r="T111" s="484"/>
      <c r="U111" s="431">
        <v>287</v>
      </c>
      <c r="V111" s="432" t="s">
        <v>115</v>
      </c>
      <c r="W111" s="433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200">
        <v>178.2771159874608</v>
      </c>
      <c r="AF111" s="202">
        <v>1382.7675387617383</v>
      </c>
    </row>
    <row r="112" spans="1:32" s="1" customFormat="1" ht="16.5">
      <c r="A112" s="431">
        <v>288</v>
      </c>
      <c r="B112" s="432" t="s">
        <v>548</v>
      </c>
      <c r="C112" s="437">
        <v>6405</v>
      </c>
      <c r="D112" s="493">
        <v>710.51482819473222</v>
      </c>
      <c r="E112" s="493">
        <v>-91.020238109437528</v>
      </c>
      <c r="F112" s="452">
        <v>619.4945900852947</v>
      </c>
      <c r="G112" s="452">
        <v>322.07508885980837</v>
      </c>
      <c r="H112" s="452">
        <v>941.56967894510308</v>
      </c>
      <c r="I112" s="452">
        <v>206.84360723736589</v>
      </c>
      <c r="J112" s="452">
        <v>1148.4132861824689</v>
      </c>
      <c r="K112" s="530">
        <v>16.589695550351287</v>
      </c>
      <c r="L112" s="494">
        <v>1165.0029817328202</v>
      </c>
      <c r="M112" s="450">
        <v>-91.751686494925849</v>
      </c>
      <c r="N112" s="450">
        <v>1073.2512952378945</v>
      </c>
      <c r="O112" s="481">
        <v>15</v>
      </c>
      <c r="P112" s="481">
        <v>15</v>
      </c>
      <c r="Q112" s="200"/>
      <c r="R112" s="472">
        <f t="shared" si="4"/>
        <v>0.10870236372021254</v>
      </c>
      <c r="S112" s="469">
        <f t="shared" si="5"/>
        <v>114.22233955605702</v>
      </c>
      <c r="T112" s="484"/>
      <c r="U112" s="431">
        <v>288</v>
      </c>
      <c r="V112" s="432" t="s">
        <v>116</v>
      </c>
      <c r="W112" s="433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200">
        <v>58.199472213598263</v>
      </c>
      <c r="AF112" s="202">
        <v>1050.7806421767632</v>
      </c>
    </row>
    <row r="113" spans="1:32" s="1" customFormat="1" ht="16.5">
      <c r="A113" s="431">
        <v>290</v>
      </c>
      <c r="B113" s="432" t="s">
        <v>117</v>
      </c>
      <c r="C113" s="437">
        <v>7755</v>
      </c>
      <c r="D113" s="493">
        <v>443.63137061258311</v>
      </c>
      <c r="E113" s="493">
        <v>87.227384979759648</v>
      </c>
      <c r="F113" s="452">
        <v>530.85875559234273</v>
      </c>
      <c r="G113" s="452">
        <v>369.95731134437051</v>
      </c>
      <c r="H113" s="452">
        <v>900.81606693671336</v>
      </c>
      <c r="I113" s="452">
        <v>219.50407212844013</v>
      </c>
      <c r="J113" s="452">
        <v>1120.3201390651536</v>
      </c>
      <c r="K113" s="530">
        <v>-55.925467440361061</v>
      </c>
      <c r="L113" s="494">
        <v>1064.3946716247924</v>
      </c>
      <c r="M113" s="450">
        <v>-9.0318965183752429</v>
      </c>
      <c r="N113" s="450">
        <v>1055.3627751064173</v>
      </c>
      <c r="O113" s="481">
        <v>18</v>
      </c>
      <c r="P113" s="481">
        <v>18</v>
      </c>
      <c r="Q113" s="200"/>
      <c r="R113" s="472">
        <f t="shared" si="4"/>
        <v>0.16768271981125399</v>
      </c>
      <c r="S113" s="469">
        <f t="shared" si="5"/>
        <v>152.85024815602446</v>
      </c>
      <c r="T113" s="484"/>
      <c r="U113" s="431">
        <v>290</v>
      </c>
      <c r="V113" s="432" t="s">
        <v>117</v>
      </c>
      <c r="W113" s="433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200">
        <v>-69.194248234106965</v>
      </c>
      <c r="AF113" s="202">
        <v>911.54442346876795</v>
      </c>
    </row>
    <row r="114" spans="1:32" s="1" customFormat="1" ht="16.5">
      <c r="A114" s="431">
        <v>291</v>
      </c>
      <c r="B114" s="432" t="s">
        <v>549</v>
      </c>
      <c r="C114" s="437">
        <v>2119</v>
      </c>
      <c r="D114" s="493">
        <v>-63.614072910692293</v>
      </c>
      <c r="E114" s="493">
        <v>878.05631766398483</v>
      </c>
      <c r="F114" s="452">
        <v>814.44224475329247</v>
      </c>
      <c r="G114" s="452">
        <v>115.9866358598989</v>
      </c>
      <c r="H114" s="452">
        <v>930.42888061319138</v>
      </c>
      <c r="I114" s="452">
        <v>206.73597515327032</v>
      </c>
      <c r="J114" s="452">
        <v>1137.1648557664616</v>
      </c>
      <c r="K114" s="530">
        <v>35.491741387446908</v>
      </c>
      <c r="L114" s="494">
        <v>1172.6565971539087</v>
      </c>
      <c r="M114" s="450">
        <v>-3.5201746106654093</v>
      </c>
      <c r="N114" s="450">
        <v>1169.1364225432433</v>
      </c>
      <c r="O114" s="481">
        <v>6</v>
      </c>
      <c r="P114" s="481">
        <v>6</v>
      </c>
      <c r="Q114" s="200"/>
      <c r="R114" s="472">
        <f t="shared" si="4"/>
        <v>0.17075344173761711</v>
      </c>
      <c r="S114" s="469">
        <f t="shared" si="5"/>
        <v>171.03101541445471</v>
      </c>
      <c r="T114" s="484"/>
      <c r="U114" s="431">
        <v>291</v>
      </c>
      <c r="V114" s="432" t="s">
        <v>118</v>
      </c>
      <c r="W114" s="433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200">
        <v>-42.68952734012975</v>
      </c>
      <c r="AF114" s="202">
        <v>1001.625581739454</v>
      </c>
    </row>
    <row r="115" spans="1:32" s="1" customFormat="1" ht="16.5">
      <c r="A115" s="431">
        <v>297</v>
      </c>
      <c r="B115" s="432" t="s">
        <v>119</v>
      </c>
      <c r="C115" s="437">
        <v>122594</v>
      </c>
      <c r="D115" s="493">
        <v>105.03554333279035</v>
      </c>
      <c r="E115" s="493">
        <v>-199.33541936600272</v>
      </c>
      <c r="F115" s="452">
        <v>-94.299876033212385</v>
      </c>
      <c r="G115" s="452">
        <v>206.92164027945807</v>
      </c>
      <c r="H115" s="452">
        <v>112.6217642462457</v>
      </c>
      <c r="I115" s="452">
        <v>156.69675980565484</v>
      </c>
      <c r="J115" s="452">
        <v>269.31852405190051</v>
      </c>
      <c r="K115" s="530">
        <v>-6.2011843972788228</v>
      </c>
      <c r="L115" s="494">
        <v>263.11733965462173</v>
      </c>
      <c r="M115" s="450">
        <v>-24.562674904970851</v>
      </c>
      <c r="N115" s="450">
        <v>238.55466474965087</v>
      </c>
      <c r="O115" s="481">
        <v>11</v>
      </c>
      <c r="P115" s="481">
        <v>11</v>
      </c>
      <c r="Q115" s="200"/>
      <c r="R115" s="472">
        <f t="shared" si="4"/>
        <v>-0.19428552844548908</v>
      </c>
      <c r="S115" s="469">
        <f t="shared" si="5"/>
        <v>-63.446659061914204</v>
      </c>
      <c r="T115" s="484"/>
      <c r="U115" s="431">
        <v>297</v>
      </c>
      <c r="V115" s="432" t="s">
        <v>119</v>
      </c>
      <c r="W115" s="433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200">
        <v>-13.373069613223304</v>
      </c>
      <c r="AF115" s="202">
        <v>326.56399871653593</v>
      </c>
    </row>
    <row r="116" spans="1:32" s="1" customFormat="1" ht="16.5">
      <c r="A116" s="431">
        <v>300</v>
      </c>
      <c r="B116" s="432" t="s">
        <v>120</v>
      </c>
      <c r="C116" s="437">
        <v>3437</v>
      </c>
      <c r="D116" s="493">
        <v>159.14583385762941</v>
      </c>
      <c r="E116" s="493">
        <v>563.09214076754188</v>
      </c>
      <c r="F116" s="452">
        <v>722.23797462517132</v>
      </c>
      <c r="G116" s="452">
        <v>539.71939201214605</v>
      </c>
      <c r="H116" s="452">
        <v>1261.9573666373174</v>
      </c>
      <c r="I116" s="452">
        <v>223.11068551308898</v>
      </c>
      <c r="J116" s="452">
        <v>1485.0680521504064</v>
      </c>
      <c r="K116" s="530">
        <v>467.01891184172246</v>
      </c>
      <c r="L116" s="494">
        <v>1952.0869639921289</v>
      </c>
      <c r="M116" s="450">
        <v>113.28858015711374</v>
      </c>
      <c r="N116" s="450">
        <v>2065.3755441492426</v>
      </c>
      <c r="O116" s="481">
        <v>14</v>
      </c>
      <c r="P116" s="481">
        <v>14</v>
      </c>
      <c r="Q116" s="200"/>
      <c r="R116" s="472">
        <f t="shared" si="4"/>
        <v>5.5082700515558809E-2</v>
      </c>
      <c r="S116" s="469">
        <f t="shared" si="5"/>
        <v>101.91260037280767</v>
      </c>
      <c r="T116" s="484"/>
      <c r="U116" s="431">
        <v>300</v>
      </c>
      <c r="V116" s="432" t="s">
        <v>120</v>
      </c>
      <c r="W116" s="433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200">
        <v>334.21258503401361</v>
      </c>
      <c r="AF116" s="202">
        <v>1850.1743636193212</v>
      </c>
    </row>
    <row r="117" spans="1:32" s="1" customFormat="1" ht="16.5">
      <c r="A117" s="431">
        <v>301</v>
      </c>
      <c r="B117" s="432" t="s">
        <v>121</v>
      </c>
      <c r="C117" s="437">
        <v>19890</v>
      </c>
      <c r="D117" s="493">
        <v>182.83983220440359</v>
      </c>
      <c r="E117" s="493">
        <v>-244.36905788383763</v>
      </c>
      <c r="F117" s="452">
        <v>-61.529225679434035</v>
      </c>
      <c r="G117" s="452">
        <v>524.43721249856571</v>
      </c>
      <c r="H117" s="452">
        <v>462.90798681913168</v>
      </c>
      <c r="I117" s="452">
        <v>222.74439948027816</v>
      </c>
      <c r="J117" s="452">
        <v>685.65238629940984</v>
      </c>
      <c r="K117" s="530">
        <v>-96.410809451985926</v>
      </c>
      <c r="L117" s="494">
        <v>589.24157684742397</v>
      </c>
      <c r="M117" s="450">
        <v>20.113348215183507</v>
      </c>
      <c r="N117" s="450">
        <v>609.35492506260744</v>
      </c>
      <c r="O117" s="481">
        <v>14</v>
      </c>
      <c r="P117" s="481">
        <v>14</v>
      </c>
      <c r="Q117" s="200"/>
      <c r="R117" s="472">
        <f t="shared" si="4"/>
        <v>-0.24586756454779402</v>
      </c>
      <c r="S117" s="469">
        <f t="shared" si="5"/>
        <v>-192.10868624541422</v>
      </c>
      <c r="T117" s="484"/>
      <c r="U117" s="431">
        <v>301</v>
      </c>
      <c r="V117" s="432" t="s">
        <v>121</v>
      </c>
      <c r="W117" s="433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200">
        <v>-126.85879090954101</v>
      </c>
      <c r="AF117" s="202">
        <v>781.35026309283819</v>
      </c>
    </row>
    <row r="118" spans="1:32" s="1" customFormat="1" ht="16.5">
      <c r="A118" s="431">
        <v>304</v>
      </c>
      <c r="B118" s="432" t="s">
        <v>550</v>
      </c>
      <c r="C118" s="437">
        <v>950</v>
      </c>
      <c r="D118" s="493">
        <v>221.27096912204732</v>
      </c>
      <c r="E118" s="493">
        <v>-352.84333124911745</v>
      </c>
      <c r="F118" s="452">
        <v>-131.57236212707011</v>
      </c>
      <c r="G118" s="452">
        <v>-77.187637853550882</v>
      </c>
      <c r="H118" s="452">
        <v>-208.75999998062102</v>
      </c>
      <c r="I118" s="452">
        <v>184.23426281926967</v>
      </c>
      <c r="J118" s="452">
        <v>-24.525737161351348</v>
      </c>
      <c r="K118" s="530">
        <v>-218.91578947368421</v>
      </c>
      <c r="L118" s="494">
        <v>-243.44152663503556</v>
      </c>
      <c r="M118" s="450">
        <v>-254.39968421052632</v>
      </c>
      <c r="N118" s="450">
        <v>-497.84121084556193</v>
      </c>
      <c r="O118" s="481">
        <v>2</v>
      </c>
      <c r="P118" s="481">
        <v>2</v>
      </c>
      <c r="Q118" s="200"/>
      <c r="R118" s="472">
        <f t="shared" si="4"/>
        <v>-0.3331850510179597</v>
      </c>
      <c r="S118" s="469">
        <f t="shared" si="5"/>
        <v>121.6395607141209</v>
      </c>
      <c r="T118" s="484"/>
      <c r="U118" s="431">
        <v>304</v>
      </c>
      <c r="V118" s="432" t="s">
        <v>122</v>
      </c>
      <c r="W118" s="433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200">
        <v>-229.46652935118433</v>
      </c>
      <c r="AF118" s="202">
        <v>-365.08108734915646</v>
      </c>
    </row>
    <row r="119" spans="1:32" s="1" customFormat="1" ht="16.5">
      <c r="A119" s="431">
        <v>305</v>
      </c>
      <c r="B119" s="432" t="s">
        <v>123</v>
      </c>
      <c r="C119" s="437">
        <v>15146</v>
      </c>
      <c r="D119" s="493">
        <v>479.95338588919714</v>
      </c>
      <c r="E119" s="493">
        <v>74.95729240850639</v>
      </c>
      <c r="F119" s="452">
        <v>554.91067829770361</v>
      </c>
      <c r="G119" s="452">
        <v>307.21853813443562</v>
      </c>
      <c r="H119" s="452">
        <v>862.12921643213929</v>
      </c>
      <c r="I119" s="452">
        <v>182.43585755568293</v>
      </c>
      <c r="J119" s="452">
        <v>1044.5650739878222</v>
      </c>
      <c r="K119" s="530">
        <v>-69.620229763633958</v>
      </c>
      <c r="L119" s="494">
        <v>974.94484422418816</v>
      </c>
      <c r="M119" s="450">
        <v>-5.2765353558695365</v>
      </c>
      <c r="N119" s="450">
        <v>969.6683088683186</v>
      </c>
      <c r="O119" s="481">
        <v>17</v>
      </c>
      <c r="P119" s="481">
        <v>17</v>
      </c>
      <c r="Q119" s="200"/>
      <c r="R119" s="472">
        <f t="shared" si="4"/>
        <v>-0.14049771992441495</v>
      </c>
      <c r="S119" s="469">
        <f t="shared" si="5"/>
        <v>-159.36842849738161</v>
      </c>
      <c r="T119" s="484"/>
      <c r="U119" s="431">
        <v>305</v>
      </c>
      <c r="V119" s="432" t="s">
        <v>123</v>
      </c>
      <c r="W119" s="433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200">
        <v>-47.307352456313879</v>
      </c>
      <c r="AF119" s="202">
        <v>1134.3132727215698</v>
      </c>
    </row>
    <row r="120" spans="1:32" s="1" customFormat="1" ht="16.5">
      <c r="A120" s="431">
        <v>309</v>
      </c>
      <c r="B120" s="432" t="s">
        <v>124</v>
      </c>
      <c r="C120" s="437">
        <v>6457</v>
      </c>
      <c r="D120" s="493">
        <v>132.4785805140142</v>
      </c>
      <c r="E120" s="493">
        <v>-413.06800417906368</v>
      </c>
      <c r="F120" s="452">
        <v>-280.58942366504948</v>
      </c>
      <c r="G120" s="452">
        <v>598.57722501269984</v>
      </c>
      <c r="H120" s="452">
        <v>317.98780134765036</v>
      </c>
      <c r="I120" s="452">
        <v>193.57627923724417</v>
      </c>
      <c r="J120" s="452">
        <v>511.5640805848945</v>
      </c>
      <c r="K120" s="530">
        <v>-76.347529812606467</v>
      </c>
      <c r="L120" s="494">
        <v>435.21655077228803</v>
      </c>
      <c r="M120" s="450">
        <v>-5.4965326777141064</v>
      </c>
      <c r="N120" s="450">
        <v>429.7200180945739</v>
      </c>
      <c r="O120" s="481">
        <v>12</v>
      </c>
      <c r="P120" s="481">
        <v>12</v>
      </c>
      <c r="Q120" s="200"/>
      <c r="R120" s="472">
        <f t="shared" si="4"/>
        <v>-0.36177027351071117</v>
      </c>
      <c r="S120" s="469">
        <f t="shared" si="5"/>
        <v>-246.69551428661219</v>
      </c>
      <c r="T120" s="484"/>
      <c r="U120" s="431">
        <v>309</v>
      </c>
      <c r="V120" s="432" t="s">
        <v>124</v>
      </c>
      <c r="W120" s="433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200">
        <v>-60.879495849984629</v>
      </c>
      <c r="AF120" s="202">
        <v>681.91206505890023</v>
      </c>
    </row>
    <row r="121" spans="1:32" s="1" customFormat="1" ht="16.5">
      <c r="A121" s="431">
        <v>312</v>
      </c>
      <c r="B121" s="432" t="s">
        <v>125</v>
      </c>
      <c r="C121" s="437">
        <v>1196</v>
      </c>
      <c r="D121" s="493">
        <v>542.0679072887325</v>
      </c>
      <c r="E121" s="493">
        <v>-239.7129048129508</v>
      </c>
      <c r="F121" s="452">
        <v>302.3550024757817</v>
      </c>
      <c r="G121" s="452">
        <v>174.33134780403788</v>
      </c>
      <c r="H121" s="452">
        <v>476.68635027981958</v>
      </c>
      <c r="I121" s="452">
        <v>244.65510059803825</v>
      </c>
      <c r="J121" s="452">
        <v>721.34145087785782</v>
      </c>
      <c r="K121" s="530">
        <v>-260.55769230769232</v>
      </c>
      <c r="L121" s="494">
        <v>460.7837585701655</v>
      </c>
      <c r="M121" s="450">
        <v>-7.4841973244147146</v>
      </c>
      <c r="N121" s="450">
        <v>453.29956124575085</v>
      </c>
      <c r="O121" s="481">
        <v>13</v>
      </c>
      <c r="P121" s="481">
        <v>13</v>
      </c>
      <c r="Q121" s="200"/>
      <c r="R121" s="472">
        <f t="shared" si="4"/>
        <v>-0.21095902754663859</v>
      </c>
      <c r="S121" s="469">
        <f t="shared" si="5"/>
        <v>-123.19574903062829</v>
      </c>
      <c r="T121" s="484"/>
      <c r="U121" s="431">
        <v>312</v>
      </c>
      <c r="V121" s="432" t="s">
        <v>125</v>
      </c>
      <c r="W121" s="433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200">
        <v>-257.03003246753246</v>
      </c>
      <c r="AF121" s="202">
        <v>583.9795076007938</v>
      </c>
    </row>
    <row r="122" spans="1:32" s="1" customFormat="1" ht="16.5">
      <c r="A122" s="431">
        <v>316</v>
      </c>
      <c r="B122" s="432" t="s">
        <v>126</v>
      </c>
      <c r="C122" s="437">
        <v>4198</v>
      </c>
      <c r="D122" s="493">
        <v>31.863601501023975</v>
      </c>
      <c r="E122" s="493">
        <v>-148.66000453141547</v>
      </c>
      <c r="F122" s="452">
        <v>-116.7964030303915</v>
      </c>
      <c r="G122" s="452">
        <v>433.82213146196472</v>
      </c>
      <c r="H122" s="452">
        <v>317.02572843157321</v>
      </c>
      <c r="I122" s="452">
        <v>190.74965185384406</v>
      </c>
      <c r="J122" s="452">
        <v>507.77538028541727</v>
      </c>
      <c r="K122" s="530">
        <v>-222.0435921867556</v>
      </c>
      <c r="L122" s="494">
        <v>285.7317880986617</v>
      </c>
      <c r="M122" s="450">
        <v>-50.150040971891372</v>
      </c>
      <c r="N122" s="450">
        <v>235.58174712677032</v>
      </c>
      <c r="O122" s="481">
        <v>7</v>
      </c>
      <c r="P122" s="481">
        <v>7</v>
      </c>
      <c r="Q122" s="200"/>
      <c r="R122" s="472">
        <f t="shared" si="4"/>
        <v>-0.15134794067120813</v>
      </c>
      <c r="S122" s="469">
        <f t="shared" si="5"/>
        <v>-50.957182319497747</v>
      </c>
      <c r="T122" s="484"/>
      <c r="U122" s="431">
        <v>316</v>
      </c>
      <c r="V122" s="432" t="s">
        <v>126</v>
      </c>
      <c r="W122" s="433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200">
        <v>-257.82073027090695</v>
      </c>
      <c r="AF122" s="202">
        <v>336.68897041815944</v>
      </c>
    </row>
    <row r="123" spans="1:32" s="1" customFormat="1" ht="16.5">
      <c r="A123" s="431">
        <v>317</v>
      </c>
      <c r="B123" s="432" t="s">
        <v>127</v>
      </c>
      <c r="C123" s="437">
        <v>2474</v>
      </c>
      <c r="D123" s="493">
        <v>737.64058608543814</v>
      </c>
      <c r="E123" s="493">
        <v>279.44520205920855</v>
      </c>
      <c r="F123" s="452">
        <v>1017.0857881446467</v>
      </c>
      <c r="G123" s="452">
        <v>607.27354466981922</v>
      </c>
      <c r="H123" s="452">
        <v>1624.3593328144659</v>
      </c>
      <c r="I123" s="452">
        <v>241.40243798937621</v>
      </c>
      <c r="J123" s="452">
        <v>1865.761770803842</v>
      </c>
      <c r="K123" s="530">
        <v>21.968876313662086</v>
      </c>
      <c r="L123" s="494">
        <v>1887.7306471175041</v>
      </c>
      <c r="M123" s="450">
        <v>-15.075282942603073</v>
      </c>
      <c r="N123" s="450">
        <v>1872.655364174901</v>
      </c>
      <c r="O123" s="481">
        <v>17</v>
      </c>
      <c r="P123" s="481">
        <v>17</v>
      </c>
      <c r="Q123" s="200"/>
      <c r="R123" s="472">
        <f t="shared" si="4"/>
        <v>-8.7643028216651486E-2</v>
      </c>
      <c r="S123" s="469">
        <f t="shared" si="5"/>
        <v>-181.33958032607075</v>
      </c>
      <c r="T123" s="484"/>
      <c r="U123" s="431">
        <v>317</v>
      </c>
      <c r="V123" s="432" t="s">
        <v>127</v>
      </c>
      <c r="W123" s="433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200">
        <v>32.08251085669167</v>
      </c>
      <c r="AF123" s="202">
        <v>2069.0702274435748</v>
      </c>
    </row>
    <row r="124" spans="1:32" s="1" customFormat="1" ht="16.5">
      <c r="A124" s="431">
        <v>320</v>
      </c>
      <c r="B124" s="432" t="s">
        <v>128</v>
      </c>
      <c r="C124" s="437">
        <v>6996</v>
      </c>
      <c r="D124" s="493">
        <v>228.52941649911821</v>
      </c>
      <c r="E124" s="493">
        <v>108.85020625738314</v>
      </c>
      <c r="F124" s="452">
        <v>337.37962275650131</v>
      </c>
      <c r="G124" s="452">
        <v>381.56656604288014</v>
      </c>
      <c r="H124" s="452">
        <v>718.94618879938139</v>
      </c>
      <c r="I124" s="452">
        <v>190.65538441500556</v>
      </c>
      <c r="J124" s="452">
        <v>909.60157321438703</v>
      </c>
      <c r="K124" s="530">
        <v>35.839336763865063</v>
      </c>
      <c r="L124" s="494">
        <v>945.44090997825208</v>
      </c>
      <c r="M124" s="450">
        <v>-2.1793463407661555</v>
      </c>
      <c r="N124" s="450">
        <v>943.26156363748589</v>
      </c>
      <c r="O124" s="481">
        <v>19</v>
      </c>
      <c r="P124" s="481">
        <v>19</v>
      </c>
      <c r="Q124" s="200"/>
      <c r="R124" s="472">
        <f t="shared" si="4"/>
        <v>-0.12231432492115966</v>
      </c>
      <c r="S124" s="469">
        <f t="shared" si="5"/>
        <v>-131.75669825811963</v>
      </c>
      <c r="T124" s="484"/>
      <c r="U124" s="431">
        <v>320</v>
      </c>
      <c r="V124" s="432" t="s">
        <v>128</v>
      </c>
      <c r="W124" s="433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200">
        <v>-48.235186488388457</v>
      </c>
      <c r="AF124" s="202">
        <v>1077.1976082363717</v>
      </c>
    </row>
    <row r="125" spans="1:32" s="1" customFormat="1" ht="16.5">
      <c r="A125" s="431">
        <v>322</v>
      </c>
      <c r="B125" s="432" t="s">
        <v>551</v>
      </c>
      <c r="C125" s="437">
        <v>6549</v>
      </c>
      <c r="D125" s="493">
        <v>711.35039199409607</v>
      </c>
      <c r="E125" s="493">
        <v>274.36036965444231</v>
      </c>
      <c r="F125" s="452">
        <v>985.71076164853832</v>
      </c>
      <c r="G125" s="452">
        <v>315.50765395253183</v>
      </c>
      <c r="H125" s="452">
        <v>1301.2184156010701</v>
      </c>
      <c r="I125" s="452">
        <v>193.1208034252586</v>
      </c>
      <c r="J125" s="452">
        <v>1494.3392190263287</v>
      </c>
      <c r="K125" s="530">
        <v>-73.118338677660716</v>
      </c>
      <c r="L125" s="494">
        <v>1421.2208803486681</v>
      </c>
      <c r="M125" s="450">
        <v>16.898065811574288</v>
      </c>
      <c r="N125" s="450">
        <v>1438.1189461602423</v>
      </c>
      <c r="O125" s="481">
        <v>2</v>
      </c>
      <c r="P125" s="481">
        <v>2</v>
      </c>
      <c r="Q125" s="200"/>
      <c r="R125" s="472">
        <f t="shared" si="4"/>
        <v>-5.7695485698312336E-2</v>
      </c>
      <c r="S125" s="469">
        <f t="shared" si="5"/>
        <v>-87.018609941676459</v>
      </c>
      <c r="T125" s="484"/>
      <c r="U125" s="431">
        <v>322</v>
      </c>
      <c r="V125" s="432" t="s">
        <v>129</v>
      </c>
      <c r="W125" s="433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200">
        <v>-78.016480193528878</v>
      </c>
      <c r="AF125" s="202">
        <v>1508.2394902903445</v>
      </c>
    </row>
    <row r="126" spans="1:32" s="1" customFormat="1" ht="16.5">
      <c r="A126" s="431">
        <v>398</v>
      </c>
      <c r="B126" s="432" t="s">
        <v>552</v>
      </c>
      <c r="C126" s="437">
        <v>120175</v>
      </c>
      <c r="D126" s="493">
        <v>169.15083803675392</v>
      </c>
      <c r="E126" s="493">
        <v>141.91426609092395</v>
      </c>
      <c r="F126" s="452">
        <v>311.06510412767784</v>
      </c>
      <c r="G126" s="452">
        <v>192.90512538740219</v>
      </c>
      <c r="H126" s="452">
        <v>503.97022951508006</v>
      </c>
      <c r="I126" s="452">
        <v>151.64764195391825</v>
      </c>
      <c r="J126" s="452">
        <v>655.61787146899837</v>
      </c>
      <c r="K126" s="530">
        <v>-20.151162887455794</v>
      </c>
      <c r="L126" s="494">
        <v>635.46670858154255</v>
      </c>
      <c r="M126" s="450">
        <v>-68.533435174537189</v>
      </c>
      <c r="N126" s="450">
        <v>566.93327340700534</v>
      </c>
      <c r="O126" s="481">
        <v>7</v>
      </c>
      <c r="P126" s="481">
        <v>7</v>
      </c>
      <c r="Q126" s="200"/>
      <c r="R126" s="472">
        <f t="shared" si="4"/>
        <v>-0.15922154374264247</v>
      </c>
      <c r="S126" s="469">
        <f t="shared" si="5"/>
        <v>-120.34084553950379</v>
      </c>
      <c r="T126" s="484"/>
      <c r="U126" s="431">
        <v>398</v>
      </c>
      <c r="V126" s="432" t="s">
        <v>130</v>
      </c>
      <c r="W126" s="433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200">
        <v>-31.471827172219584</v>
      </c>
      <c r="AF126" s="202">
        <v>755.80755412104634</v>
      </c>
    </row>
    <row r="127" spans="1:32" s="1" customFormat="1" ht="16.5">
      <c r="A127" s="431">
        <v>399</v>
      </c>
      <c r="B127" s="432" t="s">
        <v>553</v>
      </c>
      <c r="C127" s="437">
        <v>7817</v>
      </c>
      <c r="D127" s="493">
        <v>534.57682911832569</v>
      </c>
      <c r="E127" s="493">
        <v>-465.67502975628344</v>
      </c>
      <c r="F127" s="452">
        <v>68.901799362042254</v>
      </c>
      <c r="G127" s="452">
        <v>372.48050124294343</v>
      </c>
      <c r="H127" s="452">
        <v>441.38230060498569</v>
      </c>
      <c r="I127" s="452">
        <v>163.46265293260512</v>
      </c>
      <c r="J127" s="452">
        <v>604.84495353759087</v>
      </c>
      <c r="K127" s="530">
        <v>-51.725981834463347</v>
      </c>
      <c r="L127" s="494">
        <v>553.1189717031275</v>
      </c>
      <c r="M127" s="450">
        <v>7.9449552897531044</v>
      </c>
      <c r="N127" s="450">
        <v>561.06392699288062</v>
      </c>
      <c r="O127" s="481">
        <v>15</v>
      </c>
      <c r="P127" s="481">
        <v>15</v>
      </c>
      <c r="Q127" s="200"/>
      <c r="R127" s="472">
        <f t="shared" si="4"/>
        <v>-0.22895759547607944</v>
      </c>
      <c r="S127" s="469">
        <f t="shared" si="5"/>
        <v>-164.24620621422753</v>
      </c>
      <c r="T127" s="484"/>
      <c r="U127" s="431">
        <v>399</v>
      </c>
      <c r="V127" s="432" t="s">
        <v>131</v>
      </c>
      <c r="W127" s="433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200">
        <v>-48.030697321879735</v>
      </c>
      <c r="AF127" s="202">
        <v>717.36517791735503</v>
      </c>
    </row>
    <row r="128" spans="1:32" s="1" customFormat="1" ht="16.5">
      <c r="A128" s="431">
        <v>400</v>
      </c>
      <c r="B128" s="432" t="s">
        <v>554</v>
      </c>
      <c r="C128" s="437">
        <v>8366</v>
      </c>
      <c r="D128" s="493">
        <v>455.93976811224621</v>
      </c>
      <c r="E128" s="493">
        <v>258.06195244986014</v>
      </c>
      <c r="F128" s="452">
        <v>714.00172056210636</v>
      </c>
      <c r="G128" s="452">
        <v>337.54215038139108</v>
      </c>
      <c r="H128" s="452">
        <v>1051.5438709434973</v>
      </c>
      <c r="I128" s="452">
        <v>203.7489708922329</v>
      </c>
      <c r="J128" s="452">
        <v>1255.2928418357303</v>
      </c>
      <c r="K128" s="530">
        <v>234.23691130767392</v>
      </c>
      <c r="L128" s="494">
        <v>1489.5297531434042</v>
      </c>
      <c r="M128" s="450">
        <v>29.664026715276119</v>
      </c>
      <c r="N128" s="450">
        <v>1519.1937798586803</v>
      </c>
      <c r="O128" s="481">
        <v>2</v>
      </c>
      <c r="P128" s="481">
        <v>2</v>
      </c>
      <c r="Q128" s="200"/>
      <c r="R128" s="472">
        <f t="shared" si="4"/>
        <v>-2.00733728821091E-2</v>
      </c>
      <c r="S128" s="469">
        <f t="shared" si="5"/>
        <v>-30.512372382188914</v>
      </c>
      <c r="T128" s="484"/>
      <c r="U128" s="431">
        <v>400</v>
      </c>
      <c r="V128" s="432" t="s">
        <v>132</v>
      </c>
      <c r="W128" s="433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200">
        <v>115.69642857142857</v>
      </c>
      <c r="AF128" s="202">
        <v>1520.0421255255931</v>
      </c>
    </row>
    <row r="129" spans="1:32" s="1" customFormat="1" ht="16.5">
      <c r="A129" s="431">
        <v>402</v>
      </c>
      <c r="B129" s="432" t="s">
        <v>133</v>
      </c>
      <c r="C129" s="437">
        <v>9099</v>
      </c>
      <c r="D129" s="493">
        <v>244.59208892189488</v>
      </c>
      <c r="E129" s="493">
        <v>-435.22028698368837</v>
      </c>
      <c r="F129" s="452">
        <v>-190.62819806179351</v>
      </c>
      <c r="G129" s="452">
        <v>551.87013371636181</v>
      </c>
      <c r="H129" s="452">
        <v>361.24193565456824</v>
      </c>
      <c r="I129" s="452">
        <v>208.26133196945125</v>
      </c>
      <c r="J129" s="452">
        <v>569.50326762401949</v>
      </c>
      <c r="K129" s="530">
        <v>-30.939333992746455</v>
      </c>
      <c r="L129" s="494">
        <v>538.56393363127302</v>
      </c>
      <c r="M129" s="450">
        <v>31.565112869546109</v>
      </c>
      <c r="N129" s="450">
        <v>570.12904650081907</v>
      </c>
      <c r="O129" s="481">
        <v>11</v>
      </c>
      <c r="P129" s="481">
        <v>11</v>
      </c>
      <c r="Q129" s="200"/>
      <c r="R129" s="472">
        <f t="shared" si="4"/>
        <v>-0.33568319226720128</v>
      </c>
      <c r="S129" s="469">
        <f t="shared" si="5"/>
        <v>-272.13952496297952</v>
      </c>
      <c r="T129" s="484"/>
      <c r="U129" s="431">
        <v>402</v>
      </c>
      <c r="V129" s="432" t="s">
        <v>133</v>
      </c>
      <c r="W129" s="433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200">
        <v>-10.402725208175625</v>
      </c>
      <c r="AF129" s="202">
        <v>810.70345859425254</v>
      </c>
    </row>
    <row r="130" spans="1:32" s="1" customFormat="1" ht="16.5">
      <c r="A130" s="431">
        <v>403</v>
      </c>
      <c r="B130" s="432" t="s">
        <v>134</v>
      </c>
      <c r="C130" s="437">
        <v>2820</v>
      </c>
      <c r="D130" s="493">
        <v>289.64687411192517</v>
      </c>
      <c r="E130" s="493">
        <v>40.136084451894668</v>
      </c>
      <c r="F130" s="452">
        <v>329.78295856381988</v>
      </c>
      <c r="G130" s="452">
        <v>541.93296216775832</v>
      </c>
      <c r="H130" s="452">
        <v>871.71592073157819</v>
      </c>
      <c r="I130" s="452">
        <v>236.94148647332898</v>
      </c>
      <c r="J130" s="452">
        <v>1108.6574072049073</v>
      </c>
      <c r="K130" s="530">
        <v>24.21418439716312</v>
      </c>
      <c r="L130" s="494">
        <v>1132.8715916020703</v>
      </c>
      <c r="M130" s="450">
        <v>-13.754645390070925</v>
      </c>
      <c r="N130" s="450">
        <v>1119.1169462119994</v>
      </c>
      <c r="O130" s="481">
        <v>14</v>
      </c>
      <c r="P130" s="481">
        <v>14</v>
      </c>
      <c r="Q130" s="200"/>
      <c r="R130" s="472">
        <f t="shared" si="4"/>
        <v>-0.12668704374836801</v>
      </c>
      <c r="S130" s="469">
        <f t="shared" si="5"/>
        <v>-164.33988738994685</v>
      </c>
      <c r="T130" s="484"/>
      <c r="U130" s="431">
        <v>403</v>
      </c>
      <c r="V130" s="432" t="s">
        <v>134</v>
      </c>
      <c r="W130" s="433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200">
        <v>19.460921144452197</v>
      </c>
      <c r="AF130" s="202">
        <v>1297.2114789920172</v>
      </c>
    </row>
    <row r="131" spans="1:32" s="1" customFormat="1" ht="16.5">
      <c r="A131" s="431">
        <v>405</v>
      </c>
      <c r="B131" s="432" t="s">
        <v>555</v>
      </c>
      <c r="C131" s="437">
        <v>72650</v>
      </c>
      <c r="D131" s="493">
        <v>121.31527613182547</v>
      </c>
      <c r="E131" s="493">
        <v>-58.420028474903155</v>
      </c>
      <c r="F131" s="452">
        <v>62.895247656922308</v>
      </c>
      <c r="G131" s="452">
        <v>180.93322663037111</v>
      </c>
      <c r="H131" s="452">
        <v>243.82847428729337</v>
      </c>
      <c r="I131" s="452">
        <v>158.77528531028076</v>
      </c>
      <c r="J131" s="452">
        <v>402.60375959757414</v>
      </c>
      <c r="K131" s="530">
        <v>-79.295691672401929</v>
      </c>
      <c r="L131" s="494">
        <v>323.30806792517222</v>
      </c>
      <c r="M131" s="450">
        <v>-27.486530260839643</v>
      </c>
      <c r="N131" s="450">
        <v>295.8215376643326</v>
      </c>
      <c r="O131" s="481">
        <v>9</v>
      </c>
      <c r="P131" s="481">
        <v>9</v>
      </c>
      <c r="Q131" s="200"/>
      <c r="R131" s="472">
        <f t="shared" si="4"/>
        <v>-0.12659397615794116</v>
      </c>
      <c r="S131" s="469">
        <f t="shared" si="5"/>
        <v>-46.861199402479258</v>
      </c>
      <c r="T131" s="484"/>
      <c r="U131" s="431">
        <v>405</v>
      </c>
      <c r="V131" s="432" t="s">
        <v>135</v>
      </c>
      <c r="W131" s="433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200">
        <v>-79.436393424567001</v>
      </c>
      <c r="AF131" s="202">
        <v>370.16926732765148</v>
      </c>
    </row>
    <row r="132" spans="1:32" s="1" customFormat="1" ht="16.5">
      <c r="A132" s="431">
        <v>407</v>
      </c>
      <c r="B132" s="432" t="s">
        <v>556</v>
      </c>
      <c r="C132" s="437">
        <v>2518</v>
      </c>
      <c r="D132" s="493">
        <v>451.61345658043837</v>
      </c>
      <c r="E132" s="493">
        <v>53.015708467946126</v>
      </c>
      <c r="F132" s="452">
        <v>504.62916504838449</v>
      </c>
      <c r="G132" s="452">
        <v>479.35010916459788</v>
      </c>
      <c r="H132" s="452">
        <v>983.97927421298232</v>
      </c>
      <c r="I132" s="452">
        <v>250.75682736947877</v>
      </c>
      <c r="J132" s="452">
        <v>1234.7361015824611</v>
      </c>
      <c r="K132" s="530">
        <v>-184.11636219221603</v>
      </c>
      <c r="L132" s="494">
        <v>1050.6197393902451</v>
      </c>
      <c r="M132" s="450">
        <v>-345.41245035742651</v>
      </c>
      <c r="N132" s="450">
        <v>705.20728903281861</v>
      </c>
      <c r="O132" s="481">
        <v>1</v>
      </c>
      <c r="P132" s="482">
        <v>32</v>
      </c>
      <c r="Q132" s="200"/>
      <c r="R132" s="472">
        <f t="shared" si="4"/>
        <v>-9.0199872143970124E-3</v>
      </c>
      <c r="S132" s="469">
        <f t="shared" si="5"/>
        <v>-9.5628332501428304</v>
      </c>
      <c r="T132" s="484"/>
      <c r="U132" s="431">
        <v>407</v>
      </c>
      <c r="V132" s="432" t="s">
        <v>136</v>
      </c>
      <c r="W132" s="433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200">
        <v>-235.63333333333333</v>
      </c>
      <c r="AF132" s="202">
        <v>1060.1825726403879</v>
      </c>
    </row>
    <row r="133" spans="1:32" s="1" customFormat="1" ht="16.5">
      <c r="A133" s="431">
        <v>408</v>
      </c>
      <c r="B133" s="432" t="s">
        <v>557</v>
      </c>
      <c r="C133" s="437">
        <v>14099</v>
      </c>
      <c r="D133" s="493">
        <v>386.63524617100205</v>
      </c>
      <c r="E133" s="493">
        <v>-24.649410939568707</v>
      </c>
      <c r="F133" s="452">
        <v>361.98583523143333</v>
      </c>
      <c r="G133" s="452">
        <v>429.90950849967999</v>
      </c>
      <c r="H133" s="452">
        <v>791.89534373111326</v>
      </c>
      <c r="I133" s="452">
        <v>180.8584401395384</v>
      </c>
      <c r="J133" s="452">
        <v>972.75378387065166</v>
      </c>
      <c r="K133" s="530">
        <v>5.4445705369175119</v>
      </c>
      <c r="L133" s="494">
        <v>978.19835440756924</v>
      </c>
      <c r="M133" s="450">
        <v>-1.3702714731541217</v>
      </c>
      <c r="N133" s="450">
        <v>976.82808293441508</v>
      </c>
      <c r="O133" s="481">
        <v>14</v>
      </c>
      <c r="P133" s="481">
        <v>14</v>
      </c>
      <c r="Q133" s="200"/>
      <c r="R133" s="472">
        <f t="shared" si="4"/>
        <v>-0.13683377388715137</v>
      </c>
      <c r="S133" s="469">
        <f t="shared" si="5"/>
        <v>-155.06928838790031</v>
      </c>
      <c r="T133" s="484"/>
      <c r="U133" s="431">
        <v>408</v>
      </c>
      <c r="V133" s="432" t="s">
        <v>137</v>
      </c>
      <c r="W133" s="433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200">
        <v>-0.24368091248327817</v>
      </c>
      <c r="AF133" s="202">
        <v>1133.2676427954696</v>
      </c>
    </row>
    <row r="134" spans="1:32" s="1" customFormat="1" ht="16.5">
      <c r="A134" s="431">
        <v>410</v>
      </c>
      <c r="B134" s="432" t="s">
        <v>558</v>
      </c>
      <c r="C134" s="437">
        <v>18775</v>
      </c>
      <c r="D134" s="493">
        <v>756.14438898507103</v>
      </c>
      <c r="E134" s="493">
        <v>-404.51568074752316</v>
      </c>
      <c r="F134" s="452">
        <v>351.62870823754787</v>
      </c>
      <c r="G134" s="452">
        <v>404.35920926265629</v>
      </c>
      <c r="H134" s="452">
        <v>755.98791750020416</v>
      </c>
      <c r="I134" s="452">
        <v>139.15999002957261</v>
      </c>
      <c r="J134" s="452">
        <v>895.14790752977672</v>
      </c>
      <c r="K134" s="530">
        <v>-72.363515312916107</v>
      </c>
      <c r="L134" s="494">
        <v>822.78439221686062</v>
      </c>
      <c r="M134" s="450">
        <v>12.667653930758988</v>
      </c>
      <c r="N134" s="450">
        <v>835.45204614761951</v>
      </c>
      <c r="O134" s="481">
        <v>13</v>
      </c>
      <c r="P134" s="481">
        <v>13</v>
      </c>
      <c r="Q134" s="200"/>
      <c r="R134" s="472">
        <f t="shared" si="4"/>
        <v>-0.23675970902095</v>
      </c>
      <c r="S134" s="469">
        <f t="shared" si="5"/>
        <v>-255.23048978239831</v>
      </c>
      <c r="T134" s="484"/>
      <c r="U134" s="431">
        <v>410</v>
      </c>
      <c r="V134" s="432" t="s">
        <v>138</v>
      </c>
      <c r="W134" s="433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200">
        <v>-78.316691505216099</v>
      </c>
      <c r="AF134" s="202">
        <v>1078.0148819992589</v>
      </c>
    </row>
    <row r="135" spans="1:32" s="1" customFormat="1" ht="16.5">
      <c r="A135" s="431">
        <v>416</v>
      </c>
      <c r="B135" s="432" t="s">
        <v>139</v>
      </c>
      <c r="C135" s="437">
        <v>2886</v>
      </c>
      <c r="D135" s="493">
        <v>409.27646872490016</v>
      </c>
      <c r="E135" s="493">
        <v>-306.38024762661263</v>
      </c>
      <c r="F135" s="452">
        <v>102.89622109828748</v>
      </c>
      <c r="G135" s="452">
        <v>458.76032188442622</v>
      </c>
      <c r="H135" s="452">
        <v>561.65654298271375</v>
      </c>
      <c r="I135" s="452">
        <v>174.62045657194864</v>
      </c>
      <c r="J135" s="452">
        <v>736.27699955466232</v>
      </c>
      <c r="K135" s="530">
        <v>-244.77165627165627</v>
      </c>
      <c r="L135" s="494">
        <v>491.50534328300608</v>
      </c>
      <c r="M135" s="450">
        <v>9.0979071379071375</v>
      </c>
      <c r="N135" s="450">
        <v>500.60325042091324</v>
      </c>
      <c r="O135" s="481">
        <v>9</v>
      </c>
      <c r="P135" s="481">
        <v>9</v>
      </c>
      <c r="Q135" s="200"/>
      <c r="R135" s="472">
        <f t="shared" si="4"/>
        <v>-0.13794403494096458</v>
      </c>
      <c r="S135" s="469">
        <f t="shared" si="5"/>
        <v>-78.649453162659427</v>
      </c>
      <c r="T135" s="484"/>
      <c r="U135" s="431">
        <v>416</v>
      </c>
      <c r="V135" s="432" t="s">
        <v>139</v>
      </c>
      <c r="W135" s="433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200">
        <v>-200.53959547480287</v>
      </c>
      <c r="AF135" s="202">
        <v>570.15479644566551</v>
      </c>
    </row>
    <row r="136" spans="1:32" s="1" customFormat="1" ht="16.5">
      <c r="A136" s="431">
        <v>418</v>
      </c>
      <c r="B136" s="432" t="s">
        <v>140</v>
      </c>
      <c r="C136" s="437">
        <v>24580</v>
      </c>
      <c r="D136" s="493">
        <v>753.22388873179716</v>
      </c>
      <c r="E136" s="493">
        <v>-51.836233036345867</v>
      </c>
      <c r="F136" s="452">
        <v>701.38765569545126</v>
      </c>
      <c r="G136" s="452">
        <v>72.256753403954207</v>
      </c>
      <c r="H136" s="452">
        <v>773.64440909940549</v>
      </c>
      <c r="I136" s="452">
        <v>113.85039890898946</v>
      </c>
      <c r="J136" s="452">
        <v>887.4948080083949</v>
      </c>
      <c r="K136" s="530">
        <v>-104.31635475996745</v>
      </c>
      <c r="L136" s="494">
        <v>783.17845324842745</v>
      </c>
      <c r="M136" s="450">
        <v>-21.266267125711959</v>
      </c>
      <c r="N136" s="450">
        <v>761.91218612271553</v>
      </c>
      <c r="O136" s="481">
        <v>6</v>
      </c>
      <c r="P136" s="481">
        <v>6</v>
      </c>
      <c r="Q136" s="200"/>
      <c r="R136" s="472">
        <f t="shared" si="4"/>
        <v>-0.1458171106846462</v>
      </c>
      <c r="S136" s="469">
        <f t="shared" si="5"/>
        <v>-133.69598083929122</v>
      </c>
      <c r="T136" s="484"/>
      <c r="U136" s="431">
        <v>418</v>
      </c>
      <c r="V136" s="432" t="s">
        <v>140</v>
      </c>
      <c r="W136" s="433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200">
        <v>-103.12642774375104</v>
      </c>
      <c r="AF136" s="202">
        <v>916.87443408771867</v>
      </c>
    </row>
    <row r="137" spans="1:32" s="1" customFormat="1" ht="16.5">
      <c r="A137" s="431">
        <v>420</v>
      </c>
      <c r="B137" s="432" t="s">
        <v>141</v>
      </c>
      <c r="C137" s="437">
        <v>9177</v>
      </c>
      <c r="D137" s="493">
        <v>93.824580966726387</v>
      </c>
      <c r="E137" s="493">
        <v>66.266327099543389</v>
      </c>
      <c r="F137" s="452">
        <v>160.09090806626978</v>
      </c>
      <c r="G137" s="452">
        <v>284.89217546720715</v>
      </c>
      <c r="H137" s="452">
        <v>444.98308353347699</v>
      </c>
      <c r="I137" s="452">
        <v>181.14918238039917</v>
      </c>
      <c r="J137" s="452">
        <v>626.13226591387615</v>
      </c>
      <c r="K137" s="530">
        <v>-120.88569249209982</v>
      </c>
      <c r="L137" s="494">
        <v>505.2465734217763</v>
      </c>
      <c r="M137" s="450">
        <v>-14.510464312956309</v>
      </c>
      <c r="N137" s="450">
        <v>490.73610910881996</v>
      </c>
      <c r="O137" s="481">
        <v>11</v>
      </c>
      <c r="P137" s="481">
        <v>11</v>
      </c>
      <c r="Q137" s="200"/>
      <c r="R137" s="472">
        <f t="shared" si="4"/>
        <v>-0.15676320403474348</v>
      </c>
      <c r="S137" s="469">
        <f t="shared" si="5"/>
        <v>-93.928623675046936</v>
      </c>
      <c r="T137" s="484"/>
      <c r="U137" s="431">
        <v>420</v>
      </c>
      <c r="V137" s="432" t="s">
        <v>141</v>
      </c>
      <c r="W137" s="433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200">
        <v>-123.59838362068966</v>
      </c>
      <c r="AF137" s="202">
        <v>599.17519709682324</v>
      </c>
    </row>
    <row r="138" spans="1:32" s="1" customFormat="1" ht="16.5">
      <c r="A138" s="431">
        <v>421</v>
      </c>
      <c r="B138" s="432" t="s">
        <v>142</v>
      </c>
      <c r="C138" s="437">
        <v>695</v>
      </c>
      <c r="D138" s="493">
        <v>1024.9357341342998</v>
      </c>
      <c r="E138" s="493">
        <v>609.51405003184425</v>
      </c>
      <c r="F138" s="452">
        <v>1634.4497841661441</v>
      </c>
      <c r="G138" s="452">
        <v>282.80211205765079</v>
      </c>
      <c r="H138" s="452">
        <v>1917.251896223795</v>
      </c>
      <c r="I138" s="452">
        <v>246.28461109057412</v>
      </c>
      <c r="J138" s="452">
        <v>2163.5365073143694</v>
      </c>
      <c r="K138" s="530">
        <v>-205.38129496402877</v>
      </c>
      <c r="L138" s="494">
        <v>1958.1552123503404</v>
      </c>
      <c r="M138" s="450">
        <v>0</v>
      </c>
      <c r="N138" s="450">
        <v>1958.1552123503404</v>
      </c>
      <c r="O138" s="481">
        <v>16</v>
      </c>
      <c r="P138" s="481">
        <v>16</v>
      </c>
      <c r="Q138" s="200"/>
      <c r="R138" s="472">
        <f t="shared" si="4"/>
        <v>0.88356891652952596</v>
      </c>
      <c r="S138" s="469">
        <f t="shared" si="5"/>
        <v>918.55682273673415</v>
      </c>
      <c r="T138" s="484"/>
      <c r="U138" s="431">
        <v>421</v>
      </c>
      <c r="V138" s="432" t="s">
        <v>142</v>
      </c>
      <c r="W138" s="433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200">
        <v>-259.05146036161335</v>
      </c>
      <c r="AF138" s="202">
        <v>1039.5983896136063</v>
      </c>
    </row>
    <row r="139" spans="1:32" s="1" customFormat="1" ht="16.5">
      <c r="A139" s="431">
        <v>422</v>
      </c>
      <c r="B139" s="432" t="s">
        <v>143</v>
      </c>
      <c r="C139" s="437">
        <v>10372</v>
      </c>
      <c r="D139" s="493">
        <v>152.5651181893212</v>
      </c>
      <c r="E139" s="493">
        <v>-84.738587706309573</v>
      </c>
      <c r="F139" s="452">
        <v>67.826530483011624</v>
      </c>
      <c r="G139" s="452">
        <v>332.75169488524926</v>
      </c>
      <c r="H139" s="452">
        <v>400.57822536826092</v>
      </c>
      <c r="I139" s="452">
        <v>200.89420503032508</v>
      </c>
      <c r="J139" s="452">
        <v>601.47243039858597</v>
      </c>
      <c r="K139" s="530">
        <v>-25.24431160817586</v>
      </c>
      <c r="L139" s="494">
        <v>576.22811879041012</v>
      </c>
      <c r="M139" s="450">
        <v>13.248583060161973</v>
      </c>
      <c r="N139" s="450">
        <v>589.47670185057211</v>
      </c>
      <c r="O139" s="481">
        <v>12</v>
      </c>
      <c r="P139" s="481">
        <v>12</v>
      </c>
      <c r="Q139" s="200"/>
      <c r="R139" s="472">
        <f t="shared" ref="R139:R202" si="6">S139/AF139</f>
        <v>-0.32652375330447814</v>
      </c>
      <c r="S139" s="469">
        <f t="shared" ref="S139:S202" si="7">L139-AF139</f>
        <v>-279.37461644744076</v>
      </c>
      <c r="T139" s="484"/>
      <c r="U139" s="431">
        <v>422</v>
      </c>
      <c r="V139" s="432" t="s">
        <v>143</v>
      </c>
      <c r="W139" s="433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200">
        <v>-25.671251067058712</v>
      </c>
      <c r="AF139" s="202">
        <v>855.60273523785088</v>
      </c>
    </row>
    <row r="140" spans="1:32" s="1" customFormat="1" ht="16.5">
      <c r="A140" s="431">
        <v>423</v>
      </c>
      <c r="B140" s="432" t="s">
        <v>559</v>
      </c>
      <c r="C140" s="437">
        <v>20497</v>
      </c>
      <c r="D140" s="493">
        <v>559.25297809689721</v>
      </c>
      <c r="E140" s="493">
        <v>107.7231190005494</v>
      </c>
      <c r="F140" s="452">
        <v>666.97609709744654</v>
      </c>
      <c r="G140" s="452">
        <v>102.655689372761</v>
      </c>
      <c r="H140" s="452">
        <v>769.63178647020754</v>
      </c>
      <c r="I140" s="452">
        <v>121.87417115978353</v>
      </c>
      <c r="J140" s="452">
        <v>891.50595762999103</v>
      </c>
      <c r="K140" s="530">
        <v>-114.65453480997219</v>
      </c>
      <c r="L140" s="494">
        <v>776.85142282001891</v>
      </c>
      <c r="M140" s="450">
        <v>-35.645876835634496</v>
      </c>
      <c r="N140" s="450">
        <v>741.20554598438446</v>
      </c>
      <c r="O140" s="481">
        <v>2</v>
      </c>
      <c r="P140" s="481">
        <v>2</v>
      </c>
      <c r="Q140" s="200"/>
      <c r="R140" s="472">
        <f t="shared" si="6"/>
        <v>-4.5348473948191227E-2</v>
      </c>
      <c r="S140" s="469">
        <f t="shared" si="7"/>
        <v>-36.90249850127725</v>
      </c>
      <c r="T140" s="484"/>
      <c r="U140" s="431">
        <v>423</v>
      </c>
      <c r="V140" s="432" t="s">
        <v>144</v>
      </c>
      <c r="W140" s="433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200">
        <v>-88.69897984328027</v>
      </c>
      <c r="AF140" s="202">
        <v>813.75392132129616</v>
      </c>
    </row>
    <row r="141" spans="1:32" s="1" customFormat="1" ht="16.5">
      <c r="A141" s="431">
        <v>425</v>
      </c>
      <c r="B141" s="432" t="s">
        <v>560</v>
      </c>
      <c r="C141" s="437">
        <v>10258</v>
      </c>
      <c r="D141" s="493">
        <v>1600.9894213094174</v>
      </c>
      <c r="E141" s="493">
        <v>-261.19250896491752</v>
      </c>
      <c r="F141" s="452">
        <v>1339.7969123444998</v>
      </c>
      <c r="G141" s="452">
        <v>501.28264248655751</v>
      </c>
      <c r="H141" s="452">
        <v>1841.0795548310575</v>
      </c>
      <c r="I141" s="452">
        <v>112.36634063125614</v>
      </c>
      <c r="J141" s="452">
        <v>1953.4458954623137</v>
      </c>
      <c r="K141" s="530">
        <v>82.665724312731527</v>
      </c>
      <c r="L141" s="494">
        <v>2036.1116197750453</v>
      </c>
      <c r="M141" s="450">
        <v>-1.183386961395982</v>
      </c>
      <c r="N141" s="450">
        <v>2034.9282328136494</v>
      </c>
      <c r="O141" s="481">
        <v>17</v>
      </c>
      <c r="P141" s="481">
        <v>17</v>
      </c>
      <c r="Q141" s="200"/>
      <c r="R141" s="472">
        <f t="shared" si="6"/>
        <v>6.2897211630877801E-3</v>
      </c>
      <c r="S141" s="469">
        <f t="shared" si="7"/>
        <v>12.726528032608712</v>
      </c>
      <c r="T141" s="484"/>
      <c r="U141" s="431">
        <v>425</v>
      </c>
      <c r="V141" s="432" t="s">
        <v>145</v>
      </c>
      <c r="W141" s="433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200">
        <v>86.755823057349772</v>
      </c>
      <c r="AF141" s="202">
        <v>2023.3850917424365</v>
      </c>
    </row>
    <row r="142" spans="1:32" s="1" customFormat="1" ht="16.5">
      <c r="A142" s="431">
        <v>426</v>
      </c>
      <c r="B142" s="432" t="s">
        <v>561</v>
      </c>
      <c r="C142" s="437">
        <v>11962</v>
      </c>
      <c r="D142" s="493">
        <v>454.94019815422593</v>
      </c>
      <c r="E142" s="493">
        <v>-290.55675283664664</v>
      </c>
      <c r="F142" s="452">
        <v>164.38344531757926</v>
      </c>
      <c r="G142" s="452">
        <v>499.55693155522584</v>
      </c>
      <c r="H142" s="452">
        <v>663.94037687280513</v>
      </c>
      <c r="I142" s="452">
        <v>173.2740318361175</v>
      </c>
      <c r="J142" s="452">
        <v>837.21440870892252</v>
      </c>
      <c r="K142" s="530">
        <v>-183.09388062196956</v>
      </c>
      <c r="L142" s="494">
        <v>654.12052808695296</v>
      </c>
      <c r="M142" s="450">
        <v>-63.129624460792513</v>
      </c>
      <c r="N142" s="450">
        <v>590.99090362616039</v>
      </c>
      <c r="O142" s="481">
        <v>12</v>
      </c>
      <c r="P142" s="481">
        <v>12</v>
      </c>
      <c r="Q142" s="200"/>
      <c r="R142" s="472">
        <f t="shared" si="6"/>
        <v>-0.28705307856909429</v>
      </c>
      <c r="S142" s="469">
        <f t="shared" si="7"/>
        <v>-263.36786890915664</v>
      </c>
      <c r="T142" s="484"/>
      <c r="U142" s="431">
        <v>426</v>
      </c>
      <c r="V142" s="432" t="s">
        <v>146</v>
      </c>
      <c r="W142" s="433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200">
        <v>-187.41956757659236</v>
      </c>
      <c r="AF142" s="202">
        <v>917.4883969961096</v>
      </c>
    </row>
    <row r="143" spans="1:32" s="1" customFormat="1" ht="16.5">
      <c r="A143" s="431">
        <v>430</v>
      </c>
      <c r="B143" s="432" t="s">
        <v>147</v>
      </c>
      <c r="C143" s="437">
        <v>15392</v>
      </c>
      <c r="D143" s="493">
        <v>88.504061552924554</v>
      </c>
      <c r="E143" s="493">
        <v>54.49663276835026</v>
      </c>
      <c r="F143" s="452">
        <v>143.00069432127481</v>
      </c>
      <c r="G143" s="452">
        <v>396.05075286895811</v>
      </c>
      <c r="H143" s="452">
        <v>539.05144719023292</v>
      </c>
      <c r="I143" s="452">
        <v>211.92962883786359</v>
      </c>
      <c r="J143" s="452">
        <v>750.98107602809648</v>
      </c>
      <c r="K143" s="530">
        <v>-129.15443087318087</v>
      </c>
      <c r="L143" s="494">
        <v>621.82664515491558</v>
      </c>
      <c r="M143" s="450">
        <v>3.0957438279625786</v>
      </c>
      <c r="N143" s="450">
        <v>624.92238898287815</v>
      </c>
      <c r="O143" s="481">
        <v>2</v>
      </c>
      <c r="P143" s="481">
        <v>2</v>
      </c>
      <c r="Q143" s="200"/>
      <c r="R143" s="472">
        <f t="shared" si="6"/>
        <v>-5.7941537510475066E-2</v>
      </c>
      <c r="S143" s="469">
        <f t="shared" si="7"/>
        <v>-38.245600798535406</v>
      </c>
      <c r="T143" s="484"/>
      <c r="U143" s="431">
        <v>430</v>
      </c>
      <c r="V143" s="432" t="s">
        <v>147</v>
      </c>
      <c r="W143" s="433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200">
        <v>-116.36530586127463</v>
      </c>
      <c r="AF143" s="202">
        <v>660.07224595345099</v>
      </c>
    </row>
    <row r="144" spans="1:32" s="1" customFormat="1" ht="16.5">
      <c r="A144" s="431">
        <v>433</v>
      </c>
      <c r="B144" s="432" t="s">
        <v>148</v>
      </c>
      <c r="C144" s="437">
        <v>7749</v>
      </c>
      <c r="D144" s="493">
        <v>316.64634459641093</v>
      </c>
      <c r="E144" s="493">
        <v>-46.114006265888058</v>
      </c>
      <c r="F144" s="452">
        <v>270.53233833052292</v>
      </c>
      <c r="G144" s="452">
        <v>295.43335807730426</v>
      </c>
      <c r="H144" s="452">
        <v>565.96569640782718</v>
      </c>
      <c r="I144" s="452">
        <v>181.08028834756135</v>
      </c>
      <c r="J144" s="452">
        <v>747.04598475538853</v>
      </c>
      <c r="K144" s="530">
        <v>-110.66589237320945</v>
      </c>
      <c r="L144" s="494">
        <v>636.3800923821791</v>
      </c>
      <c r="M144" s="450">
        <v>0.97223415924635426</v>
      </c>
      <c r="N144" s="450">
        <v>637.35232654142555</v>
      </c>
      <c r="O144" s="481">
        <v>5</v>
      </c>
      <c r="P144" s="481">
        <v>5</v>
      </c>
      <c r="Q144" s="200"/>
      <c r="R144" s="472">
        <f t="shared" si="6"/>
        <v>-0.21819083639140605</v>
      </c>
      <c r="S144" s="469">
        <f t="shared" si="7"/>
        <v>-177.60383362457378</v>
      </c>
      <c r="T144" s="484"/>
      <c r="U144" s="431">
        <v>433</v>
      </c>
      <c r="V144" s="432" t="s">
        <v>148</v>
      </c>
      <c r="W144" s="433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200">
        <v>-107.65495576355943</v>
      </c>
      <c r="AF144" s="202">
        <v>813.98392600675288</v>
      </c>
    </row>
    <row r="145" spans="1:32" s="1" customFormat="1" ht="16.5">
      <c r="A145" s="431">
        <v>434</v>
      </c>
      <c r="B145" s="432" t="s">
        <v>562</v>
      </c>
      <c r="C145" s="437">
        <v>14568</v>
      </c>
      <c r="D145" s="493">
        <v>233.0104988098964</v>
      </c>
      <c r="E145" s="493">
        <v>178.24861092067204</v>
      </c>
      <c r="F145" s="452">
        <v>411.25910973056847</v>
      </c>
      <c r="G145" s="452">
        <v>60.706743112009576</v>
      </c>
      <c r="H145" s="452">
        <v>471.96585284257799</v>
      </c>
      <c r="I145" s="452">
        <v>177.2433269738988</v>
      </c>
      <c r="J145" s="452">
        <v>649.20917981647688</v>
      </c>
      <c r="K145" s="530">
        <v>-60.0253294892916</v>
      </c>
      <c r="L145" s="494">
        <v>589.18385032718527</v>
      </c>
      <c r="M145" s="450">
        <v>62.249509850356951</v>
      </c>
      <c r="N145" s="450">
        <v>651.43336017754223</v>
      </c>
      <c r="O145" s="481">
        <v>1</v>
      </c>
      <c r="P145" s="482">
        <v>32</v>
      </c>
      <c r="Q145" s="200"/>
      <c r="R145" s="472">
        <f t="shared" si="6"/>
        <v>-0.22317407914432255</v>
      </c>
      <c r="S145" s="469">
        <f t="shared" si="7"/>
        <v>-169.26644659158444</v>
      </c>
      <c r="T145" s="484"/>
      <c r="U145" s="431">
        <v>434</v>
      </c>
      <c r="V145" s="432" t="s">
        <v>149</v>
      </c>
      <c r="W145" s="433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200">
        <v>-69.570921259304782</v>
      </c>
      <c r="AF145" s="202">
        <v>758.45029691876971</v>
      </c>
    </row>
    <row r="146" spans="1:32" s="1" customFormat="1" ht="16.5">
      <c r="A146" s="431">
        <v>435</v>
      </c>
      <c r="B146" s="432" t="s">
        <v>150</v>
      </c>
      <c r="C146" s="437">
        <v>692</v>
      </c>
      <c r="D146" s="493">
        <v>79.838040514939124</v>
      </c>
      <c r="E146" s="493">
        <v>1078.702458904105</v>
      </c>
      <c r="F146" s="452">
        <v>1158.5404994190442</v>
      </c>
      <c r="G146" s="452">
        <v>74.396030961193432</v>
      </c>
      <c r="H146" s="452">
        <v>1232.9365303802376</v>
      </c>
      <c r="I146" s="452">
        <v>216.43770659386868</v>
      </c>
      <c r="J146" s="452">
        <v>1449.3742369741062</v>
      </c>
      <c r="K146" s="530">
        <v>-284.91907514450867</v>
      </c>
      <c r="L146" s="494">
        <v>1164.4551618295977</v>
      </c>
      <c r="M146" s="450">
        <v>-86.12631141618499</v>
      </c>
      <c r="N146" s="450">
        <v>1078.3288504134127</v>
      </c>
      <c r="O146" s="481">
        <v>13</v>
      </c>
      <c r="P146" s="481">
        <v>13</v>
      </c>
      <c r="Q146" s="200"/>
      <c r="R146" s="472">
        <f t="shared" si="6"/>
        <v>0.20912895645756349</v>
      </c>
      <c r="S146" s="469">
        <f t="shared" si="7"/>
        <v>201.40225038402991</v>
      </c>
      <c r="T146" s="484"/>
      <c r="U146" s="431">
        <v>435</v>
      </c>
      <c r="V146" s="432" t="s">
        <v>150</v>
      </c>
      <c r="W146" s="433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200">
        <v>-271.30298719772406</v>
      </c>
      <c r="AF146" s="202">
        <v>963.05291144556782</v>
      </c>
    </row>
    <row r="147" spans="1:32" s="1" customFormat="1" ht="16.5">
      <c r="A147" s="431">
        <v>436</v>
      </c>
      <c r="B147" s="432" t="s">
        <v>151</v>
      </c>
      <c r="C147" s="437">
        <v>1988</v>
      </c>
      <c r="D147" s="493">
        <v>1151.2167455517767</v>
      </c>
      <c r="E147" s="493">
        <v>-202.73050933377371</v>
      </c>
      <c r="F147" s="452">
        <v>948.48623621800311</v>
      </c>
      <c r="G147" s="452">
        <v>689.31485523799245</v>
      </c>
      <c r="H147" s="452">
        <v>1637.8010914559954</v>
      </c>
      <c r="I147" s="452">
        <v>162.35035593476601</v>
      </c>
      <c r="J147" s="452">
        <v>1800.1514473907616</v>
      </c>
      <c r="K147" s="530">
        <v>-173.99547283702213</v>
      </c>
      <c r="L147" s="494">
        <v>1626.1559745537395</v>
      </c>
      <c r="M147" s="450">
        <v>-5.3805656438631759</v>
      </c>
      <c r="N147" s="450">
        <v>1620.7754089098762</v>
      </c>
      <c r="O147" s="481">
        <v>17</v>
      </c>
      <c r="P147" s="481">
        <v>17</v>
      </c>
      <c r="Q147" s="200"/>
      <c r="R147" s="472">
        <f t="shared" si="6"/>
        <v>-0.23950434223178593</v>
      </c>
      <c r="S147" s="469">
        <f t="shared" si="7"/>
        <v>-512.12839031158069</v>
      </c>
      <c r="T147" s="484"/>
      <c r="U147" s="431">
        <v>436</v>
      </c>
      <c r="V147" s="432" t="s">
        <v>151</v>
      </c>
      <c r="W147" s="433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200">
        <v>-192.51139742319128</v>
      </c>
      <c r="AF147" s="202">
        <v>2138.2843648653202</v>
      </c>
    </row>
    <row r="148" spans="1:32" s="1" customFormat="1" ht="16.5">
      <c r="A148" s="431">
        <v>440</v>
      </c>
      <c r="B148" s="432" t="s">
        <v>563</v>
      </c>
      <c r="C148" s="437">
        <v>5732</v>
      </c>
      <c r="D148" s="493">
        <v>1837.1792055960459</v>
      </c>
      <c r="E148" s="493">
        <v>-448.46250763045589</v>
      </c>
      <c r="F148" s="452">
        <v>1388.7166979655901</v>
      </c>
      <c r="G148" s="452">
        <v>542.55732231004083</v>
      </c>
      <c r="H148" s="452">
        <v>1931.2740202756308</v>
      </c>
      <c r="I148" s="452">
        <v>132.25945456137322</v>
      </c>
      <c r="J148" s="452">
        <v>2063.5334748370042</v>
      </c>
      <c r="K148" s="530">
        <v>-272.53384508025124</v>
      </c>
      <c r="L148" s="494">
        <v>1790.9996297567529</v>
      </c>
      <c r="M148" s="450">
        <v>-11.191477669225396</v>
      </c>
      <c r="N148" s="450">
        <v>1779.8081520875273</v>
      </c>
      <c r="O148" s="481">
        <v>15</v>
      </c>
      <c r="P148" s="481">
        <v>15</v>
      </c>
      <c r="Q148" s="200"/>
      <c r="R148" s="472">
        <f t="shared" si="6"/>
        <v>1.5489491233563071E-2</v>
      </c>
      <c r="S148" s="469">
        <f t="shared" si="7"/>
        <v>27.318523041270282</v>
      </c>
      <c r="T148" s="484"/>
      <c r="U148" s="431">
        <v>440</v>
      </c>
      <c r="V148" s="432" t="s">
        <v>152</v>
      </c>
      <c r="W148" s="433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200">
        <v>-247.04162219850588</v>
      </c>
      <c r="AF148" s="202">
        <v>1763.6811067154827</v>
      </c>
    </row>
    <row r="149" spans="1:32" s="1" customFormat="1" ht="16.5">
      <c r="A149" s="431">
        <v>441</v>
      </c>
      <c r="B149" s="432" t="s">
        <v>153</v>
      </c>
      <c r="C149" s="437">
        <v>4421</v>
      </c>
      <c r="D149" s="493">
        <v>90.412855757560763</v>
      </c>
      <c r="E149" s="493">
        <v>-277.42209046649009</v>
      </c>
      <c r="F149" s="452">
        <v>-187.00923470892934</v>
      </c>
      <c r="G149" s="452">
        <v>256.33085484801069</v>
      </c>
      <c r="H149" s="452">
        <v>69.321620139081347</v>
      </c>
      <c r="I149" s="452">
        <v>198.06953862505466</v>
      </c>
      <c r="J149" s="452">
        <v>267.39115876413598</v>
      </c>
      <c r="K149" s="530">
        <v>-66.357159013797784</v>
      </c>
      <c r="L149" s="494">
        <v>201.03399975033818</v>
      </c>
      <c r="M149" s="450">
        <v>-21.080269056774487</v>
      </c>
      <c r="N149" s="450">
        <v>179.9537306935637</v>
      </c>
      <c r="O149" s="481">
        <v>9</v>
      </c>
      <c r="P149" s="481">
        <v>9</v>
      </c>
      <c r="Q149" s="200"/>
      <c r="R149" s="472">
        <f t="shared" si="6"/>
        <v>0.20823246794849223</v>
      </c>
      <c r="S149" s="469">
        <f t="shared" si="7"/>
        <v>34.647145330110504</v>
      </c>
      <c r="T149" s="484"/>
      <c r="U149" s="431">
        <v>441</v>
      </c>
      <c r="V149" s="432" t="s">
        <v>153</v>
      </c>
      <c r="W149" s="433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200">
        <v>-89.200089425441533</v>
      </c>
      <c r="AF149" s="202">
        <v>166.38685442022768</v>
      </c>
    </row>
    <row r="150" spans="1:32" s="1" customFormat="1" ht="16.5">
      <c r="A150" s="431">
        <v>444</v>
      </c>
      <c r="B150" s="432" t="s">
        <v>564</v>
      </c>
      <c r="C150" s="437">
        <v>45811</v>
      </c>
      <c r="D150" s="493">
        <v>276.95039097144138</v>
      </c>
      <c r="E150" s="493">
        <v>76.117719921248678</v>
      </c>
      <c r="F150" s="452">
        <v>353.06811089269007</v>
      </c>
      <c r="G150" s="452">
        <v>132.65639406959846</v>
      </c>
      <c r="H150" s="452">
        <v>485.72450496228851</v>
      </c>
      <c r="I150" s="452">
        <v>153.31296678642684</v>
      </c>
      <c r="J150" s="452">
        <v>639.03747174871535</v>
      </c>
      <c r="K150" s="530">
        <v>-19.969679771233984</v>
      </c>
      <c r="L150" s="494">
        <v>619.06779197748142</v>
      </c>
      <c r="M150" s="450">
        <v>52.368328062037499</v>
      </c>
      <c r="N150" s="450">
        <v>671.43612003951887</v>
      </c>
      <c r="O150" s="481">
        <v>1</v>
      </c>
      <c r="P150" s="482">
        <v>34</v>
      </c>
      <c r="Q150" s="200"/>
      <c r="R150" s="472">
        <f t="shared" si="6"/>
        <v>-0.13482426665417718</v>
      </c>
      <c r="S150" s="469">
        <f t="shared" si="7"/>
        <v>-96.472147617693736</v>
      </c>
      <c r="T150" s="484"/>
      <c r="U150" s="431">
        <v>444</v>
      </c>
      <c r="V150" s="432" t="s">
        <v>154</v>
      </c>
      <c r="W150" s="433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200">
        <v>-22.078324780377489</v>
      </c>
      <c r="AF150" s="202">
        <v>715.53993959517516</v>
      </c>
    </row>
    <row r="151" spans="1:32" s="1" customFormat="1" ht="16.5">
      <c r="A151" s="431">
        <v>445</v>
      </c>
      <c r="B151" s="432" t="s">
        <v>565</v>
      </c>
      <c r="C151" s="437">
        <v>14991</v>
      </c>
      <c r="D151" s="493">
        <v>780.75383268332268</v>
      </c>
      <c r="E151" s="493">
        <v>-409.07426771280035</v>
      </c>
      <c r="F151" s="452">
        <v>371.67956497052228</v>
      </c>
      <c r="G151" s="452">
        <v>19.679875381324621</v>
      </c>
      <c r="H151" s="452">
        <v>391.35944035184696</v>
      </c>
      <c r="I151" s="452">
        <v>157.33637711984446</v>
      </c>
      <c r="J151" s="452">
        <v>548.69581747169138</v>
      </c>
      <c r="K151" s="530">
        <v>-3.3760256153692216</v>
      </c>
      <c r="L151" s="494">
        <v>545.31979185632224</v>
      </c>
      <c r="M151" s="450">
        <v>8.4220709425655365</v>
      </c>
      <c r="N151" s="450">
        <v>553.74186279888772</v>
      </c>
      <c r="O151" s="481">
        <v>2</v>
      </c>
      <c r="P151" s="481">
        <v>2</v>
      </c>
      <c r="Q151" s="200"/>
      <c r="R151" s="472">
        <f t="shared" si="6"/>
        <v>-0.23642370849320282</v>
      </c>
      <c r="S151" s="469">
        <f t="shared" si="7"/>
        <v>-168.84563983907492</v>
      </c>
      <c r="T151" s="484"/>
      <c r="U151" s="431">
        <v>445</v>
      </c>
      <c r="V151" s="432" t="s">
        <v>155</v>
      </c>
      <c r="W151" s="433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200">
        <v>-21.443391223651066</v>
      </c>
      <c r="AF151" s="202">
        <v>714.16543169539716</v>
      </c>
    </row>
    <row r="152" spans="1:32" s="1" customFormat="1" ht="16.5">
      <c r="A152" s="431">
        <v>475</v>
      </c>
      <c r="B152" s="432" t="s">
        <v>566</v>
      </c>
      <c r="C152" s="437">
        <v>5479</v>
      </c>
      <c r="D152" s="493">
        <v>1005.4236233900142</v>
      </c>
      <c r="E152" s="493">
        <v>-485.03760495292272</v>
      </c>
      <c r="F152" s="452">
        <v>520.38601843709148</v>
      </c>
      <c r="G152" s="452">
        <v>321.32165623981354</v>
      </c>
      <c r="H152" s="452">
        <v>841.70767467690496</v>
      </c>
      <c r="I152" s="452">
        <v>198.85904107058215</v>
      </c>
      <c r="J152" s="452">
        <v>1040.5667157474873</v>
      </c>
      <c r="K152" s="530">
        <v>-38.405548457747763</v>
      </c>
      <c r="L152" s="494">
        <v>1002.1611672897394</v>
      </c>
      <c r="M152" s="450">
        <v>132.38773288921337</v>
      </c>
      <c r="N152" s="450">
        <v>1134.5489001789529</v>
      </c>
      <c r="O152" s="481">
        <v>15</v>
      </c>
      <c r="P152" s="481">
        <v>15</v>
      </c>
      <c r="Q152" s="200"/>
      <c r="R152" s="472">
        <f t="shared" si="6"/>
        <v>-2.1489173556617256E-2</v>
      </c>
      <c r="S152" s="469">
        <f t="shared" si="7"/>
        <v>-22.008561043588429</v>
      </c>
      <c r="T152" s="484"/>
      <c r="U152" s="431">
        <v>475</v>
      </c>
      <c r="V152" s="432" t="s">
        <v>156</v>
      </c>
      <c r="W152" s="433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200">
        <v>-37.173501002369235</v>
      </c>
      <c r="AF152" s="202">
        <v>1024.1697283333278</v>
      </c>
    </row>
    <row r="153" spans="1:32" s="1" customFormat="1" ht="16.5">
      <c r="A153" s="431">
        <v>480</v>
      </c>
      <c r="B153" s="432" t="s">
        <v>567</v>
      </c>
      <c r="C153" s="437">
        <v>1978</v>
      </c>
      <c r="D153" s="493">
        <v>353.43274335533977</v>
      </c>
      <c r="E153" s="493">
        <v>-1.2168611881293334</v>
      </c>
      <c r="F153" s="452">
        <v>352.21588216721045</v>
      </c>
      <c r="G153" s="452">
        <v>528.59126236330383</v>
      </c>
      <c r="H153" s="452">
        <v>880.80714453051428</v>
      </c>
      <c r="I153" s="452">
        <v>214.87800237889951</v>
      </c>
      <c r="J153" s="452">
        <v>1095.6851469094138</v>
      </c>
      <c r="K153" s="530">
        <v>-255.67441860465115</v>
      </c>
      <c r="L153" s="494">
        <v>840.01072830476267</v>
      </c>
      <c r="M153" s="450">
        <v>-400.49158240647131</v>
      </c>
      <c r="N153" s="450">
        <v>439.51914589829136</v>
      </c>
      <c r="O153" s="481">
        <v>2</v>
      </c>
      <c r="P153" s="481">
        <v>2</v>
      </c>
      <c r="Q153" s="200"/>
      <c r="R153" s="472">
        <f t="shared" si="6"/>
        <v>-5.3248066377617795E-2</v>
      </c>
      <c r="S153" s="469">
        <f t="shared" si="7"/>
        <v>-47.244632337369467</v>
      </c>
      <c r="T153" s="484"/>
      <c r="U153" s="431">
        <v>480</v>
      </c>
      <c r="V153" s="432" t="s">
        <v>157</v>
      </c>
      <c r="W153" s="433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200">
        <v>-236.74824120603014</v>
      </c>
      <c r="AF153" s="202">
        <v>887.25536064213213</v>
      </c>
    </row>
    <row r="154" spans="1:32" s="1" customFormat="1" ht="16.5">
      <c r="A154" s="431">
        <v>481</v>
      </c>
      <c r="B154" s="432" t="s">
        <v>158</v>
      </c>
      <c r="C154" s="437">
        <v>9642</v>
      </c>
      <c r="D154" s="493">
        <v>561.01863281050043</v>
      </c>
      <c r="E154" s="493">
        <v>-21.327888839250289</v>
      </c>
      <c r="F154" s="452">
        <v>539.69074397125019</v>
      </c>
      <c r="G154" s="452">
        <v>99.0177324369632</v>
      </c>
      <c r="H154" s="452">
        <v>638.70847640821341</v>
      </c>
      <c r="I154" s="452">
        <v>125.47561703309695</v>
      </c>
      <c r="J154" s="452">
        <v>764.18409344131032</v>
      </c>
      <c r="K154" s="530">
        <v>-231.58639286455093</v>
      </c>
      <c r="L154" s="494">
        <v>532.59770057675939</v>
      </c>
      <c r="M154" s="450">
        <v>-23.748605735324624</v>
      </c>
      <c r="N154" s="450">
        <v>508.84909484143481</v>
      </c>
      <c r="O154" s="481">
        <v>2</v>
      </c>
      <c r="P154" s="481">
        <v>2</v>
      </c>
      <c r="Q154" s="200"/>
      <c r="R154" s="472">
        <f t="shared" si="6"/>
        <v>-0.1818853688786535</v>
      </c>
      <c r="S154" s="469">
        <f t="shared" si="7"/>
        <v>-118.40850358653233</v>
      </c>
      <c r="T154" s="484"/>
      <c r="U154" s="431">
        <v>481</v>
      </c>
      <c r="V154" s="432" t="s">
        <v>158</v>
      </c>
      <c r="W154" s="433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200">
        <v>-212.87702871410735</v>
      </c>
      <c r="AF154" s="202">
        <v>651.00620416329173</v>
      </c>
    </row>
    <row r="155" spans="1:32" s="1" customFormat="1" ht="16.5">
      <c r="A155" s="431">
        <v>483</v>
      </c>
      <c r="B155" s="432" t="s">
        <v>159</v>
      </c>
      <c r="C155" s="437">
        <v>1067</v>
      </c>
      <c r="D155" s="493">
        <v>1055.9694728463101</v>
      </c>
      <c r="E155" s="493">
        <v>-512.85015701606301</v>
      </c>
      <c r="F155" s="452">
        <v>543.11931583024705</v>
      </c>
      <c r="G155" s="452">
        <v>894.4247179404033</v>
      </c>
      <c r="H155" s="452">
        <v>1437.5440337706502</v>
      </c>
      <c r="I155" s="452">
        <v>224.86923708017181</v>
      </c>
      <c r="J155" s="452">
        <v>1662.4132708508221</v>
      </c>
      <c r="K155" s="530">
        <v>-206.05810684161199</v>
      </c>
      <c r="L155" s="494">
        <v>1456.3551640092101</v>
      </c>
      <c r="M155" s="450">
        <v>54.598634020618547</v>
      </c>
      <c r="N155" s="450">
        <v>1510.9537980298287</v>
      </c>
      <c r="O155" s="481">
        <v>17</v>
      </c>
      <c r="P155" s="481">
        <v>17</v>
      </c>
      <c r="Q155" s="200"/>
      <c r="R155" s="472">
        <f t="shared" si="6"/>
        <v>-0.19214572295640905</v>
      </c>
      <c r="S155" s="469">
        <f t="shared" si="7"/>
        <v>-346.38971881651605</v>
      </c>
      <c r="T155" s="484"/>
      <c r="U155" s="431">
        <v>483</v>
      </c>
      <c r="V155" s="432" t="s">
        <v>159</v>
      </c>
      <c r="W155" s="433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200">
        <v>-194.00464684014869</v>
      </c>
      <c r="AF155" s="202">
        <v>1802.7448828257261</v>
      </c>
    </row>
    <row r="156" spans="1:32" s="1" customFormat="1" ht="16.5">
      <c r="A156" s="431">
        <v>484</v>
      </c>
      <c r="B156" s="432" t="s">
        <v>568</v>
      </c>
      <c r="C156" s="437">
        <v>2967</v>
      </c>
      <c r="D156" s="493">
        <v>255.4213203271629</v>
      </c>
      <c r="E156" s="493">
        <v>-157.90523793718685</v>
      </c>
      <c r="F156" s="452">
        <v>97.51608238997602</v>
      </c>
      <c r="G156" s="452">
        <v>361.64313254913742</v>
      </c>
      <c r="H156" s="452">
        <v>459.15921493911344</v>
      </c>
      <c r="I156" s="452">
        <v>203.44936837677923</v>
      </c>
      <c r="J156" s="452">
        <v>662.6085833158927</v>
      </c>
      <c r="K156" s="530">
        <v>95.964273677114932</v>
      </c>
      <c r="L156" s="494">
        <v>758.57285699300769</v>
      </c>
      <c r="M156" s="450">
        <v>43.292310414560156</v>
      </c>
      <c r="N156" s="450">
        <v>801.86516740756792</v>
      </c>
      <c r="O156" s="481">
        <v>4</v>
      </c>
      <c r="P156" s="481">
        <v>4</v>
      </c>
      <c r="Q156" s="200"/>
      <c r="R156" s="472">
        <f t="shared" si="6"/>
        <v>0.64318012751293441</v>
      </c>
      <c r="S156" s="469">
        <f t="shared" si="7"/>
        <v>296.92361702735667</v>
      </c>
      <c r="T156" s="484"/>
      <c r="U156" s="431">
        <v>484</v>
      </c>
      <c r="V156" s="432" t="s">
        <v>160</v>
      </c>
      <c r="W156" s="433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200">
        <v>69.540752864157113</v>
      </c>
      <c r="AF156" s="202">
        <v>461.64923996565102</v>
      </c>
    </row>
    <row r="157" spans="1:32" s="1" customFormat="1" ht="16.5">
      <c r="A157" s="431">
        <v>489</v>
      </c>
      <c r="B157" s="432" t="s">
        <v>161</v>
      </c>
      <c r="C157" s="437">
        <v>1791</v>
      </c>
      <c r="D157" s="493">
        <v>61.186396253072097</v>
      </c>
      <c r="E157" s="493">
        <v>482.03905625273558</v>
      </c>
      <c r="F157" s="452">
        <v>543.22545250580765</v>
      </c>
      <c r="G157" s="452">
        <v>478.90772036410846</v>
      </c>
      <c r="H157" s="452">
        <v>1022.1331728699161</v>
      </c>
      <c r="I157" s="452">
        <v>235.15704181611076</v>
      </c>
      <c r="J157" s="452">
        <v>1257.290214686027</v>
      </c>
      <c r="K157" s="530">
        <v>-295.20770519262982</v>
      </c>
      <c r="L157" s="494">
        <v>962.08250949339708</v>
      </c>
      <c r="M157" s="450">
        <v>-689.28301228364046</v>
      </c>
      <c r="N157" s="450">
        <v>272.79949720975662</v>
      </c>
      <c r="O157" s="481">
        <v>8</v>
      </c>
      <c r="P157" s="481">
        <v>8</v>
      </c>
      <c r="Q157" s="200"/>
      <c r="R157" s="472">
        <f t="shared" si="6"/>
        <v>-0.1152936220612364</v>
      </c>
      <c r="S157" s="469">
        <f t="shared" si="7"/>
        <v>-125.37716468111103</v>
      </c>
      <c r="T157" s="484"/>
      <c r="U157" s="431">
        <v>489</v>
      </c>
      <c r="V157" s="432" t="s">
        <v>161</v>
      </c>
      <c r="W157" s="433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200">
        <v>-231.95749318801089</v>
      </c>
      <c r="AF157" s="202">
        <v>1087.4596741745081</v>
      </c>
    </row>
    <row r="158" spans="1:32" s="1" customFormat="1" ht="16.5">
      <c r="A158" s="431">
        <v>491</v>
      </c>
      <c r="B158" s="432" t="s">
        <v>569</v>
      </c>
      <c r="C158" s="437">
        <v>51980</v>
      </c>
      <c r="D158" s="493">
        <v>96.324579262913531</v>
      </c>
      <c r="E158" s="493">
        <v>-385.96376461817704</v>
      </c>
      <c r="F158" s="452">
        <v>-289.63918535526352</v>
      </c>
      <c r="G158" s="452">
        <v>211.43753985739153</v>
      </c>
      <c r="H158" s="452">
        <v>-78.201645497871993</v>
      </c>
      <c r="I158" s="452">
        <v>171.05170414036479</v>
      </c>
      <c r="J158" s="452">
        <v>92.850058642492812</v>
      </c>
      <c r="K158" s="530">
        <v>28.712100808003079</v>
      </c>
      <c r="L158" s="494">
        <v>121.56215945049588</v>
      </c>
      <c r="M158" s="450">
        <v>3.9224921027318254</v>
      </c>
      <c r="N158" s="450">
        <v>125.48465155322772</v>
      </c>
      <c r="O158" s="481">
        <v>10</v>
      </c>
      <c r="P158" s="481">
        <v>10</v>
      </c>
      <c r="Q158" s="200"/>
      <c r="R158" s="472">
        <f t="shared" si="6"/>
        <v>-0.44096658396744237</v>
      </c>
      <c r="S158" s="469">
        <f t="shared" si="7"/>
        <v>-95.888454348619504</v>
      </c>
      <c r="T158" s="484"/>
      <c r="U158" s="431">
        <v>491</v>
      </c>
      <c r="V158" s="432" t="s">
        <v>162</v>
      </c>
      <c r="W158" s="433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200">
        <v>24.421165726564599</v>
      </c>
      <c r="AF158" s="202">
        <v>217.45061379911539</v>
      </c>
    </row>
    <row r="159" spans="1:32" s="1" customFormat="1" ht="16.5">
      <c r="A159" s="431">
        <v>494</v>
      </c>
      <c r="B159" s="432" t="s">
        <v>163</v>
      </c>
      <c r="C159" s="437">
        <v>8882</v>
      </c>
      <c r="D159" s="493">
        <v>916.93647391411093</v>
      </c>
      <c r="E159" s="493">
        <v>-463.88634169941002</v>
      </c>
      <c r="F159" s="452">
        <v>453.05013221470091</v>
      </c>
      <c r="G159" s="452">
        <v>562.56645599748106</v>
      </c>
      <c r="H159" s="452">
        <v>1015.6165882121819</v>
      </c>
      <c r="I159" s="452">
        <v>150.57104040913359</v>
      </c>
      <c r="J159" s="452">
        <v>1166.1876286213153</v>
      </c>
      <c r="K159" s="530">
        <v>-26.88831344291826</v>
      </c>
      <c r="L159" s="494">
        <v>1139.2993151783971</v>
      </c>
      <c r="M159" s="450">
        <v>10.373413195226302</v>
      </c>
      <c r="N159" s="450">
        <v>1149.6727283736234</v>
      </c>
      <c r="O159" s="481">
        <v>17</v>
      </c>
      <c r="P159" s="481">
        <v>17</v>
      </c>
      <c r="Q159" s="200"/>
      <c r="R159" s="472">
        <f t="shared" si="6"/>
        <v>-0.1517065235193617</v>
      </c>
      <c r="S159" s="469">
        <f t="shared" si="7"/>
        <v>-203.74922493895792</v>
      </c>
      <c r="T159" s="484"/>
      <c r="U159" s="431">
        <v>494</v>
      </c>
      <c r="V159" s="432" t="s">
        <v>163</v>
      </c>
      <c r="W159" s="433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200">
        <v>9.0077449769895619</v>
      </c>
      <c r="AF159" s="202">
        <v>1343.0485401173551</v>
      </c>
    </row>
    <row r="160" spans="1:32" s="1" customFormat="1" ht="16.5">
      <c r="A160" s="431">
        <v>495</v>
      </c>
      <c r="B160" s="432" t="s">
        <v>164</v>
      </c>
      <c r="C160" s="437">
        <v>1477</v>
      </c>
      <c r="D160" s="493">
        <v>438.97689173457144</v>
      </c>
      <c r="E160" s="493">
        <v>-60.042955575435116</v>
      </c>
      <c r="F160" s="452">
        <v>378.93393615913629</v>
      </c>
      <c r="G160" s="452">
        <v>187.80905945154583</v>
      </c>
      <c r="H160" s="452">
        <v>566.7429956106821</v>
      </c>
      <c r="I160" s="452">
        <v>222.26417386554004</v>
      </c>
      <c r="J160" s="452">
        <v>789.0071694762222</v>
      </c>
      <c r="K160" s="530">
        <v>-250.93500338524035</v>
      </c>
      <c r="L160" s="494">
        <v>538.07216609098191</v>
      </c>
      <c r="M160" s="450">
        <v>-44.088864251861892</v>
      </c>
      <c r="N160" s="450">
        <v>493.98330183911992</v>
      </c>
      <c r="O160" s="481">
        <v>13</v>
      </c>
      <c r="P160" s="481">
        <v>13</v>
      </c>
      <c r="Q160" s="200"/>
      <c r="R160" s="472">
        <f t="shared" si="6"/>
        <v>-0.12443796804524695</v>
      </c>
      <c r="S160" s="469">
        <f t="shared" si="7"/>
        <v>-76.472716456858166</v>
      </c>
      <c r="T160" s="484"/>
      <c r="U160" s="431">
        <v>495</v>
      </c>
      <c r="V160" s="432" t="s">
        <v>164</v>
      </c>
      <c r="W160" s="433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200">
        <v>-248.86895161290323</v>
      </c>
      <c r="AF160" s="202">
        <v>614.54488254784007</v>
      </c>
    </row>
    <row r="161" spans="1:32" s="1" customFormat="1" ht="16.5">
      <c r="A161" s="431">
        <v>498</v>
      </c>
      <c r="B161" s="432" t="s">
        <v>165</v>
      </c>
      <c r="C161" s="437">
        <v>2281</v>
      </c>
      <c r="D161" s="493">
        <v>1136.2656049635868</v>
      </c>
      <c r="E161" s="493">
        <v>231.23574320399061</v>
      </c>
      <c r="F161" s="452">
        <v>1367.5013481675774</v>
      </c>
      <c r="G161" s="452">
        <v>16.21659449685821</v>
      </c>
      <c r="H161" s="452">
        <v>1383.7179426644357</v>
      </c>
      <c r="I161" s="452">
        <v>192.71396773962354</v>
      </c>
      <c r="J161" s="452">
        <v>1576.4319104040592</v>
      </c>
      <c r="K161" s="530">
        <v>102.38623410784743</v>
      </c>
      <c r="L161" s="494">
        <v>1678.8181445119067</v>
      </c>
      <c r="M161" s="450">
        <v>12.060374397194204</v>
      </c>
      <c r="N161" s="450">
        <v>1690.8785189091011</v>
      </c>
      <c r="O161" s="481">
        <v>19</v>
      </c>
      <c r="P161" s="481">
        <v>19</v>
      </c>
      <c r="Q161" s="200"/>
      <c r="R161" s="472">
        <f t="shared" si="6"/>
        <v>2.1108260183849373E-2</v>
      </c>
      <c r="S161" s="469">
        <f t="shared" si="7"/>
        <v>34.704381090154129</v>
      </c>
      <c r="T161" s="484"/>
      <c r="U161" s="431">
        <v>498</v>
      </c>
      <c r="V161" s="432" t="s">
        <v>165</v>
      </c>
      <c r="W161" s="433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200">
        <v>80.377423524342959</v>
      </c>
      <c r="AF161" s="202">
        <v>1644.1137634217525</v>
      </c>
    </row>
    <row r="162" spans="1:32" s="1" customFormat="1" ht="16.5">
      <c r="A162" s="431">
        <v>499</v>
      </c>
      <c r="B162" s="432" t="s">
        <v>570</v>
      </c>
      <c r="C162" s="437">
        <v>19662</v>
      </c>
      <c r="D162" s="493">
        <v>789.93386382186213</v>
      </c>
      <c r="E162" s="493">
        <v>9.8752949333086537</v>
      </c>
      <c r="F162" s="452">
        <v>799.80915875517076</v>
      </c>
      <c r="G162" s="452">
        <v>207.99957530571143</v>
      </c>
      <c r="H162" s="452">
        <v>1007.8087340608821</v>
      </c>
      <c r="I162" s="452">
        <v>143.6325909807976</v>
      </c>
      <c r="J162" s="452">
        <v>1151.4413250416796</v>
      </c>
      <c r="K162" s="530">
        <v>-76.864662801342689</v>
      </c>
      <c r="L162" s="494">
        <v>1074.5766622403369</v>
      </c>
      <c r="M162" s="450">
        <v>20.125255291933694</v>
      </c>
      <c r="N162" s="450">
        <v>1094.7019175322705</v>
      </c>
      <c r="O162" s="481">
        <v>15</v>
      </c>
      <c r="P162" s="481">
        <v>15</v>
      </c>
      <c r="Q162" s="200"/>
      <c r="R162" s="472">
        <f t="shared" si="6"/>
        <v>-0.14937025045270091</v>
      </c>
      <c r="S162" s="469">
        <f t="shared" si="7"/>
        <v>-188.69524050256769</v>
      </c>
      <c r="T162" s="484"/>
      <c r="U162" s="431">
        <v>499</v>
      </c>
      <c r="V162" s="432" t="s">
        <v>166</v>
      </c>
      <c r="W162" s="433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200">
        <v>-61.870239557739559</v>
      </c>
      <c r="AF162" s="202">
        <v>1263.2719027429046</v>
      </c>
    </row>
    <row r="163" spans="1:32" s="1" customFormat="1" ht="16.5">
      <c r="A163" s="431">
        <v>500</v>
      </c>
      <c r="B163" s="432" t="s">
        <v>167</v>
      </c>
      <c r="C163" s="437">
        <v>10486</v>
      </c>
      <c r="D163" s="493">
        <v>711.08411408249083</v>
      </c>
      <c r="E163" s="493">
        <v>324.69833235803856</v>
      </c>
      <c r="F163" s="452">
        <v>1035.7824464405294</v>
      </c>
      <c r="G163" s="452">
        <v>126.42058433581697</v>
      </c>
      <c r="H163" s="452">
        <v>1162.2030307763464</v>
      </c>
      <c r="I163" s="452">
        <v>98.490803050768136</v>
      </c>
      <c r="J163" s="452">
        <v>1260.6938338271145</v>
      </c>
      <c r="K163" s="530">
        <v>-79.22391760442494</v>
      </c>
      <c r="L163" s="494">
        <v>1181.4699162226896</v>
      </c>
      <c r="M163" s="450">
        <v>-21.26661625023841</v>
      </c>
      <c r="N163" s="450">
        <v>1160.2032999724511</v>
      </c>
      <c r="O163" s="481">
        <v>13</v>
      </c>
      <c r="P163" s="481">
        <v>13</v>
      </c>
      <c r="Q163" s="200"/>
      <c r="R163" s="472">
        <f t="shared" si="6"/>
        <v>-5.6323118391700157E-2</v>
      </c>
      <c r="S163" s="469">
        <f t="shared" si="7"/>
        <v>-70.515736121703185</v>
      </c>
      <c r="T163" s="484"/>
      <c r="U163" s="431">
        <v>500</v>
      </c>
      <c r="V163" s="432" t="s">
        <v>167</v>
      </c>
      <c r="W163" s="433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200">
        <v>-71.996930750047952</v>
      </c>
      <c r="AF163" s="202">
        <v>1251.9856523443927</v>
      </c>
    </row>
    <row r="164" spans="1:32" s="1" customFormat="1" ht="16.5">
      <c r="A164" s="431">
        <v>503</v>
      </c>
      <c r="B164" s="432" t="s">
        <v>571</v>
      </c>
      <c r="C164" s="437">
        <v>7539</v>
      </c>
      <c r="D164" s="493">
        <v>217.95589255536385</v>
      </c>
      <c r="E164" s="493">
        <v>-239.81689619335549</v>
      </c>
      <c r="F164" s="452">
        <v>-21.861003637991644</v>
      </c>
      <c r="G164" s="452">
        <v>389.38943528010213</v>
      </c>
      <c r="H164" s="452">
        <v>367.52843164211049</v>
      </c>
      <c r="I164" s="452">
        <v>184.15017094927839</v>
      </c>
      <c r="J164" s="452">
        <v>551.67860259138888</v>
      </c>
      <c r="K164" s="530">
        <v>-42.062475129327495</v>
      </c>
      <c r="L164" s="494">
        <v>509.6161274620614</v>
      </c>
      <c r="M164" s="450">
        <v>18.923678936198435</v>
      </c>
      <c r="N164" s="450">
        <v>528.53980639825977</v>
      </c>
      <c r="O164" s="481">
        <v>2</v>
      </c>
      <c r="P164" s="481">
        <v>2</v>
      </c>
      <c r="Q164" s="200"/>
      <c r="R164" s="472">
        <f t="shared" si="6"/>
        <v>-8.8846500963277633E-2</v>
      </c>
      <c r="S164" s="469">
        <f t="shared" si="7"/>
        <v>-49.692625674299279</v>
      </c>
      <c r="T164" s="484"/>
      <c r="U164" s="431">
        <v>503</v>
      </c>
      <c r="V164" s="432" t="s">
        <v>168</v>
      </c>
      <c r="W164" s="433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200">
        <v>-12.446273373716092</v>
      </c>
      <c r="AF164" s="202">
        <v>559.30875313636068</v>
      </c>
    </row>
    <row r="165" spans="1:32" s="1" customFormat="1" ht="16.5">
      <c r="A165" s="431">
        <v>504</v>
      </c>
      <c r="B165" s="432" t="s">
        <v>572</v>
      </c>
      <c r="C165" s="437">
        <v>1764</v>
      </c>
      <c r="D165" s="493">
        <v>280.95846190080817</v>
      </c>
      <c r="E165" s="493">
        <v>-427.49017272288148</v>
      </c>
      <c r="F165" s="452">
        <v>-146.53171082207331</v>
      </c>
      <c r="G165" s="452">
        <v>424.94078397951449</v>
      </c>
      <c r="H165" s="452">
        <v>278.40907315744118</v>
      </c>
      <c r="I165" s="452">
        <v>216.52681751102912</v>
      </c>
      <c r="J165" s="452">
        <v>494.93589066847028</v>
      </c>
      <c r="K165" s="530">
        <v>-239.95351473922904</v>
      </c>
      <c r="L165" s="494">
        <v>254.98237592924127</v>
      </c>
      <c r="M165" s="450">
        <v>-480.25899064625855</v>
      </c>
      <c r="N165" s="450">
        <v>-225.27661471701731</v>
      </c>
      <c r="O165" s="481">
        <v>1</v>
      </c>
      <c r="P165" s="482">
        <v>32</v>
      </c>
      <c r="Q165" s="200"/>
      <c r="R165" s="472">
        <f t="shared" si="6"/>
        <v>-0.53958637522394992</v>
      </c>
      <c r="S165" s="469">
        <f t="shared" si="7"/>
        <v>-298.82915832599997</v>
      </c>
      <c r="T165" s="484"/>
      <c r="U165" s="431">
        <v>504</v>
      </c>
      <c r="V165" s="432" t="s">
        <v>169</v>
      </c>
      <c r="W165" s="433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200">
        <v>-277.35572687224669</v>
      </c>
      <c r="AF165" s="202">
        <v>553.81153425524121</v>
      </c>
    </row>
    <row r="166" spans="1:32" s="1" customFormat="1" ht="16.5">
      <c r="A166" s="431">
        <v>505</v>
      </c>
      <c r="B166" s="432" t="s">
        <v>170</v>
      </c>
      <c r="C166" s="437">
        <v>20912</v>
      </c>
      <c r="D166" s="493">
        <v>557.00208402473868</v>
      </c>
      <c r="E166" s="493">
        <v>-89.08447910892599</v>
      </c>
      <c r="F166" s="452">
        <v>467.91760491581266</v>
      </c>
      <c r="G166" s="452">
        <v>184.06484440598945</v>
      </c>
      <c r="H166" s="452">
        <v>651.98244932180216</v>
      </c>
      <c r="I166" s="452">
        <v>147.1458957510676</v>
      </c>
      <c r="J166" s="452">
        <v>799.12834507286971</v>
      </c>
      <c r="K166" s="530">
        <v>-114.36486228003061</v>
      </c>
      <c r="L166" s="494">
        <v>684.76348279283911</v>
      </c>
      <c r="M166" s="450">
        <v>-86.626747154743683</v>
      </c>
      <c r="N166" s="450">
        <v>598.13673563809539</v>
      </c>
      <c r="O166" s="481">
        <v>1</v>
      </c>
      <c r="P166" s="482">
        <v>33</v>
      </c>
      <c r="Q166" s="200"/>
      <c r="R166" s="472">
        <f t="shared" si="6"/>
        <v>-5.7740862074295018E-2</v>
      </c>
      <c r="S166" s="469">
        <f t="shared" si="7"/>
        <v>-41.961740907598141</v>
      </c>
      <c r="T166" s="484"/>
      <c r="U166" s="431">
        <v>505</v>
      </c>
      <c r="V166" s="432" t="s">
        <v>170</v>
      </c>
      <c r="W166" s="433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200">
        <v>-103.3749580073907</v>
      </c>
      <c r="AF166" s="202">
        <v>726.72522370043725</v>
      </c>
    </row>
    <row r="167" spans="1:32" s="1" customFormat="1" ht="16.5">
      <c r="A167" s="431">
        <v>507</v>
      </c>
      <c r="B167" s="432" t="s">
        <v>171</v>
      </c>
      <c r="C167" s="437">
        <v>5564</v>
      </c>
      <c r="D167" s="493">
        <v>-2.380905773524395</v>
      </c>
      <c r="E167" s="493">
        <v>-209.4484373096779</v>
      </c>
      <c r="F167" s="452">
        <v>-211.82934308320228</v>
      </c>
      <c r="G167" s="452">
        <v>174.70101159532314</v>
      </c>
      <c r="H167" s="452">
        <v>-37.128331487879144</v>
      </c>
      <c r="I167" s="452">
        <v>198.87561569076536</v>
      </c>
      <c r="J167" s="452">
        <v>161.74728420288622</v>
      </c>
      <c r="K167" s="530">
        <v>3.623292595255212</v>
      </c>
      <c r="L167" s="494">
        <v>165.37057679814143</v>
      </c>
      <c r="M167" s="450">
        <v>7.8533944104960494</v>
      </c>
      <c r="N167" s="450">
        <v>173.22397120863747</v>
      </c>
      <c r="O167" s="481">
        <v>10</v>
      </c>
      <c r="P167" s="481">
        <v>10</v>
      </c>
      <c r="Q167" s="200"/>
      <c r="R167" s="472">
        <f t="shared" si="6"/>
        <v>-0.5418353456772379</v>
      </c>
      <c r="S167" s="469">
        <f t="shared" si="7"/>
        <v>-195.57079054191365</v>
      </c>
      <c r="T167" s="484"/>
      <c r="U167" s="431">
        <v>507</v>
      </c>
      <c r="V167" s="432" t="s">
        <v>171</v>
      </c>
      <c r="W167" s="433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200">
        <v>6.3971606033717832</v>
      </c>
      <c r="AF167" s="202">
        <v>360.94136734005508</v>
      </c>
    </row>
    <row r="168" spans="1:32" s="1" customFormat="1" ht="16.5">
      <c r="A168" s="431">
        <v>508</v>
      </c>
      <c r="B168" s="432" t="s">
        <v>172</v>
      </c>
      <c r="C168" s="437">
        <v>9360</v>
      </c>
      <c r="D168" s="493">
        <v>-80.933288623476059</v>
      </c>
      <c r="E168" s="493">
        <v>-197.97455453445804</v>
      </c>
      <c r="F168" s="452">
        <v>-278.90784315793411</v>
      </c>
      <c r="G168" s="452">
        <v>251.59166194094766</v>
      </c>
      <c r="H168" s="452">
        <v>-27.31618121698644</v>
      </c>
      <c r="I168" s="452">
        <v>177.60214771951081</v>
      </c>
      <c r="J168" s="452">
        <v>150.28596650252439</v>
      </c>
      <c r="K168" s="530">
        <v>-78.932371794871798</v>
      </c>
      <c r="L168" s="494">
        <v>71.353594707652576</v>
      </c>
      <c r="M168" s="450">
        <v>11.931612286324784</v>
      </c>
      <c r="N168" s="450">
        <v>83.285206993977368</v>
      </c>
      <c r="O168" s="481">
        <v>6</v>
      </c>
      <c r="P168" s="481">
        <v>6</v>
      </c>
      <c r="Q168" s="200"/>
      <c r="R168" s="472">
        <f t="shared" si="6"/>
        <v>0.16414080568779121</v>
      </c>
      <c r="S168" s="469">
        <f t="shared" si="7"/>
        <v>10.060670038204329</v>
      </c>
      <c r="T168" s="484"/>
      <c r="U168" s="431">
        <v>508</v>
      </c>
      <c r="V168" s="432" t="s">
        <v>172</v>
      </c>
      <c r="W168" s="433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200">
        <v>-105.63766600439193</v>
      </c>
      <c r="AF168" s="202">
        <v>61.292924669448247</v>
      </c>
    </row>
    <row r="169" spans="1:32" s="1" customFormat="1" ht="16.5">
      <c r="A169" s="431">
        <v>529</v>
      </c>
      <c r="B169" s="432" t="s">
        <v>573</v>
      </c>
      <c r="C169" s="437">
        <v>19850</v>
      </c>
      <c r="D169" s="493">
        <v>237.54573904685188</v>
      </c>
      <c r="E169" s="493">
        <v>210.18230132069093</v>
      </c>
      <c r="F169" s="452">
        <v>447.7280403675428</v>
      </c>
      <c r="G169" s="452">
        <v>-31.966088789916263</v>
      </c>
      <c r="H169" s="452">
        <v>415.76195157762652</v>
      </c>
      <c r="I169" s="452">
        <v>115.95178222099007</v>
      </c>
      <c r="J169" s="452">
        <v>531.71373379861654</v>
      </c>
      <c r="K169" s="530">
        <v>-54.054659949622163</v>
      </c>
      <c r="L169" s="494">
        <v>477.65907384899441</v>
      </c>
      <c r="M169" s="450">
        <v>-10.120304556675059</v>
      </c>
      <c r="N169" s="450">
        <v>467.53876929231933</v>
      </c>
      <c r="O169" s="481">
        <v>2</v>
      </c>
      <c r="P169" s="481">
        <v>2</v>
      </c>
      <c r="Q169" s="200"/>
      <c r="R169" s="472">
        <f t="shared" si="6"/>
        <v>5.3479259165194873E-2</v>
      </c>
      <c r="S169" s="469">
        <f t="shared" si="7"/>
        <v>24.248083842884341</v>
      </c>
      <c r="T169" s="484"/>
      <c r="U169" s="431">
        <v>529</v>
      </c>
      <c r="V169" s="432" t="s">
        <v>173</v>
      </c>
      <c r="W169" s="433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200">
        <v>-57.244905255631032</v>
      </c>
      <c r="AF169" s="202">
        <v>453.41099000611007</v>
      </c>
    </row>
    <row r="170" spans="1:32" s="1" customFormat="1" ht="16.5">
      <c r="A170" s="431">
        <v>531</v>
      </c>
      <c r="B170" s="432" t="s">
        <v>174</v>
      </c>
      <c r="C170" s="437">
        <v>5072</v>
      </c>
      <c r="D170" s="493">
        <v>84.150956839617578</v>
      </c>
      <c r="E170" s="493">
        <v>-474.59480968568568</v>
      </c>
      <c r="F170" s="452">
        <v>-390.44385284606807</v>
      </c>
      <c r="G170" s="452">
        <v>433.25894749306082</v>
      </c>
      <c r="H170" s="452">
        <v>42.815094646992698</v>
      </c>
      <c r="I170" s="452">
        <v>173.32981083052803</v>
      </c>
      <c r="J170" s="452">
        <v>216.14490547752075</v>
      </c>
      <c r="K170" s="530">
        <v>-59.053627760252368</v>
      </c>
      <c r="L170" s="494">
        <v>157.09127771726838</v>
      </c>
      <c r="M170" s="450">
        <v>7.1895286967665646</v>
      </c>
      <c r="N170" s="450">
        <v>164.28080641403494</v>
      </c>
      <c r="O170" s="481">
        <v>4</v>
      </c>
      <c r="P170" s="481">
        <v>4</v>
      </c>
      <c r="Q170" s="200"/>
      <c r="R170" s="472">
        <f t="shared" si="6"/>
        <v>-0.61911122008473007</v>
      </c>
      <c r="S170" s="469">
        <f t="shared" si="7"/>
        <v>-255.34218317967355</v>
      </c>
      <c r="T170" s="484"/>
      <c r="U170" s="431">
        <v>531</v>
      </c>
      <c r="V170" s="432" t="s">
        <v>174</v>
      </c>
      <c r="W170" s="433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200">
        <v>-38.671696653124393</v>
      </c>
      <c r="AF170" s="202">
        <v>412.43346089694194</v>
      </c>
    </row>
    <row r="171" spans="1:32" s="1" customFormat="1" ht="16.5">
      <c r="A171" s="431">
        <v>535</v>
      </c>
      <c r="B171" s="432" t="s">
        <v>175</v>
      </c>
      <c r="C171" s="437">
        <v>10419</v>
      </c>
      <c r="D171" s="493">
        <v>802.56619055677857</v>
      </c>
      <c r="E171" s="493">
        <v>-49.152906440848199</v>
      </c>
      <c r="F171" s="452">
        <v>753.41328411593042</v>
      </c>
      <c r="G171" s="452">
        <v>619.30225942868958</v>
      </c>
      <c r="H171" s="452">
        <v>1372.71554354462</v>
      </c>
      <c r="I171" s="452">
        <v>191.65889739423778</v>
      </c>
      <c r="J171" s="452">
        <v>1564.3744409388578</v>
      </c>
      <c r="K171" s="530">
        <v>-71.299548901046165</v>
      </c>
      <c r="L171" s="494">
        <v>1493.0748920378117</v>
      </c>
      <c r="M171" s="450">
        <v>-5.9493586236683029</v>
      </c>
      <c r="N171" s="450">
        <v>1487.1255334141433</v>
      </c>
      <c r="O171" s="481">
        <v>17</v>
      </c>
      <c r="P171" s="481">
        <v>17</v>
      </c>
      <c r="Q171" s="200"/>
      <c r="R171" s="472">
        <f t="shared" si="6"/>
        <v>-5.7052245558940236E-2</v>
      </c>
      <c r="S171" s="469">
        <f t="shared" si="7"/>
        <v>-90.337216433504864</v>
      </c>
      <c r="T171" s="484"/>
      <c r="U171" s="431">
        <v>535</v>
      </c>
      <c r="V171" s="432" t="s">
        <v>175</v>
      </c>
      <c r="W171" s="433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200">
        <v>-88.932474028472484</v>
      </c>
      <c r="AF171" s="202">
        <v>1583.4121084713165</v>
      </c>
    </row>
    <row r="172" spans="1:32" s="1" customFormat="1" ht="16.5">
      <c r="A172" s="431">
        <v>536</v>
      </c>
      <c r="B172" s="432" t="s">
        <v>176</v>
      </c>
      <c r="C172" s="437">
        <v>35346</v>
      </c>
      <c r="D172" s="493">
        <v>432.28774595114493</v>
      </c>
      <c r="E172" s="493">
        <v>-121.90327899464297</v>
      </c>
      <c r="F172" s="452">
        <v>310.38446695650191</v>
      </c>
      <c r="G172" s="452">
        <v>158.58812617159091</v>
      </c>
      <c r="H172" s="452">
        <v>468.9725931280928</v>
      </c>
      <c r="I172" s="452">
        <v>120.06433477282978</v>
      </c>
      <c r="J172" s="452">
        <v>589.03692790092259</v>
      </c>
      <c r="K172" s="530">
        <v>-62.25363548916426</v>
      </c>
      <c r="L172" s="494">
        <v>526.78329241175834</v>
      </c>
      <c r="M172" s="450">
        <v>-0.39201897810216851</v>
      </c>
      <c r="N172" s="450">
        <v>526.39127343365612</v>
      </c>
      <c r="O172" s="481">
        <v>6</v>
      </c>
      <c r="P172" s="481">
        <v>6</v>
      </c>
      <c r="Q172" s="200"/>
      <c r="R172" s="472">
        <f t="shared" si="6"/>
        <v>-4.313495206748711E-2</v>
      </c>
      <c r="S172" s="469">
        <f t="shared" si="7"/>
        <v>-23.747102182518915</v>
      </c>
      <c r="T172" s="484"/>
      <c r="U172" s="431">
        <v>536</v>
      </c>
      <c r="V172" s="432" t="s">
        <v>176</v>
      </c>
      <c r="W172" s="433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200">
        <v>-59.446823758743264</v>
      </c>
      <c r="AF172" s="202">
        <v>550.53039459427725</v>
      </c>
    </row>
    <row r="173" spans="1:32" s="1" customFormat="1" ht="16.5">
      <c r="A173" s="431">
        <v>538</v>
      </c>
      <c r="B173" s="432" t="s">
        <v>574</v>
      </c>
      <c r="C173" s="437">
        <v>4644</v>
      </c>
      <c r="D173" s="493">
        <v>546.88610430843335</v>
      </c>
      <c r="E173" s="493">
        <v>-99.381140038823006</v>
      </c>
      <c r="F173" s="452">
        <v>447.5049642696103</v>
      </c>
      <c r="G173" s="452">
        <v>407.53889086496491</v>
      </c>
      <c r="H173" s="452">
        <v>855.04385513457521</v>
      </c>
      <c r="I173" s="452">
        <v>167.63324786211635</v>
      </c>
      <c r="J173" s="452">
        <v>1022.6771029966916</v>
      </c>
      <c r="K173" s="530">
        <v>228.03940568475451</v>
      </c>
      <c r="L173" s="494">
        <v>1250.7165086814462</v>
      </c>
      <c r="M173" s="450">
        <v>-17.00978843669251</v>
      </c>
      <c r="N173" s="450">
        <v>1233.7067202447536</v>
      </c>
      <c r="O173" s="481">
        <v>2</v>
      </c>
      <c r="P173" s="481">
        <v>2</v>
      </c>
      <c r="Q173" s="200"/>
      <c r="R173" s="472">
        <f t="shared" si="6"/>
        <v>1.8484836886136734E-2</v>
      </c>
      <c r="S173" s="469">
        <f t="shared" si="7"/>
        <v>22.699690576109788</v>
      </c>
      <c r="T173" s="484"/>
      <c r="U173" s="431">
        <v>538</v>
      </c>
      <c r="V173" s="432" t="s">
        <v>177</v>
      </c>
      <c r="W173" s="433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200">
        <v>158.19876306248668</v>
      </c>
      <c r="AF173" s="202">
        <v>1228.0168181053364</v>
      </c>
    </row>
    <row r="174" spans="1:32" s="1" customFormat="1" ht="16.5">
      <c r="A174" s="431">
        <v>541</v>
      </c>
      <c r="B174" s="432" t="s">
        <v>178</v>
      </c>
      <c r="C174" s="437">
        <v>9243</v>
      </c>
      <c r="D174" s="493">
        <v>173.98821702138349</v>
      </c>
      <c r="E174" s="493">
        <v>388.94477298257652</v>
      </c>
      <c r="F174" s="452">
        <v>562.93299000395996</v>
      </c>
      <c r="G174" s="452">
        <v>494.19497541049236</v>
      </c>
      <c r="H174" s="452">
        <v>1057.1279654144523</v>
      </c>
      <c r="I174" s="452">
        <v>219.69251219456095</v>
      </c>
      <c r="J174" s="452">
        <v>1276.8204776090133</v>
      </c>
      <c r="K174" s="530">
        <v>-64.026506545493888</v>
      </c>
      <c r="L174" s="494">
        <v>1212.7939710635194</v>
      </c>
      <c r="M174" s="450">
        <v>-1.0599349724115568</v>
      </c>
      <c r="N174" s="450">
        <v>1211.734036091108</v>
      </c>
      <c r="O174" s="481">
        <v>12</v>
      </c>
      <c r="P174" s="481">
        <v>12</v>
      </c>
      <c r="Q174" s="200"/>
      <c r="R174" s="472">
        <f t="shared" si="6"/>
        <v>-0.15656810259708878</v>
      </c>
      <c r="S174" s="469">
        <f t="shared" si="7"/>
        <v>-225.13358989065478</v>
      </c>
      <c r="T174" s="484"/>
      <c r="U174" s="431">
        <v>541</v>
      </c>
      <c r="V174" s="432" t="s">
        <v>178</v>
      </c>
      <c r="W174" s="433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200">
        <v>-93.138278679825959</v>
      </c>
      <c r="AF174" s="202">
        <v>1437.9275609541742</v>
      </c>
    </row>
    <row r="175" spans="1:32" s="1" customFormat="1" ht="16.5">
      <c r="A175" s="431">
        <v>543</v>
      </c>
      <c r="B175" s="432" t="s">
        <v>179</v>
      </c>
      <c r="C175" s="437">
        <v>44458</v>
      </c>
      <c r="D175" s="493">
        <v>638.56049562653084</v>
      </c>
      <c r="E175" s="493">
        <v>129.10718637362666</v>
      </c>
      <c r="F175" s="452">
        <v>767.66768200015747</v>
      </c>
      <c r="G175" s="452">
        <v>-4.4723701176613142</v>
      </c>
      <c r="H175" s="452">
        <v>763.19531188249618</v>
      </c>
      <c r="I175" s="452">
        <v>115.70970920548424</v>
      </c>
      <c r="J175" s="452">
        <v>878.90502108798057</v>
      </c>
      <c r="K175" s="530">
        <v>-185.32678033199875</v>
      </c>
      <c r="L175" s="494">
        <v>693.57824075598182</v>
      </c>
      <c r="M175" s="450">
        <v>-5.9876009469611766</v>
      </c>
      <c r="N175" s="450">
        <v>687.59063980902067</v>
      </c>
      <c r="O175" s="481">
        <v>1</v>
      </c>
      <c r="P175" s="482">
        <v>33</v>
      </c>
      <c r="Q175" s="200"/>
      <c r="R175" s="472">
        <f t="shared" si="6"/>
        <v>-3.3282273962575049E-2</v>
      </c>
      <c r="S175" s="469">
        <f t="shared" si="7"/>
        <v>-23.878594962711759</v>
      </c>
      <c r="T175" s="484"/>
      <c r="U175" s="431">
        <v>543</v>
      </c>
      <c r="V175" s="432" t="s">
        <v>179</v>
      </c>
      <c r="W175" s="433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200">
        <v>-167.22922473768895</v>
      </c>
      <c r="AF175" s="202">
        <v>717.45683571869358</v>
      </c>
    </row>
    <row r="176" spans="1:32" s="1" customFormat="1" ht="16.5">
      <c r="A176" s="431">
        <v>545</v>
      </c>
      <c r="B176" s="432" t="s">
        <v>575</v>
      </c>
      <c r="C176" s="437">
        <v>9584</v>
      </c>
      <c r="D176" s="493">
        <v>880.37705200691846</v>
      </c>
      <c r="E176" s="493">
        <v>285.21709509683018</v>
      </c>
      <c r="F176" s="452">
        <v>1165.5941471037486</v>
      </c>
      <c r="G176" s="452">
        <v>325.53577702199061</v>
      </c>
      <c r="H176" s="452">
        <v>1491.1299241257393</v>
      </c>
      <c r="I176" s="452">
        <v>226.77278726372086</v>
      </c>
      <c r="J176" s="452">
        <v>1717.9027113894601</v>
      </c>
      <c r="K176" s="530">
        <v>32.897015859766277</v>
      </c>
      <c r="L176" s="494">
        <v>1750.7997272492266</v>
      </c>
      <c r="M176" s="450">
        <v>1.4165103297161927</v>
      </c>
      <c r="N176" s="450">
        <v>1752.216237578943</v>
      </c>
      <c r="O176" s="481">
        <v>15</v>
      </c>
      <c r="P176" s="481">
        <v>15</v>
      </c>
      <c r="Q176" s="200"/>
      <c r="R176" s="472">
        <f t="shared" si="6"/>
        <v>4.2312689713152163E-2</v>
      </c>
      <c r="S176" s="469">
        <f t="shared" si="7"/>
        <v>71.073725130752564</v>
      </c>
      <c r="T176" s="484"/>
      <c r="U176" s="431">
        <v>545</v>
      </c>
      <c r="V176" s="432" t="s">
        <v>180</v>
      </c>
      <c r="W176" s="433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200">
        <v>40.812382346789377</v>
      </c>
      <c r="AF176" s="202">
        <v>1679.7260021184741</v>
      </c>
    </row>
    <row r="177" spans="1:32" s="1" customFormat="1" ht="16.5">
      <c r="A177" s="431">
        <v>560</v>
      </c>
      <c r="B177" s="432" t="s">
        <v>181</v>
      </c>
      <c r="C177" s="437">
        <v>15735</v>
      </c>
      <c r="D177" s="493">
        <v>322.92417293553626</v>
      </c>
      <c r="E177" s="493">
        <v>-46.328779519165174</v>
      </c>
      <c r="F177" s="452">
        <v>276.59539341637111</v>
      </c>
      <c r="G177" s="452">
        <v>388.88818289676158</v>
      </c>
      <c r="H177" s="452">
        <v>665.48357631313263</v>
      </c>
      <c r="I177" s="452">
        <v>174.92796877380923</v>
      </c>
      <c r="J177" s="452">
        <v>840.41154508694183</v>
      </c>
      <c r="K177" s="530">
        <v>-114.1675881792183</v>
      </c>
      <c r="L177" s="494">
        <v>726.24395690772349</v>
      </c>
      <c r="M177" s="450">
        <v>30.156797270416298</v>
      </c>
      <c r="N177" s="450">
        <v>756.40075417813989</v>
      </c>
      <c r="O177" s="481">
        <v>7</v>
      </c>
      <c r="P177" s="481">
        <v>7</v>
      </c>
      <c r="Q177" s="200"/>
      <c r="R177" s="472">
        <f t="shared" si="6"/>
        <v>-0.16677293836337917</v>
      </c>
      <c r="S177" s="469">
        <f t="shared" si="7"/>
        <v>-145.35994357198297</v>
      </c>
      <c r="T177" s="484"/>
      <c r="U177" s="431">
        <v>560</v>
      </c>
      <c r="V177" s="432" t="s">
        <v>181</v>
      </c>
      <c r="W177" s="433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200">
        <v>-134.12424089068827</v>
      </c>
      <c r="AF177" s="202">
        <v>871.60390047970645</v>
      </c>
    </row>
    <row r="178" spans="1:32" s="1" customFormat="1" ht="16.5">
      <c r="A178" s="431">
        <v>561</v>
      </c>
      <c r="B178" s="432" t="s">
        <v>182</v>
      </c>
      <c r="C178" s="437">
        <v>1317</v>
      </c>
      <c r="D178" s="493">
        <v>501.94093988432962</v>
      </c>
      <c r="E178" s="493">
        <v>486.21534649064625</v>
      </c>
      <c r="F178" s="452">
        <v>988.15628637497593</v>
      </c>
      <c r="G178" s="452">
        <v>331.64341912816104</v>
      </c>
      <c r="H178" s="452">
        <v>1319.7997055031369</v>
      </c>
      <c r="I178" s="452">
        <v>258.22638326044347</v>
      </c>
      <c r="J178" s="452">
        <v>1578.0260887635802</v>
      </c>
      <c r="K178" s="530">
        <v>-211.48291571753987</v>
      </c>
      <c r="L178" s="494">
        <v>1366.5431730460405</v>
      </c>
      <c r="M178" s="450">
        <v>-450.84001518602889</v>
      </c>
      <c r="N178" s="450">
        <v>915.70315786001152</v>
      </c>
      <c r="O178" s="481">
        <v>2</v>
      </c>
      <c r="P178" s="481">
        <v>2</v>
      </c>
      <c r="Q178" s="200"/>
      <c r="R178" s="472">
        <f t="shared" si="6"/>
        <v>1.121855994177174E-2</v>
      </c>
      <c r="S178" s="469">
        <f t="shared" si="7"/>
        <v>15.160566772744687</v>
      </c>
      <c r="T178" s="484"/>
      <c r="U178" s="431">
        <v>561</v>
      </c>
      <c r="V178" s="432" t="s">
        <v>182</v>
      </c>
      <c r="W178" s="433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200">
        <v>-233.42183994016455</v>
      </c>
      <c r="AF178" s="202">
        <v>1351.3826062732958</v>
      </c>
    </row>
    <row r="179" spans="1:32" s="1" customFormat="1" ht="16.5">
      <c r="A179" s="431">
        <v>562</v>
      </c>
      <c r="B179" s="432" t="s">
        <v>183</v>
      </c>
      <c r="C179" s="437">
        <v>8935</v>
      </c>
      <c r="D179" s="493">
        <v>161.63948971520475</v>
      </c>
      <c r="E179" s="493">
        <v>-58.093791968656419</v>
      </c>
      <c r="F179" s="452">
        <v>103.54569774654834</v>
      </c>
      <c r="G179" s="452">
        <v>367.14278542994839</v>
      </c>
      <c r="H179" s="452">
        <v>470.68848317649673</v>
      </c>
      <c r="I179" s="452">
        <v>185.64360276195379</v>
      </c>
      <c r="J179" s="452">
        <v>656.33208593845052</v>
      </c>
      <c r="K179" s="530">
        <v>-45.196642417459429</v>
      </c>
      <c r="L179" s="494">
        <v>611.13544352099109</v>
      </c>
      <c r="M179" s="450">
        <v>-13.570074639059866</v>
      </c>
      <c r="N179" s="450">
        <v>597.56536888193114</v>
      </c>
      <c r="O179" s="481">
        <v>6</v>
      </c>
      <c r="P179" s="481">
        <v>6</v>
      </c>
      <c r="Q179" s="200"/>
      <c r="R179" s="472">
        <f t="shared" si="6"/>
        <v>-3.0718906207492214E-3</v>
      </c>
      <c r="S179" s="469">
        <f t="shared" si="7"/>
        <v>-1.8831259940383234</v>
      </c>
      <c r="T179" s="484"/>
      <c r="U179" s="431">
        <v>562</v>
      </c>
      <c r="V179" s="432" t="s">
        <v>183</v>
      </c>
      <c r="W179" s="433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200">
        <v>-42.162842503898418</v>
      </c>
      <c r="AF179" s="202">
        <v>613.01856951502941</v>
      </c>
    </row>
    <row r="180" spans="1:32" s="1" customFormat="1" ht="16.5">
      <c r="A180" s="431">
        <v>563</v>
      </c>
      <c r="B180" s="432" t="s">
        <v>184</v>
      </c>
      <c r="C180" s="437">
        <v>7025</v>
      </c>
      <c r="D180" s="493">
        <v>447.31254789022779</v>
      </c>
      <c r="E180" s="493">
        <v>-295.68735053396995</v>
      </c>
      <c r="F180" s="452">
        <v>151.6251973562579</v>
      </c>
      <c r="G180" s="452">
        <v>496.5231185121886</v>
      </c>
      <c r="H180" s="452">
        <v>648.1483158684465</v>
      </c>
      <c r="I180" s="452">
        <v>184.65105172479997</v>
      </c>
      <c r="J180" s="452">
        <v>832.79936759324642</v>
      </c>
      <c r="K180" s="530">
        <v>-47.092526690391459</v>
      </c>
      <c r="L180" s="494">
        <v>785.70684090285499</v>
      </c>
      <c r="M180" s="450">
        <v>1.6819148754448425</v>
      </c>
      <c r="N180" s="450">
        <v>787.38875577829981</v>
      </c>
      <c r="O180" s="481">
        <v>17</v>
      </c>
      <c r="P180" s="481">
        <v>17</v>
      </c>
      <c r="Q180" s="200"/>
      <c r="R180" s="472">
        <f t="shared" si="6"/>
        <v>-0.26515816851794277</v>
      </c>
      <c r="S180" s="469">
        <f t="shared" si="7"/>
        <v>-283.51214914594402</v>
      </c>
      <c r="T180" s="484"/>
      <c r="U180" s="431">
        <v>563</v>
      </c>
      <c r="V180" s="432" t="s">
        <v>184</v>
      </c>
      <c r="W180" s="433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200">
        <v>-45.641087017741484</v>
      </c>
      <c r="AF180" s="202">
        <v>1069.218990048799</v>
      </c>
    </row>
    <row r="181" spans="1:32" s="1" customFormat="1" ht="16.5">
      <c r="A181" s="431">
        <v>564</v>
      </c>
      <c r="B181" s="432" t="s">
        <v>576</v>
      </c>
      <c r="C181" s="437">
        <v>211848</v>
      </c>
      <c r="D181" s="493">
        <v>384.68448920837159</v>
      </c>
      <c r="E181" s="493">
        <v>-154.36440972133786</v>
      </c>
      <c r="F181" s="452">
        <v>230.32007948703372</v>
      </c>
      <c r="G181" s="452">
        <v>166.48237194693073</v>
      </c>
      <c r="H181" s="452">
        <v>396.80245143396445</v>
      </c>
      <c r="I181" s="452">
        <v>138.77539180176834</v>
      </c>
      <c r="J181" s="452">
        <v>535.57784323573287</v>
      </c>
      <c r="K181" s="530">
        <v>-1.3240058910162003</v>
      </c>
      <c r="L181" s="494">
        <v>534.25383734471666</v>
      </c>
      <c r="M181" s="450">
        <v>-61.278093670697885</v>
      </c>
      <c r="N181" s="450">
        <v>472.97574367401876</v>
      </c>
      <c r="O181" s="481">
        <v>17</v>
      </c>
      <c r="P181" s="481">
        <v>17</v>
      </c>
      <c r="Q181" s="200"/>
      <c r="R181" s="472">
        <f t="shared" si="6"/>
        <v>-5.7875904809783926E-2</v>
      </c>
      <c r="S181" s="469">
        <f t="shared" si="7"/>
        <v>-32.819905989329072</v>
      </c>
      <c r="T181" s="484"/>
      <c r="U181" s="431">
        <v>564</v>
      </c>
      <c r="V181" s="432" t="s">
        <v>185</v>
      </c>
      <c r="W181" s="433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200">
        <v>4.2034635959742497</v>
      </c>
      <c r="AF181" s="202">
        <v>567.07374333404573</v>
      </c>
    </row>
    <row r="182" spans="1:32" s="1" customFormat="1" ht="16.5">
      <c r="A182" s="431">
        <v>576</v>
      </c>
      <c r="B182" s="432" t="s">
        <v>186</v>
      </c>
      <c r="C182" s="437">
        <v>2750</v>
      </c>
      <c r="D182" s="493">
        <v>-49.983498415063032</v>
      </c>
      <c r="E182" s="493">
        <v>208.39033233924789</v>
      </c>
      <c r="F182" s="452">
        <v>158.40683392418487</v>
      </c>
      <c r="G182" s="452">
        <v>285.83256763219606</v>
      </c>
      <c r="H182" s="452">
        <v>444.23940155638093</v>
      </c>
      <c r="I182" s="452">
        <v>223.92459876517998</v>
      </c>
      <c r="J182" s="452">
        <v>668.16400032156093</v>
      </c>
      <c r="K182" s="530">
        <v>-88.345454545454544</v>
      </c>
      <c r="L182" s="494">
        <v>579.81854577610636</v>
      </c>
      <c r="M182" s="450">
        <v>-15.162620909090911</v>
      </c>
      <c r="N182" s="450">
        <v>564.65592486701553</v>
      </c>
      <c r="O182" s="481">
        <v>7</v>
      </c>
      <c r="P182" s="481">
        <v>7</v>
      </c>
      <c r="Q182" s="200"/>
      <c r="R182" s="472">
        <f t="shared" si="6"/>
        <v>-0.19380807218222318</v>
      </c>
      <c r="S182" s="469">
        <f t="shared" si="7"/>
        <v>-139.38804234438703</v>
      </c>
      <c r="T182" s="484"/>
      <c r="U182" s="431">
        <v>576</v>
      </c>
      <c r="V182" s="432" t="s">
        <v>186</v>
      </c>
      <c r="W182" s="433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200">
        <v>-84.303234980447925</v>
      </c>
      <c r="AF182" s="202">
        <v>719.20658812049339</v>
      </c>
    </row>
    <row r="183" spans="1:32" s="1" customFormat="1" ht="16.5">
      <c r="A183" s="431">
        <v>577</v>
      </c>
      <c r="B183" s="432" t="s">
        <v>577</v>
      </c>
      <c r="C183" s="437">
        <v>11138</v>
      </c>
      <c r="D183" s="493">
        <v>508.50365031576752</v>
      </c>
      <c r="E183" s="493">
        <v>-33.838237992056165</v>
      </c>
      <c r="F183" s="452">
        <v>474.66541232371134</v>
      </c>
      <c r="G183" s="452">
        <v>213.24456030589783</v>
      </c>
      <c r="H183" s="452">
        <v>687.90997262960923</v>
      </c>
      <c r="I183" s="452">
        <v>141.29479549833314</v>
      </c>
      <c r="J183" s="452">
        <v>829.20476812794243</v>
      </c>
      <c r="K183" s="530">
        <v>40.045609624708206</v>
      </c>
      <c r="L183" s="494">
        <v>869.25037775265059</v>
      </c>
      <c r="M183" s="450">
        <v>-2.0694094541210286</v>
      </c>
      <c r="N183" s="450">
        <v>867.18096829852959</v>
      </c>
      <c r="O183" s="481">
        <v>2</v>
      </c>
      <c r="P183" s="481">
        <v>2</v>
      </c>
      <c r="Q183" s="200"/>
      <c r="R183" s="472">
        <f t="shared" si="6"/>
        <v>-6.044280970012067E-2</v>
      </c>
      <c r="S183" s="469">
        <f t="shared" si="7"/>
        <v>-55.919890461901787</v>
      </c>
      <c r="T183" s="484"/>
      <c r="U183" s="431">
        <v>577</v>
      </c>
      <c r="V183" s="432" t="s">
        <v>187</v>
      </c>
      <c r="W183" s="433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200">
        <v>7.2382030613169093</v>
      </c>
      <c r="AF183" s="202">
        <v>925.17026821455238</v>
      </c>
    </row>
    <row r="184" spans="1:32" s="1" customFormat="1" ht="16.5">
      <c r="A184" s="431">
        <v>578</v>
      </c>
      <c r="B184" s="432" t="s">
        <v>188</v>
      </c>
      <c r="C184" s="437">
        <v>3100</v>
      </c>
      <c r="D184" s="493">
        <v>145.21387964480903</v>
      </c>
      <c r="E184" s="493">
        <v>-247.0775709357641</v>
      </c>
      <c r="F184" s="452">
        <v>-101.86369129095509</v>
      </c>
      <c r="G184" s="452">
        <v>542.4943069212718</v>
      </c>
      <c r="H184" s="452">
        <v>440.63061563031675</v>
      </c>
      <c r="I184" s="452">
        <v>214.25674454072112</v>
      </c>
      <c r="J184" s="452">
        <v>654.88736017103793</v>
      </c>
      <c r="K184" s="530">
        <v>-7.1729032258064516</v>
      </c>
      <c r="L184" s="494">
        <v>647.7144569452314</v>
      </c>
      <c r="M184" s="450">
        <v>115.18525725806451</v>
      </c>
      <c r="N184" s="450">
        <v>762.89971420329584</v>
      </c>
      <c r="O184" s="481">
        <v>18</v>
      </c>
      <c r="P184" s="481">
        <v>18</v>
      </c>
      <c r="Q184" s="200"/>
      <c r="R184" s="472">
        <f t="shared" si="6"/>
        <v>-5.350706721715711E-2</v>
      </c>
      <c r="S184" s="469">
        <f t="shared" si="7"/>
        <v>-36.616544915337954</v>
      </c>
      <c r="T184" s="484"/>
      <c r="U184" s="431">
        <v>578</v>
      </c>
      <c r="V184" s="432" t="s">
        <v>188</v>
      </c>
      <c r="W184" s="433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200">
        <v>32.701853597235313</v>
      </c>
      <c r="AF184" s="202">
        <v>684.33100186056936</v>
      </c>
    </row>
    <row r="185" spans="1:32" s="1" customFormat="1" ht="16.5">
      <c r="A185" s="431">
        <v>580</v>
      </c>
      <c r="B185" s="432" t="s">
        <v>189</v>
      </c>
      <c r="C185" s="437">
        <v>4438</v>
      </c>
      <c r="D185" s="493">
        <v>-81.645787408552806</v>
      </c>
      <c r="E185" s="493">
        <v>-132.60167314899576</v>
      </c>
      <c r="F185" s="452">
        <v>-214.24746055754858</v>
      </c>
      <c r="G185" s="452">
        <v>454.91721455266594</v>
      </c>
      <c r="H185" s="452">
        <v>240.66975399511739</v>
      </c>
      <c r="I185" s="452">
        <v>231.06487718677977</v>
      </c>
      <c r="J185" s="452">
        <v>471.73463118189716</v>
      </c>
      <c r="K185" s="530">
        <v>-81.486931050022534</v>
      </c>
      <c r="L185" s="494">
        <v>390.24770013187464</v>
      </c>
      <c r="M185" s="450">
        <v>14.807569287967555</v>
      </c>
      <c r="N185" s="450">
        <v>405.0552694198422</v>
      </c>
      <c r="O185" s="481">
        <v>9</v>
      </c>
      <c r="P185" s="481">
        <v>9</v>
      </c>
      <c r="Q185" s="200"/>
      <c r="R185" s="472">
        <f t="shared" si="6"/>
        <v>-0.25656678928311882</v>
      </c>
      <c r="S185" s="469">
        <f t="shared" si="7"/>
        <v>-134.67867456635116</v>
      </c>
      <c r="T185" s="484"/>
      <c r="U185" s="431">
        <v>580</v>
      </c>
      <c r="V185" s="432" t="s">
        <v>189</v>
      </c>
      <c r="W185" s="433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200">
        <v>-64.968688416903873</v>
      </c>
      <c r="AF185" s="202">
        <v>524.9263746982258</v>
      </c>
    </row>
    <row r="186" spans="1:32" s="1" customFormat="1" ht="16.5">
      <c r="A186" s="431">
        <v>581</v>
      </c>
      <c r="B186" s="432" t="s">
        <v>190</v>
      </c>
      <c r="C186" s="437">
        <v>6240</v>
      </c>
      <c r="D186" s="493">
        <v>201.71745619129618</v>
      </c>
      <c r="E186" s="493">
        <v>-229.61210535053692</v>
      </c>
      <c r="F186" s="452">
        <v>-27.894649159240736</v>
      </c>
      <c r="G186" s="452">
        <v>351.24109676086243</v>
      </c>
      <c r="H186" s="452">
        <v>323.34644760162166</v>
      </c>
      <c r="I186" s="452">
        <v>196.23036762951654</v>
      </c>
      <c r="J186" s="452">
        <v>519.5768152311382</v>
      </c>
      <c r="K186" s="530">
        <v>-75.748557692307699</v>
      </c>
      <c r="L186" s="494">
        <v>443.82825753883054</v>
      </c>
      <c r="M186" s="450">
        <v>16.329063301282044</v>
      </c>
      <c r="N186" s="450">
        <v>460.15732084011262</v>
      </c>
      <c r="O186" s="481">
        <v>6</v>
      </c>
      <c r="P186" s="481">
        <v>6</v>
      </c>
      <c r="Q186" s="200"/>
      <c r="R186" s="472">
        <f t="shared" si="6"/>
        <v>-0.49422292267109524</v>
      </c>
      <c r="S186" s="469">
        <f t="shared" si="7"/>
        <v>-433.68928414724877</v>
      </c>
      <c r="T186" s="484"/>
      <c r="U186" s="431">
        <v>581</v>
      </c>
      <c r="V186" s="432" t="s">
        <v>190</v>
      </c>
      <c r="W186" s="433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200">
        <v>-44.606108813235764</v>
      </c>
      <c r="AF186" s="202">
        <v>877.51754168607931</v>
      </c>
    </row>
    <row r="187" spans="1:32" s="1" customFormat="1" ht="16.5">
      <c r="A187" s="431">
        <v>583</v>
      </c>
      <c r="B187" s="432" t="s">
        <v>191</v>
      </c>
      <c r="C187" s="437">
        <v>947</v>
      </c>
      <c r="D187" s="493">
        <v>906.01657717784497</v>
      </c>
      <c r="E187" s="493">
        <v>-240.73596378147866</v>
      </c>
      <c r="F187" s="452">
        <v>665.28061339636633</v>
      </c>
      <c r="G187" s="452">
        <v>39.642636889654533</v>
      </c>
      <c r="H187" s="452">
        <v>704.92325028602079</v>
      </c>
      <c r="I187" s="452">
        <v>202.23662840615853</v>
      </c>
      <c r="J187" s="452">
        <v>907.1598786921794</v>
      </c>
      <c r="K187" s="530">
        <v>-248.42344244984162</v>
      </c>
      <c r="L187" s="494">
        <v>658.73643624233773</v>
      </c>
      <c r="M187" s="450">
        <v>149.5788357972545</v>
      </c>
      <c r="N187" s="450">
        <v>808.31527203959217</v>
      </c>
      <c r="O187" s="481">
        <v>19</v>
      </c>
      <c r="P187" s="481">
        <v>19</v>
      </c>
      <c r="Q187" s="200"/>
      <c r="R187" s="472">
        <f t="shared" si="6"/>
        <v>2.5186331859451219</v>
      </c>
      <c r="S187" s="469">
        <f t="shared" si="7"/>
        <v>471.52270823181254</v>
      </c>
      <c r="T187" s="484"/>
      <c r="U187" s="431">
        <v>583</v>
      </c>
      <c r="V187" s="432" t="s">
        <v>191</v>
      </c>
      <c r="W187" s="433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200">
        <v>-235.03463203463204</v>
      </c>
      <c r="AF187" s="202">
        <v>187.21372801052519</v>
      </c>
    </row>
    <row r="188" spans="1:32" s="1" customFormat="1" ht="16.5">
      <c r="A188" s="431">
        <v>584</v>
      </c>
      <c r="B188" s="432" t="s">
        <v>192</v>
      </c>
      <c r="C188" s="437">
        <v>2653</v>
      </c>
      <c r="D188" s="493">
        <v>1426.4226295721205</v>
      </c>
      <c r="E188" s="493">
        <v>-367.75474990882657</v>
      </c>
      <c r="F188" s="452">
        <v>1058.6678796632941</v>
      </c>
      <c r="G188" s="452">
        <v>686.38121155158922</v>
      </c>
      <c r="H188" s="452">
        <v>1745.0490912148834</v>
      </c>
      <c r="I188" s="452">
        <v>206.42540631743077</v>
      </c>
      <c r="J188" s="452">
        <v>1951.4744975323144</v>
      </c>
      <c r="K188" s="530">
        <v>76.742555597436862</v>
      </c>
      <c r="L188" s="494">
        <v>2028.2170531297513</v>
      </c>
      <c r="M188" s="450">
        <v>4.49860535243121</v>
      </c>
      <c r="N188" s="450">
        <v>2032.7156584821823</v>
      </c>
      <c r="O188" s="481">
        <v>16</v>
      </c>
      <c r="P188" s="481">
        <v>16</v>
      </c>
      <c r="Q188" s="200"/>
      <c r="R188" s="472">
        <f t="shared" si="6"/>
        <v>-4.662577958828433E-2</v>
      </c>
      <c r="S188" s="469">
        <f t="shared" si="7"/>
        <v>-99.192110770090267</v>
      </c>
      <c r="T188" s="484"/>
      <c r="U188" s="431">
        <v>584</v>
      </c>
      <c r="V188" s="432" t="s">
        <v>192</v>
      </c>
      <c r="W188" s="433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200">
        <v>93.344544095665171</v>
      </c>
      <c r="AF188" s="202">
        <v>2127.4091638998416</v>
      </c>
    </row>
    <row r="189" spans="1:32" s="1" customFormat="1" ht="16.5">
      <c r="A189" s="431">
        <v>588</v>
      </c>
      <c r="B189" s="432" t="s">
        <v>193</v>
      </c>
      <c r="C189" s="437">
        <v>1600</v>
      </c>
      <c r="D189" s="493">
        <v>50.638306513555435</v>
      </c>
      <c r="E189" s="493">
        <v>-669.70358173227692</v>
      </c>
      <c r="F189" s="452">
        <v>-619.06527521872147</v>
      </c>
      <c r="G189" s="452">
        <v>276.18880334937467</v>
      </c>
      <c r="H189" s="452">
        <v>-342.87647186934686</v>
      </c>
      <c r="I189" s="452">
        <v>237.58654655456377</v>
      </c>
      <c r="J189" s="452">
        <v>-105.2899253147831</v>
      </c>
      <c r="K189" s="530">
        <v>-243.0925</v>
      </c>
      <c r="L189" s="494">
        <v>-348.38242531478312</v>
      </c>
      <c r="M189" s="450">
        <v>-6.284418125000002</v>
      </c>
      <c r="N189" s="450">
        <v>-354.66684343978312</v>
      </c>
      <c r="O189" s="481">
        <v>10</v>
      </c>
      <c r="P189" s="481">
        <v>10</v>
      </c>
      <c r="Q189" s="200"/>
      <c r="R189" s="472">
        <f t="shared" si="6"/>
        <v>0.67676176908469277</v>
      </c>
      <c r="S189" s="469">
        <f t="shared" si="7"/>
        <v>-140.61145168090943</v>
      </c>
      <c r="T189" s="484"/>
      <c r="U189" s="431">
        <v>588</v>
      </c>
      <c r="V189" s="432" t="s">
        <v>193</v>
      </c>
      <c r="W189" s="433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200">
        <v>-210.89963503649636</v>
      </c>
      <c r="AF189" s="202">
        <v>-207.77097363387369</v>
      </c>
    </row>
    <row r="190" spans="1:32" s="1" customFormat="1" ht="16.5">
      <c r="A190" s="431">
        <v>592</v>
      </c>
      <c r="B190" s="432" t="s">
        <v>194</v>
      </c>
      <c r="C190" s="437">
        <v>3651</v>
      </c>
      <c r="D190" s="493">
        <v>565.08971121982904</v>
      </c>
      <c r="E190" s="493">
        <v>-255.66293934967229</v>
      </c>
      <c r="F190" s="452">
        <v>309.42677187015676</v>
      </c>
      <c r="G190" s="452">
        <v>390.35996211848368</v>
      </c>
      <c r="H190" s="452">
        <v>699.78673398864044</v>
      </c>
      <c r="I190" s="452">
        <v>184.53995897058445</v>
      </c>
      <c r="J190" s="452">
        <v>884.32669295922494</v>
      </c>
      <c r="K190" s="530">
        <v>-18.333059435771023</v>
      </c>
      <c r="L190" s="494">
        <v>865.99363352345392</v>
      </c>
      <c r="M190" s="450">
        <v>34.875211585866886</v>
      </c>
      <c r="N190" s="450">
        <v>900.86884510932089</v>
      </c>
      <c r="O190" s="481">
        <v>13</v>
      </c>
      <c r="P190" s="481">
        <v>13</v>
      </c>
      <c r="Q190" s="200"/>
      <c r="R190" s="472">
        <f t="shared" si="6"/>
        <v>-0.27160084090547248</v>
      </c>
      <c r="S190" s="469">
        <f t="shared" si="7"/>
        <v>-322.90619250046677</v>
      </c>
      <c r="T190" s="484"/>
      <c r="U190" s="431">
        <v>592</v>
      </c>
      <c r="V190" s="432" t="s">
        <v>194</v>
      </c>
      <c r="W190" s="433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200">
        <v>-10.180804785209354</v>
      </c>
      <c r="AF190" s="202">
        <v>1188.8998260239207</v>
      </c>
    </row>
    <row r="191" spans="1:32" s="1" customFormat="1" ht="16.5">
      <c r="A191" s="431">
        <v>593</v>
      </c>
      <c r="B191" s="432" t="s">
        <v>195</v>
      </c>
      <c r="C191" s="437">
        <v>17077</v>
      </c>
      <c r="D191" s="493">
        <v>-86.625192967768655</v>
      </c>
      <c r="E191" s="493">
        <v>-230.00665707542825</v>
      </c>
      <c r="F191" s="452">
        <v>-316.63185004319689</v>
      </c>
      <c r="G191" s="452">
        <v>367.06939769193082</v>
      </c>
      <c r="H191" s="452">
        <v>50.437547648733876</v>
      </c>
      <c r="I191" s="452">
        <v>194.54139744639599</v>
      </c>
      <c r="J191" s="452">
        <v>244.97894509512989</v>
      </c>
      <c r="K191" s="530">
        <v>-108.79984774843356</v>
      </c>
      <c r="L191" s="494">
        <v>136.17909734669632</v>
      </c>
      <c r="M191" s="450">
        <v>-14.452870176260459</v>
      </c>
      <c r="N191" s="450">
        <v>121.72622717043585</v>
      </c>
      <c r="O191" s="481">
        <v>10</v>
      </c>
      <c r="P191" s="481">
        <v>10</v>
      </c>
      <c r="Q191" s="200"/>
      <c r="R191" s="472">
        <f t="shared" si="6"/>
        <v>-0.55264089365013946</v>
      </c>
      <c r="S191" s="469">
        <f t="shared" si="7"/>
        <v>-168.22757598074111</v>
      </c>
      <c r="T191" s="484"/>
      <c r="U191" s="431">
        <v>593</v>
      </c>
      <c r="V191" s="432" t="s">
        <v>195</v>
      </c>
      <c r="W191" s="433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200">
        <v>-118.30110705384571</v>
      </c>
      <c r="AF191" s="202">
        <v>304.40667332743743</v>
      </c>
    </row>
    <row r="192" spans="1:32" s="1" customFormat="1" ht="16.5">
      <c r="A192" s="431">
        <v>595</v>
      </c>
      <c r="B192" s="432" t="s">
        <v>196</v>
      </c>
      <c r="C192" s="437">
        <v>4140</v>
      </c>
      <c r="D192" s="493">
        <v>313.08497784534023</v>
      </c>
      <c r="E192" s="493">
        <v>249.84536671387505</v>
      </c>
      <c r="F192" s="452">
        <v>562.9303445592152</v>
      </c>
      <c r="G192" s="452">
        <v>550.89057646780952</v>
      </c>
      <c r="H192" s="452">
        <v>1113.8209210270247</v>
      </c>
      <c r="I192" s="452">
        <v>233.21311446242763</v>
      </c>
      <c r="J192" s="452">
        <v>1347.0340354894522</v>
      </c>
      <c r="K192" s="530">
        <v>1.7371980676328502</v>
      </c>
      <c r="L192" s="494">
        <v>1348.771233557085</v>
      </c>
      <c r="M192" s="450">
        <v>31.42254106280193</v>
      </c>
      <c r="N192" s="450">
        <v>1380.1937746198871</v>
      </c>
      <c r="O192" s="481">
        <v>11</v>
      </c>
      <c r="P192" s="481">
        <v>11</v>
      </c>
      <c r="Q192" s="200"/>
      <c r="R192" s="472">
        <f t="shared" si="6"/>
        <v>5.2313327496689453E-2</v>
      </c>
      <c r="S192" s="469">
        <f t="shared" si="7"/>
        <v>67.05104783480715</v>
      </c>
      <c r="T192" s="484"/>
      <c r="U192" s="431">
        <v>595</v>
      </c>
      <c r="V192" s="432" t="s">
        <v>196</v>
      </c>
      <c r="W192" s="433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200">
        <v>8.0161630358397744</v>
      </c>
      <c r="AF192" s="202">
        <v>1281.7201857222778</v>
      </c>
    </row>
    <row r="193" spans="1:32" s="1" customFormat="1" ht="16.5">
      <c r="A193" s="431">
        <v>598</v>
      </c>
      <c r="B193" s="432" t="s">
        <v>578</v>
      </c>
      <c r="C193" s="437">
        <v>19207</v>
      </c>
      <c r="D193" s="493">
        <v>501.34132155648564</v>
      </c>
      <c r="E193" s="493">
        <v>-615.23914461524669</v>
      </c>
      <c r="F193" s="452">
        <v>-113.89782305876108</v>
      </c>
      <c r="G193" s="452">
        <v>78.607631862006428</v>
      </c>
      <c r="H193" s="452">
        <v>-35.290191196754648</v>
      </c>
      <c r="I193" s="452">
        <v>160.17259607045622</v>
      </c>
      <c r="J193" s="452">
        <v>124.88240487370159</v>
      </c>
      <c r="K193" s="530">
        <v>150.37637319727182</v>
      </c>
      <c r="L193" s="494">
        <v>275.25877807097339</v>
      </c>
      <c r="M193" s="450">
        <v>40.393429088353209</v>
      </c>
      <c r="N193" s="450">
        <v>315.65220715932662</v>
      </c>
      <c r="O193" s="481">
        <v>15</v>
      </c>
      <c r="P193" s="481">
        <v>15</v>
      </c>
      <c r="Q193" s="200"/>
      <c r="R193" s="472">
        <f t="shared" si="6"/>
        <v>-0.39417376506238527</v>
      </c>
      <c r="S193" s="469">
        <f t="shared" si="7"/>
        <v>-179.09390954302256</v>
      </c>
      <c r="T193" s="484"/>
      <c r="U193" s="431">
        <v>598</v>
      </c>
      <c r="V193" s="432" t="s">
        <v>197</v>
      </c>
      <c r="W193" s="433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200">
        <v>135.53065926585327</v>
      </c>
      <c r="AF193" s="202">
        <v>454.35268761399595</v>
      </c>
    </row>
    <row r="194" spans="1:32" s="1" customFormat="1" ht="16.5">
      <c r="A194" s="431">
        <v>599</v>
      </c>
      <c r="B194" s="432" t="s">
        <v>198</v>
      </c>
      <c r="C194" s="437">
        <v>11206</v>
      </c>
      <c r="D194" s="493">
        <v>1239.4251034046893</v>
      </c>
      <c r="E194" s="493">
        <v>-390.62191657225969</v>
      </c>
      <c r="F194" s="452">
        <v>848.80318683242956</v>
      </c>
      <c r="G194" s="452">
        <v>427.76812938274577</v>
      </c>
      <c r="H194" s="452">
        <v>1276.5713162151753</v>
      </c>
      <c r="I194" s="452">
        <v>182.09850418152985</v>
      </c>
      <c r="J194" s="452">
        <v>1458.6698203967051</v>
      </c>
      <c r="K194" s="530">
        <v>-97.171158308049257</v>
      </c>
      <c r="L194" s="494">
        <v>1361.4986620886557</v>
      </c>
      <c r="M194" s="450">
        <v>-41.809342539710876</v>
      </c>
      <c r="N194" s="450">
        <v>1319.6893195489449</v>
      </c>
      <c r="O194" s="481">
        <v>15</v>
      </c>
      <c r="P194" s="481">
        <v>15</v>
      </c>
      <c r="Q194" s="200"/>
      <c r="R194" s="472">
        <f t="shared" si="6"/>
        <v>-2.1996640962842068E-3</v>
      </c>
      <c r="S194" s="469">
        <f t="shared" si="7"/>
        <v>-3.0014418880937228</v>
      </c>
      <c r="T194" s="484"/>
      <c r="U194" s="431">
        <v>599</v>
      </c>
      <c r="V194" s="432" t="s">
        <v>198</v>
      </c>
      <c r="W194" s="433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200">
        <v>-80.934300035803801</v>
      </c>
      <c r="AF194" s="202">
        <v>1364.5001039767494</v>
      </c>
    </row>
    <row r="195" spans="1:32" s="1" customFormat="1" ht="16.5">
      <c r="A195" s="431">
        <v>601</v>
      </c>
      <c r="B195" s="432" t="s">
        <v>199</v>
      </c>
      <c r="C195" s="437">
        <v>3786</v>
      </c>
      <c r="D195" s="493">
        <v>428.14193926794735</v>
      </c>
      <c r="E195" s="493">
        <v>250.75806073163062</v>
      </c>
      <c r="F195" s="452">
        <v>678.89999999957797</v>
      </c>
      <c r="G195" s="452">
        <v>406.7285656719389</v>
      </c>
      <c r="H195" s="452">
        <v>1085.628565671517</v>
      </c>
      <c r="I195" s="452">
        <v>226.58596079655103</v>
      </c>
      <c r="J195" s="452">
        <v>1312.214526468068</v>
      </c>
      <c r="K195" s="530">
        <v>67.340200739566825</v>
      </c>
      <c r="L195" s="494">
        <v>1379.5547272076349</v>
      </c>
      <c r="M195" s="450">
        <v>-13.622095747490759</v>
      </c>
      <c r="N195" s="450">
        <v>1365.9326314601442</v>
      </c>
      <c r="O195" s="481">
        <v>13</v>
      </c>
      <c r="P195" s="481">
        <v>13</v>
      </c>
      <c r="Q195" s="200"/>
      <c r="R195" s="472">
        <f t="shared" si="6"/>
        <v>-0.13568827451674412</v>
      </c>
      <c r="S195" s="469">
        <f t="shared" si="7"/>
        <v>-216.57625948735085</v>
      </c>
      <c r="T195" s="484"/>
      <c r="U195" s="431">
        <v>601</v>
      </c>
      <c r="V195" s="432" t="s">
        <v>199</v>
      </c>
      <c r="W195" s="433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200">
        <v>82.048799380325335</v>
      </c>
      <c r="AF195" s="202">
        <v>1596.1309866949857</v>
      </c>
    </row>
    <row r="196" spans="1:32" s="1" customFormat="1" ht="16.5">
      <c r="A196" s="431">
        <v>604</v>
      </c>
      <c r="B196" s="432" t="s">
        <v>579</v>
      </c>
      <c r="C196" s="437">
        <v>20405</v>
      </c>
      <c r="D196" s="493">
        <v>576.74580160358585</v>
      </c>
      <c r="E196" s="493">
        <v>227.66437529026285</v>
      </c>
      <c r="F196" s="452">
        <v>804.41017689384876</v>
      </c>
      <c r="G196" s="452">
        <v>-19.783903063058819</v>
      </c>
      <c r="H196" s="452">
        <v>784.62627383078996</v>
      </c>
      <c r="I196" s="452">
        <v>103.87946800255338</v>
      </c>
      <c r="J196" s="452">
        <v>888.50574183334334</v>
      </c>
      <c r="K196" s="530">
        <v>-132.9946091644205</v>
      </c>
      <c r="L196" s="494">
        <v>755.51113266892287</v>
      </c>
      <c r="M196" s="450">
        <v>-34.145050448419504</v>
      </c>
      <c r="N196" s="450">
        <v>721.36608222050336</v>
      </c>
      <c r="O196" s="481">
        <v>6</v>
      </c>
      <c r="P196" s="481">
        <v>6</v>
      </c>
      <c r="Q196" s="200"/>
      <c r="R196" s="472">
        <f t="shared" si="6"/>
        <v>-7.9623540818322916E-2</v>
      </c>
      <c r="S196" s="469">
        <f t="shared" si="7"/>
        <v>-65.360723767584773</v>
      </c>
      <c r="T196" s="484"/>
      <c r="U196" s="431">
        <v>604</v>
      </c>
      <c r="V196" s="432" t="s">
        <v>200</v>
      </c>
      <c r="W196" s="433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200">
        <v>-103.19984163119865</v>
      </c>
      <c r="AF196" s="202">
        <v>820.87185643650764</v>
      </c>
    </row>
    <row r="197" spans="1:32" s="1" customFormat="1" ht="16.5">
      <c r="A197" s="431">
        <v>607</v>
      </c>
      <c r="B197" s="432" t="s">
        <v>201</v>
      </c>
      <c r="C197" s="437">
        <v>4084</v>
      </c>
      <c r="D197" s="493">
        <v>184.82966052982667</v>
      </c>
      <c r="E197" s="493">
        <v>-222.92272560854744</v>
      </c>
      <c r="F197" s="452">
        <v>-38.093065078720777</v>
      </c>
      <c r="G197" s="452">
        <v>620.5377980850285</v>
      </c>
      <c r="H197" s="452">
        <v>582.44473300630773</v>
      </c>
      <c r="I197" s="452">
        <v>228.42394124632006</v>
      </c>
      <c r="J197" s="452">
        <v>810.86867425262778</v>
      </c>
      <c r="K197" s="530">
        <v>-161.03109696376103</v>
      </c>
      <c r="L197" s="494">
        <v>649.83757728886678</v>
      </c>
      <c r="M197" s="450">
        <v>-11.324032810969639</v>
      </c>
      <c r="N197" s="450">
        <v>638.5135444778972</v>
      </c>
      <c r="O197" s="481">
        <v>12</v>
      </c>
      <c r="P197" s="481">
        <v>12</v>
      </c>
      <c r="Q197" s="200"/>
      <c r="R197" s="472">
        <f t="shared" si="6"/>
        <v>-0.25437424132799841</v>
      </c>
      <c r="S197" s="469">
        <f t="shared" si="7"/>
        <v>-221.69558761447752</v>
      </c>
      <c r="T197" s="484"/>
      <c r="U197" s="431">
        <v>607</v>
      </c>
      <c r="V197" s="432" t="s">
        <v>201</v>
      </c>
      <c r="W197" s="433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200">
        <v>-154.93126652247057</v>
      </c>
      <c r="AF197" s="202">
        <v>871.5331649033443</v>
      </c>
    </row>
    <row r="198" spans="1:32" s="1" customFormat="1" ht="16.5">
      <c r="A198" s="431">
        <v>608</v>
      </c>
      <c r="B198" s="432" t="s">
        <v>580</v>
      </c>
      <c r="C198" s="437">
        <v>1980</v>
      </c>
      <c r="D198" s="493">
        <v>180.91307285329722</v>
      </c>
      <c r="E198" s="493">
        <v>-224.6343121021284</v>
      </c>
      <c r="F198" s="452">
        <v>-43.721239248831168</v>
      </c>
      <c r="G198" s="452">
        <v>456.24532858139247</v>
      </c>
      <c r="H198" s="452">
        <v>412.52408933256135</v>
      </c>
      <c r="I198" s="452">
        <v>208.72952411670019</v>
      </c>
      <c r="J198" s="452">
        <v>621.25361344926148</v>
      </c>
      <c r="K198" s="530">
        <v>221.1858585858586</v>
      </c>
      <c r="L198" s="494">
        <v>842.43947203512016</v>
      </c>
      <c r="M198" s="450">
        <v>-1.5069191919191904</v>
      </c>
      <c r="N198" s="450">
        <v>840.93255284320094</v>
      </c>
      <c r="O198" s="481">
        <v>4</v>
      </c>
      <c r="P198" s="481">
        <v>4</v>
      </c>
      <c r="Q198" s="200"/>
      <c r="R198" s="472">
        <f t="shared" si="6"/>
        <v>-0.22595116028848866</v>
      </c>
      <c r="S198" s="469">
        <f t="shared" si="7"/>
        <v>-245.9149428479227</v>
      </c>
      <c r="T198" s="484"/>
      <c r="U198" s="431">
        <v>608</v>
      </c>
      <c r="V198" s="432" t="s">
        <v>202</v>
      </c>
      <c r="W198" s="433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200">
        <v>214.43517138599105</v>
      </c>
      <c r="AF198" s="202">
        <v>1088.3544148830429</v>
      </c>
    </row>
    <row r="199" spans="1:32" s="1" customFormat="1" ht="16.5">
      <c r="A199" s="431">
        <v>609</v>
      </c>
      <c r="B199" s="432" t="s">
        <v>581</v>
      </c>
      <c r="C199" s="437">
        <v>83205</v>
      </c>
      <c r="D199" s="493">
        <v>86.270753227071836</v>
      </c>
      <c r="E199" s="493">
        <v>-296.52580962003822</v>
      </c>
      <c r="F199" s="452">
        <v>-210.25505639296634</v>
      </c>
      <c r="G199" s="452">
        <v>272.6588690999742</v>
      </c>
      <c r="H199" s="452">
        <v>62.403812707007852</v>
      </c>
      <c r="I199" s="452">
        <v>162.75899099494083</v>
      </c>
      <c r="J199" s="452">
        <v>225.16280370194869</v>
      </c>
      <c r="K199" s="530">
        <v>-61.877747731506517</v>
      </c>
      <c r="L199" s="494">
        <v>163.28505597044216</v>
      </c>
      <c r="M199" s="450">
        <v>-33.197172260681434</v>
      </c>
      <c r="N199" s="450">
        <v>130.08788370976075</v>
      </c>
      <c r="O199" s="481">
        <v>4</v>
      </c>
      <c r="P199" s="481">
        <v>4</v>
      </c>
      <c r="Q199" s="200"/>
      <c r="R199" s="472">
        <f t="shared" si="6"/>
        <v>-0.44697078612170654</v>
      </c>
      <c r="S199" s="469">
        <f t="shared" si="7"/>
        <v>-131.97069521375607</v>
      </c>
      <c r="T199" s="484"/>
      <c r="U199" s="431">
        <v>609</v>
      </c>
      <c r="V199" s="432" t="s">
        <v>203</v>
      </c>
      <c r="W199" s="433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200">
        <v>-67.023022927098054</v>
      </c>
      <c r="AF199" s="202">
        <v>295.25575118419823</v>
      </c>
    </row>
    <row r="200" spans="1:32" s="1" customFormat="1" ht="16.5">
      <c r="A200" s="431">
        <v>611</v>
      </c>
      <c r="B200" s="432" t="s">
        <v>582</v>
      </c>
      <c r="C200" s="437">
        <v>5011</v>
      </c>
      <c r="D200" s="493">
        <v>555.470760877717</v>
      </c>
      <c r="E200" s="493">
        <v>77.129145375559034</v>
      </c>
      <c r="F200" s="452">
        <v>632.599906253276</v>
      </c>
      <c r="G200" s="452">
        <v>225.02082495541086</v>
      </c>
      <c r="H200" s="452">
        <v>857.62073120868683</v>
      </c>
      <c r="I200" s="452">
        <v>143.61234083168904</v>
      </c>
      <c r="J200" s="452">
        <v>1001.2330720403759</v>
      </c>
      <c r="K200" s="530">
        <v>-269.45719417281981</v>
      </c>
      <c r="L200" s="494">
        <v>731.77587786755601</v>
      </c>
      <c r="M200" s="450">
        <v>22.679930752344834</v>
      </c>
      <c r="N200" s="450">
        <v>754.45580861990084</v>
      </c>
      <c r="O200" s="481">
        <v>1</v>
      </c>
      <c r="P200" s="482">
        <v>33</v>
      </c>
      <c r="Q200" s="200"/>
      <c r="R200" s="472">
        <f t="shared" si="6"/>
        <v>-0.18863082434983031</v>
      </c>
      <c r="S200" s="469">
        <f t="shared" si="7"/>
        <v>-170.1266097160601</v>
      </c>
      <c r="T200" s="484"/>
      <c r="U200" s="431">
        <v>611</v>
      </c>
      <c r="V200" s="432" t="s">
        <v>204</v>
      </c>
      <c r="W200" s="433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200">
        <v>-257.55388866956179</v>
      </c>
      <c r="AF200" s="202">
        <v>901.90248758361611</v>
      </c>
    </row>
    <row r="201" spans="1:32" s="1" customFormat="1" ht="16.5">
      <c r="A201" s="431">
        <v>614</v>
      </c>
      <c r="B201" s="432" t="s">
        <v>205</v>
      </c>
      <c r="C201" s="437">
        <v>2999</v>
      </c>
      <c r="D201" s="493">
        <v>703.9114681588602</v>
      </c>
      <c r="E201" s="493">
        <v>-420.58879517341103</v>
      </c>
      <c r="F201" s="452">
        <v>283.32267298544912</v>
      </c>
      <c r="G201" s="452">
        <v>505.71520482543002</v>
      </c>
      <c r="H201" s="452">
        <v>789.03787781087919</v>
      </c>
      <c r="I201" s="452">
        <v>256.41911766940007</v>
      </c>
      <c r="J201" s="452">
        <v>1045.4569954802794</v>
      </c>
      <c r="K201" s="530">
        <v>26.314438146048683</v>
      </c>
      <c r="L201" s="494">
        <v>1071.771433626328</v>
      </c>
      <c r="M201" s="450">
        <v>-3.9795931977325778</v>
      </c>
      <c r="N201" s="450">
        <v>1067.7918404285954</v>
      </c>
      <c r="O201" s="481">
        <v>19</v>
      </c>
      <c r="P201" s="481">
        <v>19</v>
      </c>
      <c r="Q201" s="200"/>
      <c r="R201" s="472">
        <f t="shared" si="6"/>
        <v>-9.4178785372744392E-2</v>
      </c>
      <c r="S201" s="469">
        <f t="shared" si="7"/>
        <v>-111.43273108001608</v>
      </c>
      <c r="T201" s="484"/>
      <c r="U201" s="431">
        <v>614</v>
      </c>
      <c r="V201" s="432" t="s">
        <v>205</v>
      </c>
      <c r="W201" s="433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200">
        <v>51.072407045009783</v>
      </c>
      <c r="AF201" s="202">
        <v>1183.204164706344</v>
      </c>
    </row>
    <row r="202" spans="1:32" s="1" customFormat="1" ht="16.5">
      <c r="A202" s="431">
        <v>615</v>
      </c>
      <c r="B202" s="432" t="s">
        <v>206</v>
      </c>
      <c r="C202" s="437">
        <v>7603</v>
      </c>
      <c r="D202" s="493">
        <v>1057.8930282940005</v>
      </c>
      <c r="E202" s="493">
        <v>259.05885316351271</v>
      </c>
      <c r="F202" s="452">
        <v>1316.9518814575131</v>
      </c>
      <c r="G202" s="452">
        <v>482.06749169647372</v>
      </c>
      <c r="H202" s="452">
        <v>1799.0193731539869</v>
      </c>
      <c r="I202" s="452">
        <v>204.79639965011313</v>
      </c>
      <c r="J202" s="452">
        <v>2003.8157728041001</v>
      </c>
      <c r="K202" s="530">
        <v>16.144153623569643</v>
      </c>
      <c r="L202" s="494">
        <v>2019.9599264276696</v>
      </c>
      <c r="M202" s="450">
        <v>1.2773830724713959</v>
      </c>
      <c r="N202" s="450">
        <v>2021.237309500141</v>
      </c>
      <c r="O202" s="481">
        <v>17</v>
      </c>
      <c r="P202" s="481">
        <v>17</v>
      </c>
      <c r="Q202" s="200"/>
      <c r="R202" s="472">
        <f t="shared" si="6"/>
        <v>2.4789844627825221E-2</v>
      </c>
      <c r="S202" s="469">
        <f t="shared" si="7"/>
        <v>48.863182039787716</v>
      </c>
      <c r="T202" s="484"/>
      <c r="U202" s="431">
        <v>615</v>
      </c>
      <c r="V202" s="432" t="s">
        <v>206</v>
      </c>
      <c r="W202" s="433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200">
        <v>-11.176967021552844</v>
      </c>
      <c r="AF202" s="202">
        <v>1971.0967443878819</v>
      </c>
    </row>
    <row r="203" spans="1:32" s="1" customFormat="1" ht="16.5">
      <c r="A203" s="431">
        <v>616</v>
      </c>
      <c r="B203" s="432" t="s">
        <v>207</v>
      </c>
      <c r="C203" s="437">
        <v>1807</v>
      </c>
      <c r="D203" s="493">
        <v>204.39467494806934</v>
      </c>
      <c r="E203" s="493">
        <v>-256.14045220288574</v>
      </c>
      <c r="F203" s="452">
        <v>-51.745777254816431</v>
      </c>
      <c r="G203" s="452">
        <v>431.49578024087316</v>
      </c>
      <c r="H203" s="452">
        <v>379.75000298605676</v>
      </c>
      <c r="I203" s="452">
        <v>210.37560248604558</v>
      </c>
      <c r="J203" s="452">
        <v>590.12560547210239</v>
      </c>
      <c r="K203" s="530">
        <v>-275.04814609850581</v>
      </c>
      <c r="L203" s="494">
        <v>315.07745937359653</v>
      </c>
      <c r="M203" s="450">
        <v>-364.00479524073052</v>
      </c>
      <c r="N203" s="450">
        <v>-48.927335867133969</v>
      </c>
      <c r="O203" s="481">
        <v>1</v>
      </c>
      <c r="P203" s="482">
        <v>32</v>
      </c>
      <c r="Q203" s="200"/>
      <c r="R203" s="472">
        <f t="shared" ref="R203:R266" si="8">S203/AF203</f>
        <v>-0.47627302535614036</v>
      </c>
      <c r="S203" s="469">
        <f t="shared" ref="S203:S266" si="9">L203-AF203</f>
        <v>-286.52886343964565</v>
      </c>
      <c r="T203" s="484"/>
      <c r="U203" s="431">
        <v>616</v>
      </c>
      <c r="V203" s="432" t="s">
        <v>207</v>
      </c>
      <c r="W203" s="433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200">
        <v>-276.6737012987013</v>
      </c>
      <c r="AF203" s="202">
        <v>601.60632281324217</v>
      </c>
    </row>
    <row r="204" spans="1:32" s="1" customFormat="1" ht="16.5">
      <c r="A204" s="431">
        <v>619</v>
      </c>
      <c r="B204" s="432" t="s">
        <v>208</v>
      </c>
      <c r="C204" s="437">
        <v>2675</v>
      </c>
      <c r="D204" s="493">
        <v>30.148463233088528</v>
      </c>
      <c r="E204" s="493">
        <v>377.50617482011916</v>
      </c>
      <c r="F204" s="452">
        <v>407.65463805320769</v>
      </c>
      <c r="G204" s="452">
        <v>583.36869814268721</v>
      </c>
      <c r="H204" s="452">
        <v>991.0233361958949</v>
      </c>
      <c r="I204" s="452">
        <v>257.49963299059721</v>
      </c>
      <c r="J204" s="452">
        <v>1248.522969186492</v>
      </c>
      <c r="K204" s="530">
        <v>24.266542056074766</v>
      </c>
      <c r="L204" s="494">
        <v>1272.789511242567</v>
      </c>
      <c r="M204" s="450">
        <v>77.576200000000014</v>
      </c>
      <c r="N204" s="450">
        <v>1350.3657112425669</v>
      </c>
      <c r="O204" s="481">
        <v>6</v>
      </c>
      <c r="P204" s="481">
        <v>6</v>
      </c>
      <c r="Q204" s="200"/>
      <c r="R204" s="472">
        <f t="shared" si="8"/>
        <v>-9.6586655943845228E-3</v>
      </c>
      <c r="S204" s="469">
        <f t="shared" si="9"/>
        <v>-12.41334460558528</v>
      </c>
      <c r="T204" s="484"/>
      <c r="U204" s="431">
        <v>619</v>
      </c>
      <c r="V204" s="432" t="s">
        <v>208</v>
      </c>
      <c r="W204" s="433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200">
        <v>-101.09665564130835</v>
      </c>
      <c r="AF204" s="202">
        <v>1285.2028558481522</v>
      </c>
    </row>
    <row r="205" spans="1:32" s="1" customFormat="1" ht="16.5">
      <c r="A205" s="431">
        <v>620</v>
      </c>
      <c r="B205" s="432" t="s">
        <v>209</v>
      </c>
      <c r="C205" s="437">
        <v>2380</v>
      </c>
      <c r="D205" s="493">
        <v>756.70722296573751</v>
      </c>
      <c r="E205" s="493">
        <v>202.45972624905014</v>
      </c>
      <c r="F205" s="452">
        <v>959.16694921478768</v>
      </c>
      <c r="G205" s="452">
        <v>334.33673035764764</v>
      </c>
      <c r="H205" s="452">
        <v>1293.5036795724354</v>
      </c>
      <c r="I205" s="452">
        <v>248.32126719833951</v>
      </c>
      <c r="J205" s="452">
        <v>1541.8249467707749</v>
      </c>
      <c r="K205" s="530">
        <v>32.41512605042017</v>
      </c>
      <c r="L205" s="494">
        <v>1574.2400728211949</v>
      </c>
      <c r="M205" s="450">
        <v>-14.385696428571434</v>
      </c>
      <c r="N205" s="450">
        <v>1559.8543763926234</v>
      </c>
      <c r="O205" s="481">
        <v>18</v>
      </c>
      <c r="P205" s="481">
        <v>18</v>
      </c>
      <c r="Q205" s="200"/>
      <c r="R205" s="472">
        <f t="shared" si="8"/>
        <v>-3.6193157998948712E-2</v>
      </c>
      <c r="S205" s="469">
        <f t="shared" si="9"/>
        <v>-59.116326219057783</v>
      </c>
      <c r="T205" s="484"/>
      <c r="U205" s="431">
        <v>620</v>
      </c>
      <c r="V205" s="432" t="s">
        <v>209</v>
      </c>
      <c r="W205" s="433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200">
        <v>43.511447260834018</v>
      </c>
      <c r="AF205" s="202">
        <v>1633.3563990402527</v>
      </c>
    </row>
    <row r="206" spans="1:32" s="1" customFormat="1" ht="16.5">
      <c r="A206" s="431">
        <v>623</v>
      </c>
      <c r="B206" s="432" t="s">
        <v>210</v>
      </c>
      <c r="C206" s="437">
        <v>2107</v>
      </c>
      <c r="D206" s="493">
        <v>437.03692178314452</v>
      </c>
      <c r="E206" s="493">
        <v>233.62796248512211</v>
      </c>
      <c r="F206" s="452">
        <v>670.66488426826663</v>
      </c>
      <c r="G206" s="452">
        <v>-33.928020447711745</v>
      </c>
      <c r="H206" s="452">
        <v>636.73686382055496</v>
      </c>
      <c r="I206" s="452">
        <v>225.21930188385213</v>
      </c>
      <c r="J206" s="452">
        <v>861.956165704407</v>
      </c>
      <c r="K206" s="530">
        <v>-244.98386331276697</v>
      </c>
      <c r="L206" s="494">
        <v>616.97230239164003</v>
      </c>
      <c r="M206" s="450">
        <v>-31.153962980541056</v>
      </c>
      <c r="N206" s="450">
        <v>585.81833941109903</v>
      </c>
      <c r="O206" s="481">
        <v>10</v>
      </c>
      <c r="P206" s="481">
        <v>10</v>
      </c>
      <c r="Q206" s="200"/>
      <c r="R206" s="472">
        <f t="shared" si="8"/>
        <v>-7.5147739096011593E-2</v>
      </c>
      <c r="S206" s="469">
        <f t="shared" si="9"/>
        <v>-50.131329693971225</v>
      </c>
      <c r="T206" s="484"/>
      <c r="U206" s="431">
        <v>623</v>
      </c>
      <c r="V206" s="432" t="s">
        <v>210</v>
      </c>
      <c r="W206" s="433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200">
        <v>-197.24374114312707</v>
      </c>
      <c r="AF206" s="202">
        <v>667.10363208561125</v>
      </c>
    </row>
    <row r="207" spans="1:32" s="1" customFormat="1" ht="16.5">
      <c r="A207" s="431">
        <v>624</v>
      </c>
      <c r="B207" s="432" t="s">
        <v>583</v>
      </c>
      <c r="C207" s="437">
        <v>5117</v>
      </c>
      <c r="D207" s="493">
        <v>347.52527092168577</v>
      </c>
      <c r="E207" s="493">
        <v>243.7277752361698</v>
      </c>
      <c r="F207" s="452">
        <v>591.25304615785558</v>
      </c>
      <c r="G207" s="452">
        <v>211.06737421112763</v>
      </c>
      <c r="H207" s="452">
        <v>802.32042036898315</v>
      </c>
      <c r="I207" s="452">
        <v>139.66076336851967</v>
      </c>
      <c r="J207" s="452">
        <v>941.98118373750299</v>
      </c>
      <c r="K207" s="530">
        <v>-170.58960328317374</v>
      </c>
      <c r="L207" s="494">
        <v>771.39158045432919</v>
      </c>
      <c r="M207" s="450">
        <v>-19.052647547391061</v>
      </c>
      <c r="N207" s="450">
        <v>752.33893290693811</v>
      </c>
      <c r="O207" s="481">
        <v>8</v>
      </c>
      <c r="P207" s="481">
        <v>8</v>
      </c>
      <c r="Q207" s="200"/>
      <c r="R207" s="472">
        <f t="shared" si="8"/>
        <v>-0.27164939426636336</v>
      </c>
      <c r="S207" s="469">
        <f t="shared" si="9"/>
        <v>-287.70217793877214</v>
      </c>
      <c r="T207" s="484"/>
      <c r="U207" s="431">
        <v>624</v>
      </c>
      <c r="V207" s="432" t="s">
        <v>211</v>
      </c>
      <c r="W207" s="433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200">
        <v>-171.85368235983591</v>
      </c>
      <c r="AF207" s="202">
        <v>1059.0937583931013</v>
      </c>
    </row>
    <row r="208" spans="1:32" s="1" customFormat="1" ht="16.5">
      <c r="A208" s="431">
        <v>625</v>
      </c>
      <c r="B208" s="432" t="s">
        <v>212</v>
      </c>
      <c r="C208" s="437">
        <v>2991</v>
      </c>
      <c r="D208" s="493">
        <v>587.06979269484748</v>
      </c>
      <c r="E208" s="493">
        <v>409.78627699474544</v>
      </c>
      <c r="F208" s="452">
        <v>996.85606968959291</v>
      </c>
      <c r="G208" s="452">
        <v>194.3863342445197</v>
      </c>
      <c r="H208" s="452">
        <v>1191.2424039341124</v>
      </c>
      <c r="I208" s="452">
        <v>186.31140360669337</v>
      </c>
      <c r="J208" s="452">
        <v>1377.5538075408058</v>
      </c>
      <c r="K208" s="530">
        <v>96.579404881310595</v>
      </c>
      <c r="L208" s="494">
        <v>1474.1332124221162</v>
      </c>
      <c r="M208" s="450">
        <v>-1.4464610498161168</v>
      </c>
      <c r="N208" s="450">
        <v>1472.6867513723</v>
      </c>
      <c r="O208" s="481">
        <v>17</v>
      </c>
      <c r="P208" s="481">
        <v>17</v>
      </c>
      <c r="Q208" s="200"/>
      <c r="R208" s="472">
        <f t="shared" si="8"/>
        <v>-0.11124117754476538</v>
      </c>
      <c r="S208" s="469">
        <f t="shared" si="9"/>
        <v>-184.5093519912075</v>
      </c>
      <c r="T208" s="484"/>
      <c r="U208" s="431">
        <v>625</v>
      </c>
      <c r="V208" s="432" t="s">
        <v>212</v>
      </c>
      <c r="W208" s="433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200">
        <v>161.125</v>
      </c>
      <c r="AF208" s="202">
        <v>1658.6425644133237</v>
      </c>
    </row>
    <row r="209" spans="1:32" s="1" customFormat="1" ht="16.5">
      <c r="A209" s="431">
        <v>626</v>
      </c>
      <c r="B209" s="432" t="s">
        <v>213</v>
      </c>
      <c r="C209" s="437">
        <v>4835</v>
      </c>
      <c r="D209" s="493">
        <v>400.18129751500288</v>
      </c>
      <c r="E209" s="493">
        <v>-354.82681449859717</v>
      </c>
      <c r="F209" s="452">
        <v>45.35448301640573</v>
      </c>
      <c r="G209" s="452">
        <v>331.55092184729654</v>
      </c>
      <c r="H209" s="452">
        <v>376.90540486370224</v>
      </c>
      <c r="I209" s="452">
        <v>198.12666026639582</v>
      </c>
      <c r="J209" s="452">
        <v>575.03206513009809</v>
      </c>
      <c r="K209" s="530">
        <v>-41.042605997931744</v>
      </c>
      <c r="L209" s="494">
        <v>533.9894591321663</v>
      </c>
      <c r="M209" s="450">
        <v>-1.2496365046535678</v>
      </c>
      <c r="N209" s="450">
        <v>532.73982262751269</v>
      </c>
      <c r="O209" s="481">
        <v>17</v>
      </c>
      <c r="P209" s="481">
        <v>17</v>
      </c>
      <c r="Q209" s="200"/>
      <c r="R209" s="472">
        <f t="shared" si="8"/>
        <v>0.29907063918822763</v>
      </c>
      <c r="S209" s="469">
        <f t="shared" si="9"/>
        <v>122.93447642094947</v>
      </c>
      <c r="T209" s="484"/>
      <c r="U209" s="431">
        <v>626</v>
      </c>
      <c r="V209" s="432" t="s">
        <v>213</v>
      </c>
      <c r="W209" s="433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200">
        <v>-44.955882352941174</v>
      </c>
      <c r="AF209" s="202">
        <v>411.05498271121684</v>
      </c>
    </row>
    <row r="210" spans="1:32" s="1" customFormat="1" ht="16.5">
      <c r="A210" s="431">
        <v>630</v>
      </c>
      <c r="B210" s="432" t="s">
        <v>214</v>
      </c>
      <c r="C210" s="437">
        <v>1635</v>
      </c>
      <c r="D210" s="493">
        <v>1549.0752913438425</v>
      </c>
      <c r="E210" s="493">
        <v>-404.14445968889788</v>
      </c>
      <c r="F210" s="452">
        <v>1144.9308316549445</v>
      </c>
      <c r="G210" s="452">
        <v>341.62075639946192</v>
      </c>
      <c r="H210" s="452">
        <v>1486.5515880544062</v>
      </c>
      <c r="I210" s="452">
        <v>180.45257154142186</v>
      </c>
      <c r="J210" s="452">
        <v>1667.0041595958282</v>
      </c>
      <c r="K210" s="530">
        <v>-118.75290519877676</v>
      </c>
      <c r="L210" s="494">
        <v>1548.2512543970513</v>
      </c>
      <c r="M210" s="450">
        <v>110.40602446483183</v>
      </c>
      <c r="N210" s="450">
        <v>1658.6572788618832</v>
      </c>
      <c r="O210" s="481">
        <v>17</v>
      </c>
      <c r="P210" s="481">
        <v>17</v>
      </c>
      <c r="Q210" s="200"/>
      <c r="R210" s="472">
        <f t="shared" si="8"/>
        <v>0.12483200216676325</v>
      </c>
      <c r="S210" s="469">
        <f t="shared" si="9"/>
        <v>171.8223730933048</v>
      </c>
      <c r="T210" s="484"/>
      <c r="U210" s="431">
        <v>630</v>
      </c>
      <c r="V210" s="432" t="s">
        <v>214</v>
      </c>
      <c r="W210" s="433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200">
        <v>-127.14285714285714</v>
      </c>
      <c r="AF210" s="202">
        <v>1376.4288813037465</v>
      </c>
    </row>
    <row r="211" spans="1:32" s="1" customFormat="1" ht="16.5">
      <c r="A211" s="431">
        <v>631</v>
      </c>
      <c r="B211" s="432" t="s">
        <v>215</v>
      </c>
      <c r="C211" s="437">
        <v>1963</v>
      </c>
      <c r="D211" s="493">
        <v>141.21043033275788</v>
      </c>
      <c r="E211" s="493">
        <v>136.33384506769485</v>
      </c>
      <c r="F211" s="452">
        <v>277.54427540045276</v>
      </c>
      <c r="G211" s="452">
        <v>302.1363190328322</v>
      </c>
      <c r="H211" s="452">
        <v>579.68059443328502</v>
      </c>
      <c r="I211" s="452">
        <v>169.76572738189327</v>
      </c>
      <c r="J211" s="452">
        <v>749.44632181517829</v>
      </c>
      <c r="K211" s="530">
        <v>-269.84055017829854</v>
      </c>
      <c r="L211" s="494">
        <v>479.60577163687975</v>
      </c>
      <c r="M211" s="450">
        <v>-355.04206036678551</v>
      </c>
      <c r="N211" s="450">
        <v>124.56371127009425</v>
      </c>
      <c r="O211" s="481">
        <v>2</v>
      </c>
      <c r="P211" s="481">
        <v>2</v>
      </c>
      <c r="Q211" s="200"/>
      <c r="R211" s="472">
        <f t="shared" si="8"/>
        <v>-0.51012604272233997</v>
      </c>
      <c r="S211" s="469">
        <f t="shared" si="9"/>
        <v>-499.43335569733716</v>
      </c>
      <c r="T211" s="484"/>
      <c r="U211" s="431">
        <v>631</v>
      </c>
      <c r="V211" s="432" t="s">
        <v>215</v>
      </c>
      <c r="W211" s="433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200">
        <v>-273.86397984886651</v>
      </c>
      <c r="AF211" s="202">
        <v>979.03912733421691</v>
      </c>
    </row>
    <row r="212" spans="1:32" s="1" customFormat="1" ht="16.5">
      <c r="A212" s="431">
        <v>635</v>
      </c>
      <c r="B212" s="432" t="s">
        <v>216</v>
      </c>
      <c r="C212" s="437">
        <v>6347</v>
      </c>
      <c r="D212" s="493">
        <v>184.06209369487004</v>
      </c>
      <c r="E212" s="493">
        <v>-84.992025048423159</v>
      </c>
      <c r="F212" s="452">
        <v>99.070068646446913</v>
      </c>
      <c r="G212" s="452">
        <v>365.45173304874476</v>
      </c>
      <c r="H212" s="452">
        <v>464.5218016951917</v>
      </c>
      <c r="I212" s="452">
        <v>195.1698383908157</v>
      </c>
      <c r="J212" s="452">
        <v>659.69164008600728</v>
      </c>
      <c r="K212" s="530">
        <v>-90.949897589412316</v>
      </c>
      <c r="L212" s="494">
        <v>568.74174249659495</v>
      </c>
      <c r="M212" s="450">
        <v>-74.519635103198354</v>
      </c>
      <c r="N212" s="450">
        <v>494.2221073933967</v>
      </c>
      <c r="O212" s="481">
        <v>6</v>
      </c>
      <c r="P212" s="481">
        <v>6</v>
      </c>
      <c r="Q212" s="200"/>
      <c r="R212" s="472">
        <f t="shared" si="8"/>
        <v>-0.12417307038929247</v>
      </c>
      <c r="S212" s="469">
        <f t="shared" si="9"/>
        <v>-80.635118693768845</v>
      </c>
      <c r="T212" s="484"/>
      <c r="U212" s="431">
        <v>635</v>
      </c>
      <c r="V212" s="432" t="s">
        <v>216</v>
      </c>
      <c r="W212" s="433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200">
        <v>-93.074545736915667</v>
      </c>
      <c r="AF212" s="202">
        <v>649.3768611903638</v>
      </c>
    </row>
    <row r="213" spans="1:32" s="1" customFormat="1" ht="16.5">
      <c r="A213" s="431">
        <v>636</v>
      </c>
      <c r="B213" s="432" t="s">
        <v>217</v>
      </c>
      <c r="C213" s="437">
        <v>8154</v>
      </c>
      <c r="D213" s="493">
        <v>503.98251336634621</v>
      </c>
      <c r="E213" s="493">
        <v>58.511362411713378</v>
      </c>
      <c r="F213" s="452">
        <v>562.49387577805965</v>
      </c>
      <c r="G213" s="452">
        <v>458.86894199355379</v>
      </c>
      <c r="H213" s="452">
        <v>1021.3628177716134</v>
      </c>
      <c r="I213" s="452">
        <v>213.2061052241842</v>
      </c>
      <c r="J213" s="452">
        <v>1234.5689229957977</v>
      </c>
      <c r="K213" s="530">
        <v>-86.810890360559242</v>
      </c>
      <c r="L213" s="494">
        <v>1147.7580326352386</v>
      </c>
      <c r="M213" s="450">
        <v>80.739931935246489</v>
      </c>
      <c r="N213" s="450">
        <v>1228.497964570485</v>
      </c>
      <c r="O213" s="481">
        <v>2</v>
      </c>
      <c r="P213" s="481">
        <v>2</v>
      </c>
      <c r="Q213" s="200"/>
      <c r="R213" s="472">
        <f t="shared" si="8"/>
        <v>0.14206321235747885</v>
      </c>
      <c r="S213" s="469">
        <f t="shared" si="9"/>
        <v>142.77160087197012</v>
      </c>
      <c r="T213" s="484"/>
      <c r="U213" s="431">
        <v>636</v>
      </c>
      <c r="V213" s="432" t="s">
        <v>217</v>
      </c>
      <c r="W213" s="433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200">
        <v>-82.972269520797866</v>
      </c>
      <c r="AF213" s="202">
        <v>1004.9864317632685</v>
      </c>
    </row>
    <row r="214" spans="1:32" s="1" customFormat="1" ht="16.5">
      <c r="A214" s="431">
        <v>638</v>
      </c>
      <c r="B214" s="432" t="s">
        <v>584</v>
      </c>
      <c r="C214" s="437">
        <v>51232</v>
      </c>
      <c r="D214" s="493">
        <v>522.99332210824025</v>
      </c>
      <c r="E214" s="493">
        <v>332.97108101633592</v>
      </c>
      <c r="F214" s="452">
        <v>855.96440312457617</v>
      </c>
      <c r="G214" s="452">
        <v>-67.28122852147203</v>
      </c>
      <c r="H214" s="452">
        <v>788.68317460310413</v>
      </c>
      <c r="I214" s="452">
        <v>142.97549468459584</v>
      </c>
      <c r="J214" s="452">
        <v>931.65866928769992</v>
      </c>
      <c r="K214" s="530">
        <v>-29.616099312929418</v>
      </c>
      <c r="L214" s="494">
        <v>902.04256997477057</v>
      </c>
      <c r="M214" s="450">
        <v>-12.434519664467528</v>
      </c>
      <c r="N214" s="450">
        <v>889.60805031030304</v>
      </c>
      <c r="O214" s="481">
        <v>1</v>
      </c>
      <c r="P214" s="482">
        <v>32</v>
      </c>
      <c r="Q214" s="200"/>
      <c r="R214" s="472">
        <f t="shared" si="8"/>
        <v>-2.9779520055764164E-2</v>
      </c>
      <c r="S214" s="469">
        <f t="shared" si="9"/>
        <v>-27.686897317670173</v>
      </c>
      <c r="T214" s="484"/>
      <c r="U214" s="431">
        <v>638</v>
      </c>
      <c r="V214" s="432" t="s">
        <v>218</v>
      </c>
      <c r="W214" s="433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200">
        <v>-20.296408531936109</v>
      </c>
      <c r="AF214" s="202">
        <v>929.72946729244075</v>
      </c>
    </row>
    <row r="215" spans="1:32" s="1" customFormat="1" ht="16.5">
      <c r="A215" s="431">
        <v>678</v>
      </c>
      <c r="B215" s="432" t="s">
        <v>585</v>
      </c>
      <c r="C215" s="437">
        <v>24073</v>
      </c>
      <c r="D215" s="493">
        <v>476.36643964982471</v>
      </c>
      <c r="E215" s="493">
        <v>29.38593800024784</v>
      </c>
      <c r="F215" s="452">
        <v>505.75237765007256</v>
      </c>
      <c r="G215" s="452">
        <v>326.58199358097932</v>
      </c>
      <c r="H215" s="452">
        <v>832.33437123105193</v>
      </c>
      <c r="I215" s="452">
        <v>143.52533776924452</v>
      </c>
      <c r="J215" s="452">
        <v>975.85970900029645</v>
      </c>
      <c r="K215" s="530">
        <v>-35.856519752419722</v>
      </c>
      <c r="L215" s="494">
        <v>940.00318924787666</v>
      </c>
      <c r="M215" s="450">
        <v>-0.25470458605076435</v>
      </c>
      <c r="N215" s="450">
        <v>939.74848466182596</v>
      </c>
      <c r="O215" s="481">
        <v>17</v>
      </c>
      <c r="P215" s="481">
        <v>17</v>
      </c>
      <c r="Q215" s="200"/>
      <c r="R215" s="472">
        <f t="shared" si="8"/>
        <v>-8.2034714661360947E-2</v>
      </c>
      <c r="S215" s="469">
        <f t="shared" si="9"/>
        <v>-84.0041498761816</v>
      </c>
      <c r="T215" s="484"/>
      <c r="U215" s="431">
        <v>678</v>
      </c>
      <c r="V215" s="432" t="s">
        <v>219</v>
      </c>
      <c r="W215" s="433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200">
        <v>-28.68342951360264</v>
      </c>
      <c r="AF215" s="202">
        <v>1024.0073391240583</v>
      </c>
    </row>
    <row r="216" spans="1:32" s="1" customFormat="1" ht="16.5">
      <c r="A216" s="431">
        <v>680</v>
      </c>
      <c r="B216" s="432" t="s">
        <v>586</v>
      </c>
      <c r="C216" s="437">
        <v>24942</v>
      </c>
      <c r="D216" s="493">
        <v>333.08464466376927</v>
      </c>
      <c r="E216" s="493">
        <v>4.3095051411838554</v>
      </c>
      <c r="F216" s="452">
        <v>337.39414980495314</v>
      </c>
      <c r="G216" s="452">
        <v>61.28180032071306</v>
      </c>
      <c r="H216" s="452">
        <v>398.67595012566619</v>
      </c>
      <c r="I216" s="452">
        <v>137.45566719937267</v>
      </c>
      <c r="J216" s="452">
        <v>536.13161732503886</v>
      </c>
      <c r="K216" s="530">
        <v>10.324673241921257</v>
      </c>
      <c r="L216" s="494">
        <v>546.45629056696009</v>
      </c>
      <c r="M216" s="450">
        <v>-29.897410893272383</v>
      </c>
      <c r="N216" s="450">
        <v>516.55887967368767</v>
      </c>
      <c r="O216" s="481">
        <v>2</v>
      </c>
      <c r="P216" s="481">
        <v>2</v>
      </c>
      <c r="Q216" s="200"/>
      <c r="R216" s="472">
        <f t="shared" si="8"/>
        <v>-3.797264394145549E-2</v>
      </c>
      <c r="S216" s="469">
        <f t="shared" si="9"/>
        <v>-21.56943876968603</v>
      </c>
      <c r="T216" s="484"/>
      <c r="U216" s="431">
        <v>680</v>
      </c>
      <c r="V216" s="432" t="s">
        <v>220</v>
      </c>
      <c r="W216" s="433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200">
        <v>-15.84316807738815</v>
      </c>
      <c r="AF216" s="202">
        <v>568.02572933664612</v>
      </c>
    </row>
    <row r="217" spans="1:32" s="1" customFormat="1" ht="16.5">
      <c r="A217" s="431">
        <v>681</v>
      </c>
      <c r="B217" s="432" t="s">
        <v>221</v>
      </c>
      <c r="C217" s="437">
        <v>3308</v>
      </c>
      <c r="D217" s="493">
        <v>45.025063260590152</v>
      </c>
      <c r="E217" s="493">
        <v>132.22329335153015</v>
      </c>
      <c r="F217" s="452">
        <v>177.24835661212029</v>
      </c>
      <c r="G217" s="452">
        <v>346.93861267398773</v>
      </c>
      <c r="H217" s="452">
        <v>524.18696928610802</v>
      </c>
      <c r="I217" s="452">
        <v>242.44926070990019</v>
      </c>
      <c r="J217" s="452">
        <v>766.63622999600818</v>
      </c>
      <c r="K217" s="530">
        <v>13.286275695284159</v>
      </c>
      <c r="L217" s="494">
        <v>779.92250569129237</v>
      </c>
      <c r="M217" s="450">
        <v>-17.565767079806534</v>
      </c>
      <c r="N217" s="450">
        <v>762.35673861148575</v>
      </c>
      <c r="O217" s="481">
        <v>10</v>
      </c>
      <c r="P217" s="481">
        <v>10</v>
      </c>
      <c r="Q217" s="200"/>
      <c r="R217" s="472">
        <f t="shared" si="8"/>
        <v>-2.2850684640113066E-2</v>
      </c>
      <c r="S217" s="469">
        <f t="shared" si="9"/>
        <v>-18.238526027841203</v>
      </c>
      <c r="T217" s="484"/>
      <c r="U217" s="431">
        <v>681</v>
      </c>
      <c r="V217" s="432" t="s">
        <v>221</v>
      </c>
      <c r="W217" s="433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200">
        <v>-18.709009009009009</v>
      </c>
      <c r="AF217" s="202">
        <v>798.16103171913358</v>
      </c>
    </row>
    <row r="218" spans="1:32" s="1" customFormat="1" ht="16.5">
      <c r="A218" s="431">
        <v>683</v>
      </c>
      <c r="B218" s="432" t="s">
        <v>222</v>
      </c>
      <c r="C218" s="437">
        <v>3618</v>
      </c>
      <c r="D218" s="493">
        <v>1441.6434274546307</v>
      </c>
      <c r="E218" s="493">
        <v>-52.175095749446072</v>
      </c>
      <c r="F218" s="452">
        <v>1389.4683317051847</v>
      </c>
      <c r="G218" s="452">
        <v>688.90199085101347</v>
      </c>
      <c r="H218" s="452">
        <v>2078.3703225561985</v>
      </c>
      <c r="I218" s="452">
        <v>210.65776806817968</v>
      </c>
      <c r="J218" s="452">
        <v>2289.0280906243779</v>
      </c>
      <c r="K218" s="530">
        <v>35.854615809839693</v>
      </c>
      <c r="L218" s="494">
        <v>2324.8827064342177</v>
      </c>
      <c r="M218" s="450">
        <v>1.2576402708678793</v>
      </c>
      <c r="N218" s="450">
        <v>2326.1403467050859</v>
      </c>
      <c r="O218" s="481">
        <v>19</v>
      </c>
      <c r="P218" s="481">
        <v>19</v>
      </c>
      <c r="Q218" s="200"/>
      <c r="R218" s="472">
        <f t="shared" si="8"/>
        <v>3.620899378468919E-2</v>
      </c>
      <c r="S218" s="469">
        <f t="shared" si="9"/>
        <v>81.240043246430105</v>
      </c>
      <c r="T218" s="484"/>
      <c r="U218" s="431">
        <v>683</v>
      </c>
      <c r="V218" s="432" t="s">
        <v>222</v>
      </c>
      <c r="W218" s="433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200">
        <v>20.051226158038148</v>
      </c>
      <c r="AF218" s="202">
        <v>2243.6426631877875</v>
      </c>
    </row>
    <row r="219" spans="1:32" s="1" customFormat="1" ht="16.5">
      <c r="A219" s="431">
        <v>684</v>
      </c>
      <c r="B219" s="432" t="s">
        <v>587</v>
      </c>
      <c r="C219" s="437">
        <v>38667</v>
      </c>
      <c r="D219" s="493">
        <v>171.97890907298552</v>
      </c>
      <c r="E219" s="493">
        <v>-43.408357289573786</v>
      </c>
      <c r="F219" s="452">
        <v>128.57055178341173</v>
      </c>
      <c r="G219" s="452">
        <v>0.49915944485768587</v>
      </c>
      <c r="H219" s="452">
        <v>129.0697112282694</v>
      </c>
      <c r="I219" s="452">
        <v>180.890322474003</v>
      </c>
      <c r="J219" s="452">
        <v>309.96003370227243</v>
      </c>
      <c r="K219" s="530">
        <v>-39.289600951715933</v>
      </c>
      <c r="L219" s="494">
        <v>270.67043275055647</v>
      </c>
      <c r="M219" s="450">
        <v>-75.826159289575045</v>
      </c>
      <c r="N219" s="450">
        <v>194.84427346098144</v>
      </c>
      <c r="O219" s="481">
        <v>4</v>
      </c>
      <c r="P219" s="481">
        <v>4</v>
      </c>
      <c r="Q219" s="200"/>
      <c r="R219" s="472">
        <f t="shared" si="8"/>
        <v>-0.49558489969381203</v>
      </c>
      <c r="S219" s="469">
        <f t="shared" si="9"/>
        <v>-265.93212452073698</v>
      </c>
      <c r="T219" s="484"/>
      <c r="U219" s="431">
        <v>684</v>
      </c>
      <c r="V219" s="432" t="s">
        <v>223</v>
      </c>
      <c r="W219" s="433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200">
        <v>-48.346107446289686</v>
      </c>
      <c r="AF219" s="202">
        <v>536.60255727129345</v>
      </c>
    </row>
    <row r="220" spans="1:32" s="1" customFormat="1" ht="16.5">
      <c r="A220" s="431">
        <v>686</v>
      </c>
      <c r="B220" s="432" t="s">
        <v>224</v>
      </c>
      <c r="C220" s="437">
        <v>2964</v>
      </c>
      <c r="D220" s="493">
        <v>99.957583305475652</v>
      </c>
      <c r="E220" s="493">
        <v>-192.57130662489598</v>
      </c>
      <c r="F220" s="452">
        <v>-92.61372331942033</v>
      </c>
      <c r="G220" s="452">
        <v>471.4499026649691</v>
      </c>
      <c r="H220" s="452">
        <v>378.83617934554877</v>
      </c>
      <c r="I220" s="452">
        <v>225.01485958616564</v>
      </c>
      <c r="J220" s="452">
        <v>603.85103893171436</v>
      </c>
      <c r="K220" s="530">
        <v>190.89338731443993</v>
      </c>
      <c r="L220" s="494">
        <v>794.74442624615438</v>
      </c>
      <c r="M220" s="450">
        <v>3.5282957152496617</v>
      </c>
      <c r="N220" s="450">
        <v>798.27272196140393</v>
      </c>
      <c r="O220" s="481">
        <v>11</v>
      </c>
      <c r="P220" s="481">
        <v>11</v>
      </c>
      <c r="Q220" s="200"/>
      <c r="R220" s="472">
        <f t="shared" si="8"/>
        <v>0.17079260502375709</v>
      </c>
      <c r="S220" s="469">
        <f t="shared" si="9"/>
        <v>115.93553828770348</v>
      </c>
      <c r="T220" s="484"/>
      <c r="U220" s="431">
        <v>686</v>
      </c>
      <c r="V220" s="432" t="s">
        <v>224</v>
      </c>
      <c r="W220" s="433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200">
        <v>161.00791295746785</v>
      </c>
      <c r="AF220" s="202">
        <v>678.8088879584509</v>
      </c>
    </row>
    <row r="221" spans="1:32" s="1" customFormat="1" ht="16.5">
      <c r="A221" s="431">
        <v>687</v>
      </c>
      <c r="B221" s="432" t="s">
        <v>225</v>
      </c>
      <c r="C221" s="437">
        <v>1477</v>
      </c>
      <c r="D221" s="493">
        <v>630.93460264205669</v>
      </c>
      <c r="E221" s="493">
        <v>-60.335860290064844</v>
      </c>
      <c r="F221" s="452">
        <v>570.59874235199175</v>
      </c>
      <c r="G221" s="452">
        <v>105.38419116139872</v>
      </c>
      <c r="H221" s="452">
        <v>675.98293351339055</v>
      </c>
      <c r="I221" s="452">
        <v>255.26790205617169</v>
      </c>
      <c r="J221" s="452">
        <v>931.25083556956224</v>
      </c>
      <c r="K221" s="530">
        <v>98.53825321597833</v>
      </c>
      <c r="L221" s="494">
        <v>1029.7890887855406</v>
      </c>
      <c r="M221" s="450">
        <v>135.39776066350711</v>
      </c>
      <c r="N221" s="450">
        <v>1165.1868494490475</v>
      </c>
      <c r="O221" s="481">
        <v>11</v>
      </c>
      <c r="P221" s="481">
        <v>11</v>
      </c>
      <c r="Q221" s="200"/>
      <c r="R221" s="472">
        <f t="shared" si="8"/>
        <v>0.63404495813649531</v>
      </c>
      <c r="S221" s="469">
        <f t="shared" si="9"/>
        <v>399.58054791409654</v>
      </c>
      <c r="T221" s="484"/>
      <c r="U221" s="431">
        <v>687</v>
      </c>
      <c r="V221" s="432" t="s">
        <v>225</v>
      </c>
      <c r="W221" s="433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200">
        <v>100.96563119629874</v>
      </c>
      <c r="AF221" s="202">
        <v>630.20854087144403</v>
      </c>
    </row>
    <row r="222" spans="1:32" s="1" customFormat="1" ht="16.5">
      <c r="A222" s="431">
        <v>689</v>
      </c>
      <c r="B222" s="432" t="s">
        <v>226</v>
      </c>
      <c r="C222" s="437">
        <v>3093</v>
      </c>
      <c r="D222" s="493">
        <v>-135.46631945218653</v>
      </c>
      <c r="E222" s="493">
        <v>702.06868760201814</v>
      </c>
      <c r="F222" s="452">
        <v>566.60236814983159</v>
      </c>
      <c r="G222" s="452">
        <v>-6.7161349949585638</v>
      </c>
      <c r="H222" s="452">
        <v>559.88623315487303</v>
      </c>
      <c r="I222" s="452">
        <v>190.2461173011713</v>
      </c>
      <c r="J222" s="452">
        <v>750.13235045604426</v>
      </c>
      <c r="K222" s="530">
        <v>-37.516327190430005</v>
      </c>
      <c r="L222" s="494">
        <v>712.61602326561422</v>
      </c>
      <c r="M222" s="450">
        <v>1.0177185580342716</v>
      </c>
      <c r="N222" s="450">
        <v>713.63374182364851</v>
      </c>
      <c r="O222" s="481">
        <v>9</v>
      </c>
      <c r="P222" s="481">
        <v>9</v>
      </c>
      <c r="Q222" s="200"/>
      <c r="R222" s="472">
        <f t="shared" si="8"/>
        <v>-0.21394823248553443</v>
      </c>
      <c r="S222" s="469">
        <f t="shared" si="9"/>
        <v>-193.96042973180249</v>
      </c>
      <c r="T222" s="484"/>
      <c r="U222" s="431">
        <v>689</v>
      </c>
      <c r="V222" s="432" t="s">
        <v>226</v>
      </c>
      <c r="W222" s="433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200">
        <v>-83.586675291073732</v>
      </c>
      <c r="AF222" s="202">
        <v>906.57645299741671</v>
      </c>
    </row>
    <row r="223" spans="1:32" s="1" customFormat="1" ht="16.5">
      <c r="A223" s="431">
        <v>691</v>
      </c>
      <c r="B223" s="432" t="s">
        <v>227</v>
      </c>
      <c r="C223" s="437">
        <v>2636</v>
      </c>
      <c r="D223" s="493">
        <v>720.88372944798869</v>
      </c>
      <c r="E223" s="493">
        <v>151.26360772241827</v>
      </c>
      <c r="F223" s="452">
        <v>872.14733717040701</v>
      </c>
      <c r="G223" s="452">
        <v>648.28591335269869</v>
      </c>
      <c r="H223" s="452">
        <v>1520.4332505231057</v>
      </c>
      <c r="I223" s="452">
        <v>243.49363546520183</v>
      </c>
      <c r="J223" s="452">
        <v>1763.9268859883075</v>
      </c>
      <c r="K223" s="530">
        <v>12.784901365705615</v>
      </c>
      <c r="L223" s="494">
        <v>1776.711787354013</v>
      </c>
      <c r="M223" s="450">
        <v>-7.8950331942336858</v>
      </c>
      <c r="N223" s="450">
        <v>1768.8167541597793</v>
      </c>
      <c r="O223" s="481">
        <v>17</v>
      </c>
      <c r="P223" s="481">
        <v>17</v>
      </c>
      <c r="Q223" s="200"/>
      <c r="R223" s="472">
        <f t="shared" si="8"/>
        <v>-1.7186242420602651E-2</v>
      </c>
      <c r="S223" s="469">
        <f t="shared" si="9"/>
        <v>-31.068958135276716</v>
      </c>
      <c r="T223" s="484"/>
      <c r="U223" s="431">
        <v>691</v>
      </c>
      <c r="V223" s="432" t="s">
        <v>227</v>
      </c>
      <c r="W223" s="433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200">
        <v>-14.468029739776952</v>
      </c>
      <c r="AF223" s="202">
        <v>1807.7807454892898</v>
      </c>
    </row>
    <row r="224" spans="1:32" s="1" customFormat="1" ht="16.5">
      <c r="A224" s="431">
        <v>694</v>
      </c>
      <c r="B224" s="432" t="s">
        <v>228</v>
      </c>
      <c r="C224" s="437">
        <v>28349</v>
      </c>
      <c r="D224" s="493">
        <v>200.64116315366223</v>
      </c>
      <c r="E224" s="493">
        <v>-105.95398951522904</v>
      </c>
      <c r="F224" s="452">
        <v>94.687173638433194</v>
      </c>
      <c r="G224" s="452">
        <v>27.088584664766415</v>
      </c>
      <c r="H224" s="452">
        <v>121.77575830319961</v>
      </c>
      <c r="I224" s="452">
        <v>150.39834321916402</v>
      </c>
      <c r="J224" s="452">
        <v>272.17410152236363</v>
      </c>
      <c r="K224" s="530">
        <v>11.744470704434018</v>
      </c>
      <c r="L224" s="494">
        <v>283.91857222679761</v>
      </c>
      <c r="M224" s="450">
        <v>9.2592686690888595</v>
      </c>
      <c r="N224" s="450">
        <v>293.1778408958865</v>
      </c>
      <c r="O224" s="481">
        <v>5</v>
      </c>
      <c r="P224" s="481">
        <v>5</v>
      </c>
      <c r="Q224" s="200"/>
      <c r="R224" s="472">
        <f t="shared" si="8"/>
        <v>-0.42537124236912083</v>
      </c>
      <c r="S224" s="469">
        <f t="shared" si="9"/>
        <v>-210.17186173852906</v>
      </c>
      <c r="T224" s="484"/>
      <c r="U224" s="431">
        <v>694</v>
      </c>
      <c r="V224" s="432" t="s">
        <v>228</v>
      </c>
      <c r="W224" s="433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200">
        <v>-3.247607026401599</v>
      </c>
      <c r="AF224" s="202">
        <v>494.09043396532667</v>
      </c>
    </row>
    <row r="225" spans="1:32" s="1" customFormat="1" ht="16.5">
      <c r="A225" s="431">
        <v>697</v>
      </c>
      <c r="B225" s="432" t="s">
        <v>229</v>
      </c>
      <c r="C225" s="437">
        <v>1174</v>
      </c>
      <c r="D225" s="493">
        <v>411.08919041075399</v>
      </c>
      <c r="E225" s="493">
        <v>-219.32902720593714</v>
      </c>
      <c r="F225" s="452">
        <v>191.76016320481685</v>
      </c>
      <c r="G225" s="452">
        <v>357.51874052974301</v>
      </c>
      <c r="H225" s="452">
        <v>549.27890373455989</v>
      </c>
      <c r="I225" s="452">
        <v>246.76374913846328</v>
      </c>
      <c r="J225" s="452">
        <v>796.04265287302314</v>
      </c>
      <c r="K225" s="530">
        <v>-168.1320272572402</v>
      </c>
      <c r="L225" s="494">
        <v>627.91062561578292</v>
      </c>
      <c r="M225" s="450">
        <v>22.212553662691654</v>
      </c>
      <c r="N225" s="450">
        <v>650.12317927847448</v>
      </c>
      <c r="O225" s="481">
        <v>18</v>
      </c>
      <c r="P225" s="481">
        <v>18</v>
      </c>
      <c r="Q225" s="200"/>
      <c r="R225" s="472">
        <f t="shared" si="8"/>
        <v>0.29699523760455165</v>
      </c>
      <c r="S225" s="469">
        <f t="shared" si="9"/>
        <v>143.78346199143181</v>
      </c>
      <c r="T225" s="484"/>
      <c r="U225" s="431">
        <v>697</v>
      </c>
      <c r="V225" s="432" t="s">
        <v>229</v>
      </c>
      <c r="W225" s="433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200">
        <v>-159.46363636363637</v>
      </c>
      <c r="AF225" s="202">
        <v>484.12716362435111</v>
      </c>
    </row>
    <row r="226" spans="1:32" s="1" customFormat="1" ht="16.5">
      <c r="A226" s="431">
        <v>698</v>
      </c>
      <c r="B226" s="432" t="s">
        <v>230</v>
      </c>
      <c r="C226" s="437">
        <v>64535</v>
      </c>
      <c r="D226" s="493">
        <v>363.53524380069143</v>
      </c>
      <c r="E226" s="493">
        <v>-509.07836800093031</v>
      </c>
      <c r="F226" s="452">
        <v>-145.54312420023882</v>
      </c>
      <c r="G226" s="452">
        <v>258.82391200886121</v>
      </c>
      <c r="H226" s="452">
        <v>113.28078780862238</v>
      </c>
      <c r="I226" s="452">
        <v>149.75277891200213</v>
      </c>
      <c r="J226" s="452">
        <v>263.03356672062449</v>
      </c>
      <c r="K226" s="530">
        <v>-58.872813202138374</v>
      </c>
      <c r="L226" s="494">
        <v>204.16075351848613</v>
      </c>
      <c r="M226" s="450">
        <v>-81.889515502440517</v>
      </c>
      <c r="N226" s="450">
        <v>122.27123801604561</v>
      </c>
      <c r="O226" s="481">
        <v>19</v>
      </c>
      <c r="P226" s="481">
        <v>19</v>
      </c>
      <c r="Q226" s="200"/>
      <c r="R226" s="472">
        <f t="shared" si="8"/>
        <v>-0.28372165583019793</v>
      </c>
      <c r="S226" s="469">
        <f t="shared" si="9"/>
        <v>-80.869158638243078</v>
      </c>
      <c r="T226" s="484"/>
      <c r="U226" s="431">
        <v>698</v>
      </c>
      <c r="V226" s="432" t="s">
        <v>230</v>
      </c>
      <c r="W226" s="433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200">
        <v>-61.002882517918351</v>
      </c>
      <c r="AF226" s="202">
        <v>285.02991215672921</v>
      </c>
    </row>
    <row r="227" spans="1:32" s="1" customFormat="1" ht="16.5">
      <c r="A227" s="431">
        <v>700</v>
      </c>
      <c r="B227" s="432" t="s">
        <v>588</v>
      </c>
      <c r="C227" s="437">
        <v>4842</v>
      </c>
      <c r="D227" s="493">
        <v>68.439160761420808</v>
      </c>
      <c r="E227" s="493">
        <v>105.99399192861873</v>
      </c>
      <c r="F227" s="452">
        <v>174.43315269003955</v>
      </c>
      <c r="G227" s="452">
        <v>103.57559077537704</v>
      </c>
      <c r="H227" s="452">
        <v>278.00874346541661</v>
      </c>
      <c r="I227" s="452">
        <v>163.26708266053012</v>
      </c>
      <c r="J227" s="452">
        <v>441.27582612594671</v>
      </c>
      <c r="K227" s="530">
        <v>-231.66563403552252</v>
      </c>
      <c r="L227" s="494">
        <v>209.61019209042419</v>
      </c>
      <c r="M227" s="450">
        <v>-2.7698743287897551</v>
      </c>
      <c r="N227" s="450">
        <v>206.84031776163442</v>
      </c>
      <c r="O227" s="481">
        <v>9</v>
      </c>
      <c r="P227" s="481">
        <v>9</v>
      </c>
      <c r="Q227" s="200"/>
      <c r="R227" s="472">
        <f t="shared" si="8"/>
        <v>0.10709475831322814</v>
      </c>
      <c r="S227" s="469">
        <f t="shared" si="9"/>
        <v>20.276631872158219</v>
      </c>
      <c r="T227" s="484"/>
      <c r="U227" s="431">
        <v>700</v>
      </c>
      <c r="V227" s="432" t="s">
        <v>231</v>
      </c>
      <c r="W227" s="433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200">
        <v>-223.94056584571544</v>
      </c>
      <c r="AF227" s="202">
        <v>189.33356021826597</v>
      </c>
    </row>
    <row r="228" spans="1:32" s="1" customFormat="1" ht="16.5">
      <c r="A228" s="431">
        <v>702</v>
      </c>
      <c r="B228" s="432" t="s">
        <v>232</v>
      </c>
      <c r="C228" s="437">
        <v>4114</v>
      </c>
      <c r="D228" s="493">
        <v>13.518018086860341</v>
      </c>
      <c r="E228" s="493">
        <v>137.44476551139113</v>
      </c>
      <c r="F228" s="452">
        <v>150.96278359825146</v>
      </c>
      <c r="G228" s="452">
        <v>283.38012904665544</v>
      </c>
      <c r="H228" s="452">
        <v>434.3429126449069</v>
      </c>
      <c r="I228" s="452">
        <v>218.19861117070195</v>
      </c>
      <c r="J228" s="452">
        <v>652.54152381560891</v>
      </c>
      <c r="K228" s="530">
        <v>-203.62493923189109</v>
      </c>
      <c r="L228" s="494">
        <v>448.91658458371774</v>
      </c>
      <c r="M228" s="450">
        <v>-0.4714158969372888</v>
      </c>
      <c r="N228" s="450">
        <v>448.44516868678045</v>
      </c>
      <c r="O228" s="481">
        <v>6</v>
      </c>
      <c r="P228" s="481">
        <v>6</v>
      </c>
      <c r="Q228" s="200"/>
      <c r="R228" s="472">
        <f t="shared" si="8"/>
        <v>-8.5165047772753823E-3</v>
      </c>
      <c r="S228" s="469">
        <f t="shared" si="9"/>
        <v>-3.8560402221789332</v>
      </c>
      <c r="T228" s="484"/>
      <c r="U228" s="431">
        <v>702</v>
      </c>
      <c r="V228" s="432" t="s">
        <v>232</v>
      </c>
      <c r="W228" s="433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200">
        <v>-198.89265944645007</v>
      </c>
      <c r="AF228" s="202">
        <v>452.77262480589667</v>
      </c>
    </row>
    <row r="229" spans="1:32" s="1" customFormat="1" ht="16.5">
      <c r="A229" s="431">
        <v>704</v>
      </c>
      <c r="B229" s="432" t="s">
        <v>233</v>
      </c>
      <c r="C229" s="437">
        <v>6428</v>
      </c>
      <c r="D229" s="493">
        <v>623.52904279404277</v>
      </c>
      <c r="E229" s="493">
        <v>115.21945455604869</v>
      </c>
      <c r="F229" s="452">
        <v>738.74849735009138</v>
      </c>
      <c r="G229" s="452">
        <v>172.62884912274785</v>
      </c>
      <c r="H229" s="452">
        <v>911.37734647283935</v>
      </c>
      <c r="I229" s="452">
        <v>131.78538197605201</v>
      </c>
      <c r="J229" s="452">
        <v>1043.1627284488914</v>
      </c>
      <c r="K229" s="530">
        <v>-178.96919726197885</v>
      </c>
      <c r="L229" s="494">
        <v>864.19353118691242</v>
      </c>
      <c r="M229" s="450">
        <v>9.0397569228375758</v>
      </c>
      <c r="N229" s="450">
        <v>873.23328810975011</v>
      </c>
      <c r="O229" s="481">
        <v>2</v>
      </c>
      <c r="P229" s="481">
        <v>2</v>
      </c>
      <c r="Q229" s="200"/>
      <c r="R229" s="472">
        <f t="shared" si="8"/>
        <v>3.7330128829197631E-2</v>
      </c>
      <c r="S229" s="469">
        <f t="shared" si="9"/>
        <v>31.099507240745083</v>
      </c>
      <c r="T229" s="484"/>
      <c r="U229" s="431">
        <v>704</v>
      </c>
      <c r="V229" s="432" t="s">
        <v>233</v>
      </c>
      <c r="W229" s="433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200">
        <v>-153.15645085436589</v>
      </c>
      <c r="AF229" s="202">
        <v>833.09402394616734</v>
      </c>
    </row>
    <row r="230" spans="1:32" s="1" customFormat="1" ht="16.5">
      <c r="A230" s="431">
        <v>707</v>
      </c>
      <c r="B230" s="432" t="s">
        <v>234</v>
      </c>
      <c r="C230" s="437">
        <v>1960</v>
      </c>
      <c r="D230" s="493">
        <v>-72.011545477798904</v>
      </c>
      <c r="E230" s="493">
        <v>-163.93725964797824</v>
      </c>
      <c r="F230" s="452">
        <v>-235.94880512577714</v>
      </c>
      <c r="G230" s="452">
        <v>649.39769787807995</v>
      </c>
      <c r="H230" s="452">
        <v>413.44889275230275</v>
      </c>
      <c r="I230" s="452">
        <v>267.54225795578162</v>
      </c>
      <c r="J230" s="452">
        <v>680.99115070808432</v>
      </c>
      <c r="K230" s="530">
        <v>-290.7392857142857</v>
      </c>
      <c r="L230" s="494">
        <v>390.25186499379868</v>
      </c>
      <c r="M230" s="450">
        <v>-8.3726275510204111</v>
      </c>
      <c r="N230" s="450">
        <v>381.87923744277828</v>
      </c>
      <c r="O230" s="481">
        <v>12</v>
      </c>
      <c r="P230" s="481">
        <v>12</v>
      </c>
      <c r="Q230" s="200"/>
      <c r="R230" s="472">
        <f t="shared" si="8"/>
        <v>-0.4579177914156965</v>
      </c>
      <c r="S230" s="469">
        <f t="shared" si="9"/>
        <v>-329.660832404953</v>
      </c>
      <c r="T230" s="484"/>
      <c r="U230" s="431">
        <v>707</v>
      </c>
      <c r="V230" s="432" t="s">
        <v>234</v>
      </c>
      <c r="W230" s="433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200">
        <v>-277.72687007874015</v>
      </c>
      <c r="AF230" s="202">
        <v>719.91269739875167</v>
      </c>
    </row>
    <row r="231" spans="1:32" s="1" customFormat="1" ht="16.5">
      <c r="A231" s="431">
        <v>710</v>
      </c>
      <c r="B231" s="432" t="s">
        <v>589</v>
      </c>
      <c r="C231" s="437">
        <v>27306</v>
      </c>
      <c r="D231" s="493">
        <v>390.59296228432783</v>
      </c>
      <c r="E231" s="493">
        <v>-141.56778562568732</v>
      </c>
      <c r="F231" s="452">
        <v>249.02517665864045</v>
      </c>
      <c r="G231" s="452">
        <v>272.48758564113484</v>
      </c>
      <c r="H231" s="452">
        <v>521.51276229977532</v>
      </c>
      <c r="I231" s="452">
        <v>176.10844034783159</v>
      </c>
      <c r="J231" s="452">
        <v>697.62120264760688</v>
      </c>
      <c r="K231" s="530">
        <v>-28.382003955174685</v>
      </c>
      <c r="L231" s="494">
        <v>669.23919869243218</v>
      </c>
      <c r="M231" s="450">
        <v>-39.470594330916299</v>
      </c>
      <c r="N231" s="450">
        <v>629.76860436151594</v>
      </c>
      <c r="O231" s="481">
        <v>1</v>
      </c>
      <c r="P231" s="482">
        <v>34</v>
      </c>
      <c r="Q231" s="200"/>
      <c r="R231" s="472">
        <f t="shared" si="8"/>
        <v>-0.14154296405044836</v>
      </c>
      <c r="S231" s="469">
        <f t="shared" si="9"/>
        <v>-110.3446018552296</v>
      </c>
      <c r="T231" s="484"/>
      <c r="U231" s="431">
        <v>710</v>
      </c>
      <c r="V231" s="432" t="s">
        <v>235</v>
      </c>
      <c r="W231" s="433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200">
        <v>-28.531618396157764</v>
      </c>
      <c r="AF231" s="202">
        <v>779.58380054766178</v>
      </c>
    </row>
    <row r="232" spans="1:32" s="1" customFormat="1" ht="16.5">
      <c r="A232" s="431">
        <v>729</v>
      </c>
      <c r="B232" s="432" t="s">
        <v>236</v>
      </c>
      <c r="C232" s="437">
        <v>8975</v>
      </c>
      <c r="D232" s="493">
        <v>159.55633547077164</v>
      </c>
      <c r="E232" s="493">
        <v>-116.92675586037149</v>
      </c>
      <c r="F232" s="452">
        <v>42.629579610400143</v>
      </c>
      <c r="G232" s="452">
        <v>529.37697855806073</v>
      </c>
      <c r="H232" s="452">
        <v>572.00655816846097</v>
      </c>
      <c r="I232" s="452">
        <v>209.82040212101734</v>
      </c>
      <c r="J232" s="452">
        <v>781.82696028947828</v>
      </c>
      <c r="K232" s="530">
        <v>20.076434540389972</v>
      </c>
      <c r="L232" s="494">
        <v>801.90339482986826</v>
      </c>
      <c r="M232" s="450">
        <v>-4.2636158774373287</v>
      </c>
      <c r="N232" s="450">
        <v>797.63977895243102</v>
      </c>
      <c r="O232" s="481">
        <v>13</v>
      </c>
      <c r="P232" s="481">
        <v>13</v>
      </c>
      <c r="Q232" s="200"/>
      <c r="R232" s="472">
        <f t="shared" si="8"/>
        <v>-0.16818654021719109</v>
      </c>
      <c r="S232" s="469">
        <f t="shared" si="9"/>
        <v>-162.13894591230928</v>
      </c>
      <c r="T232" s="484"/>
      <c r="U232" s="431">
        <v>729</v>
      </c>
      <c r="V232" s="432" t="s">
        <v>236</v>
      </c>
      <c r="W232" s="433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200">
        <v>29.635296698475376</v>
      </c>
      <c r="AF232" s="202">
        <v>964.04234074217754</v>
      </c>
    </row>
    <row r="233" spans="1:32" s="1" customFormat="1" ht="16.5">
      <c r="A233" s="431">
        <v>732</v>
      </c>
      <c r="B233" s="432" t="s">
        <v>237</v>
      </c>
      <c r="C233" s="437">
        <v>3336</v>
      </c>
      <c r="D233" s="493">
        <v>800.86042925866298</v>
      </c>
      <c r="E233" s="493">
        <v>-135.60812766702696</v>
      </c>
      <c r="F233" s="452">
        <v>665.25230159163596</v>
      </c>
      <c r="G233" s="452">
        <v>404.06100791856778</v>
      </c>
      <c r="H233" s="452">
        <v>1069.3133095102037</v>
      </c>
      <c r="I233" s="452">
        <v>226.96086853889909</v>
      </c>
      <c r="J233" s="452">
        <v>1296.2741780491028</v>
      </c>
      <c r="K233" s="530">
        <v>62.151079136690647</v>
      </c>
      <c r="L233" s="494">
        <v>1358.4252571857935</v>
      </c>
      <c r="M233" s="450">
        <v>-29.067820743405274</v>
      </c>
      <c r="N233" s="450">
        <v>1329.3574364423882</v>
      </c>
      <c r="O233" s="481">
        <v>19</v>
      </c>
      <c r="P233" s="481">
        <v>19</v>
      </c>
      <c r="Q233" s="200"/>
      <c r="R233" s="472">
        <f t="shared" si="8"/>
        <v>-1.3359629528415884E-2</v>
      </c>
      <c r="S233" s="469">
        <f t="shared" si="9"/>
        <v>-18.393792430539861</v>
      </c>
      <c r="T233" s="484"/>
      <c r="U233" s="431">
        <v>732</v>
      </c>
      <c r="V233" s="432" t="s">
        <v>237</v>
      </c>
      <c r="W233" s="433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200">
        <v>25.457845433255269</v>
      </c>
      <c r="AF233" s="202">
        <v>1376.8190496163334</v>
      </c>
    </row>
    <row r="234" spans="1:32" s="1" customFormat="1" ht="16.5">
      <c r="A234" s="431">
        <v>734</v>
      </c>
      <c r="B234" s="432" t="s">
        <v>238</v>
      </c>
      <c r="C234" s="437">
        <v>50933</v>
      </c>
      <c r="D234" s="493">
        <v>151.89639396488911</v>
      </c>
      <c r="E234" s="493">
        <v>-84.641174728526366</v>
      </c>
      <c r="F234" s="452">
        <v>67.255219236362748</v>
      </c>
      <c r="G234" s="452">
        <v>291.73790481898874</v>
      </c>
      <c r="H234" s="452">
        <v>358.99312405535153</v>
      </c>
      <c r="I234" s="452">
        <v>179.31799892917331</v>
      </c>
      <c r="J234" s="452">
        <v>538.31112298452479</v>
      </c>
      <c r="K234" s="530">
        <v>-25.255492509767734</v>
      </c>
      <c r="L234" s="494">
        <v>513.05563047475709</v>
      </c>
      <c r="M234" s="450">
        <v>-12.608655871438955</v>
      </c>
      <c r="N234" s="450">
        <v>500.4469746033181</v>
      </c>
      <c r="O234" s="481">
        <v>2</v>
      </c>
      <c r="P234" s="481">
        <v>2</v>
      </c>
      <c r="Q234" s="200"/>
      <c r="R234" s="472">
        <f t="shared" si="8"/>
        <v>-7.0880773480752696E-2</v>
      </c>
      <c r="S234" s="469">
        <f t="shared" si="9"/>
        <v>-39.140057474585774</v>
      </c>
      <c r="T234" s="484"/>
      <c r="U234" s="431">
        <v>734</v>
      </c>
      <c r="V234" s="432" t="s">
        <v>238</v>
      </c>
      <c r="W234" s="433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200">
        <v>-47.297743190661478</v>
      </c>
      <c r="AF234" s="202">
        <v>552.19568794934287</v>
      </c>
    </row>
    <row r="235" spans="1:32" s="1" customFormat="1" ht="16.5">
      <c r="A235" s="431">
        <v>738</v>
      </c>
      <c r="B235" s="432" t="s">
        <v>590</v>
      </c>
      <c r="C235" s="437">
        <v>2917</v>
      </c>
      <c r="D235" s="493">
        <v>198.90145374798971</v>
      </c>
      <c r="E235" s="493">
        <v>-22.063396406914322</v>
      </c>
      <c r="F235" s="452">
        <v>176.83805734107537</v>
      </c>
      <c r="G235" s="452">
        <v>307.39945198336113</v>
      </c>
      <c r="H235" s="452">
        <v>484.23750932443653</v>
      </c>
      <c r="I235" s="452">
        <v>195.32761480653352</v>
      </c>
      <c r="J235" s="452">
        <v>679.56512413097005</v>
      </c>
      <c r="K235" s="530">
        <v>-171.94720603359616</v>
      </c>
      <c r="L235" s="494">
        <v>507.61791809737383</v>
      </c>
      <c r="M235" s="450">
        <v>16.181739458347625</v>
      </c>
      <c r="N235" s="450">
        <v>523.79965755572152</v>
      </c>
      <c r="O235" s="481">
        <v>2</v>
      </c>
      <c r="P235" s="481">
        <v>2</v>
      </c>
      <c r="Q235" s="200"/>
      <c r="R235" s="472">
        <f t="shared" si="8"/>
        <v>-2.5138345712661969E-4</v>
      </c>
      <c r="S235" s="469">
        <f t="shared" si="9"/>
        <v>-0.12763883344194937</v>
      </c>
      <c r="T235" s="484"/>
      <c r="U235" s="431">
        <v>738</v>
      </c>
      <c r="V235" s="432" t="s">
        <v>239</v>
      </c>
      <c r="W235" s="433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200">
        <v>-228.87529570800947</v>
      </c>
      <c r="AF235" s="202">
        <v>507.74555693081578</v>
      </c>
    </row>
    <row r="236" spans="1:32" s="1" customFormat="1" ht="16.5">
      <c r="A236" s="431">
        <v>739</v>
      </c>
      <c r="B236" s="432" t="s">
        <v>240</v>
      </c>
      <c r="C236" s="437">
        <v>3256</v>
      </c>
      <c r="D236" s="493">
        <v>-29.859427410057251</v>
      </c>
      <c r="E236" s="493">
        <v>621.2176164646952</v>
      </c>
      <c r="F236" s="452">
        <v>591.35818905463793</v>
      </c>
      <c r="G236" s="452">
        <v>335.08848634029329</v>
      </c>
      <c r="H236" s="452">
        <v>926.44667539493116</v>
      </c>
      <c r="I236" s="452">
        <v>216.30365473330019</v>
      </c>
      <c r="J236" s="452">
        <v>1142.7503301282313</v>
      </c>
      <c r="K236" s="530">
        <v>125.53071253071253</v>
      </c>
      <c r="L236" s="494">
        <v>1268.2810426589438</v>
      </c>
      <c r="M236" s="450">
        <v>30.139402027027032</v>
      </c>
      <c r="N236" s="450">
        <v>1298.420444685971</v>
      </c>
      <c r="O236" s="481">
        <v>9</v>
      </c>
      <c r="P236" s="481">
        <v>9</v>
      </c>
      <c r="Q236" s="200"/>
      <c r="R236" s="472">
        <f t="shared" si="8"/>
        <v>-0.11915837792557027</v>
      </c>
      <c r="S236" s="469">
        <f t="shared" si="9"/>
        <v>-171.57035726931258</v>
      </c>
      <c r="T236" s="484"/>
      <c r="U236" s="431">
        <v>739</v>
      </c>
      <c r="V236" s="432" t="s">
        <v>240</v>
      </c>
      <c r="W236" s="433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200">
        <v>135.02023919043239</v>
      </c>
      <c r="AF236" s="202">
        <v>1439.8513999282563</v>
      </c>
    </row>
    <row r="237" spans="1:32" s="1" customFormat="1" ht="16.5">
      <c r="A237" s="431">
        <v>740</v>
      </c>
      <c r="B237" s="432" t="s">
        <v>591</v>
      </c>
      <c r="C237" s="437">
        <v>32085</v>
      </c>
      <c r="D237" s="493">
        <v>-26.154258500979406</v>
      </c>
      <c r="E237" s="493">
        <v>-280.97619751346286</v>
      </c>
      <c r="F237" s="452">
        <v>-307.13045601444225</v>
      </c>
      <c r="G237" s="452">
        <v>291.66999869570174</v>
      </c>
      <c r="H237" s="452">
        <v>-15.460457318740536</v>
      </c>
      <c r="I237" s="452">
        <v>191.74183214710249</v>
      </c>
      <c r="J237" s="452">
        <v>176.28137482836195</v>
      </c>
      <c r="K237" s="530">
        <v>-43.410035842293908</v>
      </c>
      <c r="L237" s="494">
        <v>132.87133898606803</v>
      </c>
      <c r="M237" s="450">
        <v>-10.826781128253085</v>
      </c>
      <c r="N237" s="450">
        <v>122.04455785781494</v>
      </c>
      <c r="O237" s="481">
        <v>10</v>
      </c>
      <c r="P237" s="481">
        <v>10</v>
      </c>
      <c r="Q237" s="200"/>
      <c r="R237" s="472">
        <f t="shared" si="8"/>
        <v>-0.59797538011076068</v>
      </c>
      <c r="S237" s="469">
        <f t="shared" si="9"/>
        <v>-197.63413857069216</v>
      </c>
      <c r="T237" s="484"/>
      <c r="U237" s="431">
        <v>740</v>
      </c>
      <c r="V237" s="432" t="s">
        <v>241</v>
      </c>
      <c r="W237" s="433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200">
        <v>-42.75684394875104</v>
      </c>
      <c r="AF237" s="202">
        <v>330.50547755676018</v>
      </c>
    </row>
    <row r="238" spans="1:32" s="1" customFormat="1" ht="16.5">
      <c r="A238" s="431">
        <v>742</v>
      </c>
      <c r="B238" s="432" t="s">
        <v>242</v>
      </c>
      <c r="C238" s="437">
        <v>988</v>
      </c>
      <c r="D238" s="493">
        <v>909.08031068600405</v>
      </c>
      <c r="E238" s="493">
        <v>153.52138956976407</v>
      </c>
      <c r="F238" s="452">
        <v>1062.6017002557683</v>
      </c>
      <c r="G238" s="452">
        <v>-23.254922944492698</v>
      </c>
      <c r="H238" s="452">
        <v>1039.3467773112754</v>
      </c>
      <c r="I238" s="452">
        <v>230.58062316299947</v>
      </c>
      <c r="J238" s="452">
        <v>1269.9274004742749</v>
      </c>
      <c r="K238" s="530">
        <v>410.00506072874492</v>
      </c>
      <c r="L238" s="494">
        <v>1679.9324612030198</v>
      </c>
      <c r="M238" s="450">
        <v>0</v>
      </c>
      <c r="N238" s="450">
        <v>1679.9324612030198</v>
      </c>
      <c r="O238" s="481">
        <v>19</v>
      </c>
      <c r="P238" s="481">
        <v>19</v>
      </c>
      <c r="Q238" s="200"/>
      <c r="R238" s="472">
        <f t="shared" si="8"/>
        <v>0.2294755742819698</v>
      </c>
      <c r="S238" s="469">
        <f t="shared" si="9"/>
        <v>313.55113867522346</v>
      </c>
      <c r="T238" s="484"/>
      <c r="U238" s="431">
        <v>742</v>
      </c>
      <c r="V238" s="432" t="s">
        <v>242</v>
      </c>
      <c r="W238" s="433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200">
        <v>324.20713577799802</v>
      </c>
      <c r="AF238" s="202">
        <v>1366.3813225277963</v>
      </c>
    </row>
    <row r="239" spans="1:32" s="1" customFormat="1" ht="16.5">
      <c r="A239" s="431">
        <v>743</v>
      </c>
      <c r="B239" s="432" t="s">
        <v>243</v>
      </c>
      <c r="C239" s="437">
        <v>65323</v>
      </c>
      <c r="D239" s="493">
        <v>315.24641744754865</v>
      </c>
      <c r="E239" s="493">
        <v>-247.79338611303271</v>
      </c>
      <c r="F239" s="452">
        <v>67.453031334515899</v>
      </c>
      <c r="G239" s="452">
        <v>188.28006881735564</v>
      </c>
      <c r="H239" s="452">
        <v>255.73310015187155</v>
      </c>
      <c r="I239" s="452">
        <v>151.42920489222448</v>
      </c>
      <c r="J239" s="452">
        <v>407.162305044096</v>
      </c>
      <c r="K239" s="530">
        <v>-46.361159162928828</v>
      </c>
      <c r="L239" s="494">
        <v>360.8011458811672</v>
      </c>
      <c r="M239" s="450">
        <v>-3.0703475651761249</v>
      </c>
      <c r="N239" s="450">
        <v>357.73079831599108</v>
      </c>
      <c r="O239" s="481">
        <v>14</v>
      </c>
      <c r="P239" s="481">
        <v>14</v>
      </c>
      <c r="Q239" s="200"/>
      <c r="R239" s="472">
        <f t="shared" si="8"/>
        <v>-0.24774122997682788</v>
      </c>
      <c r="S239" s="469">
        <f t="shared" si="9"/>
        <v>-118.82256906741799</v>
      </c>
      <c r="T239" s="484"/>
      <c r="U239" s="431">
        <v>743</v>
      </c>
      <c r="V239" s="432" t="s">
        <v>243</v>
      </c>
      <c r="W239" s="433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200">
        <v>-41.086412506178945</v>
      </c>
      <c r="AF239" s="202">
        <v>479.62371494858519</v>
      </c>
    </row>
    <row r="240" spans="1:32" s="1" customFormat="1" ht="16.5">
      <c r="A240" s="431">
        <v>746</v>
      </c>
      <c r="B240" s="432" t="s">
        <v>244</v>
      </c>
      <c r="C240" s="437">
        <v>4735</v>
      </c>
      <c r="D240" s="493">
        <v>1189.0149575358146</v>
      </c>
      <c r="E240" s="493">
        <v>-210.9976580105168</v>
      </c>
      <c r="F240" s="452">
        <v>978.01729952529797</v>
      </c>
      <c r="G240" s="452">
        <v>297.96160404008469</v>
      </c>
      <c r="H240" s="452">
        <v>1275.9789035653828</v>
      </c>
      <c r="I240" s="452">
        <v>195.78413130715447</v>
      </c>
      <c r="J240" s="452">
        <v>1471.7630348725372</v>
      </c>
      <c r="K240" s="530">
        <v>43.185638859556491</v>
      </c>
      <c r="L240" s="494">
        <v>1514.9486737320938</v>
      </c>
      <c r="M240" s="450">
        <v>5.450687434002111</v>
      </c>
      <c r="N240" s="450">
        <v>1520.3993611660958</v>
      </c>
      <c r="O240" s="481">
        <v>17</v>
      </c>
      <c r="P240" s="481">
        <v>17</v>
      </c>
      <c r="Q240" s="200"/>
      <c r="R240" s="472">
        <f t="shared" si="8"/>
        <v>-3.8210360959508312E-2</v>
      </c>
      <c r="S240" s="469">
        <f t="shared" si="9"/>
        <v>-60.186482894722303</v>
      </c>
      <c r="T240" s="484"/>
      <c r="U240" s="431">
        <v>746</v>
      </c>
      <c r="V240" s="432" t="s">
        <v>244</v>
      </c>
      <c r="W240" s="433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200">
        <v>54.375862790211251</v>
      </c>
      <c r="AF240" s="202">
        <v>1575.1351566268161</v>
      </c>
    </row>
    <row r="241" spans="1:32" s="1" customFormat="1" ht="16.5">
      <c r="A241" s="431">
        <v>747</v>
      </c>
      <c r="B241" s="432" t="s">
        <v>592</v>
      </c>
      <c r="C241" s="437">
        <v>1308</v>
      </c>
      <c r="D241" s="493">
        <v>138.78147902933441</v>
      </c>
      <c r="E241" s="493">
        <v>439.05407517940654</v>
      </c>
      <c r="F241" s="452">
        <v>577.83555420874097</v>
      </c>
      <c r="G241" s="452">
        <v>418.03650984106969</v>
      </c>
      <c r="H241" s="452">
        <v>995.87206404981066</v>
      </c>
      <c r="I241" s="452">
        <v>256.18622870885832</v>
      </c>
      <c r="J241" s="452">
        <v>1252.058292758669</v>
      </c>
      <c r="K241" s="530">
        <v>-185.36009174311926</v>
      </c>
      <c r="L241" s="494">
        <v>1066.6982010155498</v>
      </c>
      <c r="M241" s="450">
        <v>38.893031345565767</v>
      </c>
      <c r="N241" s="450">
        <v>1105.5912323611155</v>
      </c>
      <c r="O241" s="481">
        <v>4</v>
      </c>
      <c r="P241" s="481">
        <v>4</v>
      </c>
      <c r="Q241" s="200"/>
      <c r="R241" s="472">
        <f t="shared" si="8"/>
        <v>-0.12592200241820389</v>
      </c>
      <c r="S241" s="469">
        <f t="shared" si="9"/>
        <v>-153.67138152359689</v>
      </c>
      <c r="T241" s="484"/>
      <c r="U241" s="431">
        <v>747</v>
      </c>
      <c r="V241" s="432" t="s">
        <v>245</v>
      </c>
      <c r="W241" s="433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200">
        <v>-144.85946745562131</v>
      </c>
      <c r="AF241" s="202">
        <v>1220.3695825391467</v>
      </c>
    </row>
    <row r="242" spans="1:32" s="1" customFormat="1" ht="16.5">
      <c r="A242" s="431">
        <v>748</v>
      </c>
      <c r="B242" s="432" t="s">
        <v>246</v>
      </c>
      <c r="C242" s="437">
        <v>4897</v>
      </c>
      <c r="D242" s="493">
        <v>864.86191164039587</v>
      </c>
      <c r="E242" s="493">
        <v>-431.84030263886694</v>
      </c>
      <c r="F242" s="452">
        <v>433.02160900152899</v>
      </c>
      <c r="G242" s="452">
        <v>523.09369208811802</v>
      </c>
      <c r="H242" s="452">
        <v>956.11530108964701</v>
      </c>
      <c r="I242" s="452">
        <v>207.40867766118134</v>
      </c>
      <c r="J242" s="452">
        <v>1163.5239787508283</v>
      </c>
      <c r="K242" s="530">
        <v>87.675107208494993</v>
      </c>
      <c r="L242" s="494">
        <v>1251.1990859593234</v>
      </c>
      <c r="M242" s="450">
        <v>52.094414947927298</v>
      </c>
      <c r="N242" s="450">
        <v>1303.2935009072505</v>
      </c>
      <c r="O242" s="481">
        <v>17</v>
      </c>
      <c r="P242" s="481">
        <v>17</v>
      </c>
      <c r="Q242" s="200"/>
      <c r="R242" s="472">
        <f t="shared" si="8"/>
        <v>-8.3575945587931036E-2</v>
      </c>
      <c r="S242" s="469">
        <f t="shared" si="9"/>
        <v>-114.10672409171138</v>
      </c>
      <c r="T242" s="484"/>
      <c r="U242" s="431">
        <v>748</v>
      </c>
      <c r="V242" s="432" t="s">
        <v>246</v>
      </c>
      <c r="W242" s="433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200">
        <v>20.363961813842483</v>
      </c>
      <c r="AF242" s="202">
        <v>1365.3058100510348</v>
      </c>
    </row>
    <row r="243" spans="1:32" s="1" customFormat="1" ht="16.5">
      <c r="A243" s="431">
        <v>749</v>
      </c>
      <c r="B243" s="432" t="s">
        <v>247</v>
      </c>
      <c r="C243" s="437">
        <v>21232</v>
      </c>
      <c r="D243" s="493">
        <v>505.9848466012869</v>
      </c>
      <c r="E243" s="493">
        <v>-251.22709760461453</v>
      </c>
      <c r="F243" s="452">
        <v>254.75774899667238</v>
      </c>
      <c r="G243" s="452">
        <v>235.99255093766197</v>
      </c>
      <c r="H243" s="452">
        <v>490.75029993433429</v>
      </c>
      <c r="I243" s="452">
        <v>142.23912742017171</v>
      </c>
      <c r="J243" s="452">
        <v>632.98942735450601</v>
      </c>
      <c r="K243" s="530">
        <v>-93.054728711379056</v>
      </c>
      <c r="L243" s="494">
        <v>539.93469864312692</v>
      </c>
      <c r="M243" s="450">
        <v>1.5938033887528271</v>
      </c>
      <c r="N243" s="450">
        <v>541.52850203187973</v>
      </c>
      <c r="O243" s="481">
        <v>11</v>
      </c>
      <c r="P243" s="481">
        <v>11</v>
      </c>
      <c r="Q243" s="200"/>
      <c r="R243" s="472">
        <f t="shared" si="8"/>
        <v>1.8714716981691734E-2</v>
      </c>
      <c r="S243" s="469">
        <f t="shared" si="9"/>
        <v>9.9190920728425453</v>
      </c>
      <c r="T243" s="484"/>
      <c r="U243" s="431">
        <v>749</v>
      </c>
      <c r="V243" s="432" t="s">
        <v>247</v>
      </c>
      <c r="W243" s="433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200">
        <v>-96.494575682149062</v>
      </c>
      <c r="AF243" s="202">
        <v>530.01560657028438</v>
      </c>
    </row>
    <row r="244" spans="1:32" s="1" customFormat="1" ht="16.5">
      <c r="A244" s="431">
        <v>751</v>
      </c>
      <c r="B244" s="432" t="s">
        <v>248</v>
      </c>
      <c r="C244" s="437">
        <v>2877</v>
      </c>
      <c r="D244" s="493">
        <v>430.65677805724943</v>
      </c>
      <c r="E244" s="493">
        <v>16.803876947014981</v>
      </c>
      <c r="F244" s="452">
        <v>447.46065500426437</v>
      </c>
      <c r="G244" s="452">
        <v>417.67041086380397</v>
      </c>
      <c r="H244" s="452">
        <v>865.13106586806828</v>
      </c>
      <c r="I244" s="452">
        <v>175.6610375492846</v>
      </c>
      <c r="J244" s="452">
        <v>1040.7921034173528</v>
      </c>
      <c r="K244" s="530">
        <v>81.549183176920408</v>
      </c>
      <c r="L244" s="494">
        <v>1122.3412865942732</v>
      </c>
      <c r="M244" s="450">
        <v>6.2225234619395247</v>
      </c>
      <c r="N244" s="450">
        <v>1128.5638100562128</v>
      </c>
      <c r="O244" s="481">
        <v>19</v>
      </c>
      <c r="P244" s="481">
        <v>19</v>
      </c>
      <c r="Q244" s="200"/>
      <c r="R244" s="472">
        <f t="shared" si="8"/>
        <v>1.697967607741091E-2</v>
      </c>
      <c r="S244" s="469">
        <f t="shared" si="9"/>
        <v>18.738812527876689</v>
      </c>
      <c r="T244" s="484"/>
      <c r="U244" s="431">
        <v>751</v>
      </c>
      <c r="V244" s="432" t="s">
        <v>248</v>
      </c>
      <c r="W244" s="433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200">
        <v>89.656336088154276</v>
      </c>
      <c r="AF244" s="202">
        <v>1103.6024740663966</v>
      </c>
    </row>
    <row r="245" spans="1:32" s="1" customFormat="1" ht="16.5">
      <c r="A245" s="431">
        <v>753</v>
      </c>
      <c r="B245" s="432" t="s">
        <v>593</v>
      </c>
      <c r="C245" s="437">
        <v>22320</v>
      </c>
      <c r="D245" s="493">
        <v>606.68643728654524</v>
      </c>
      <c r="E245" s="493">
        <v>402.34153567511481</v>
      </c>
      <c r="F245" s="452">
        <v>1009.0279729616601</v>
      </c>
      <c r="G245" s="452">
        <v>-27.487969525261658</v>
      </c>
      <c r="H245" s="452">
        <v>981.54000343639837</v>
      </c>
      <c r="I245" s="452">
        <v>110.91364771619439</v>
      </c>
      <c r="J245" s="452">
        <v>1092.4536511525928</v>
      </c>
      <c r="K245" s="530">
        <v>-102.99435483870968</v>
      </c>
      <c r="L245" s="494">
        <v>989.4592963138831</v>
      </c>
      <c r="M245" s="450">
        <v>-5.790142553763439</v>
      </c>
      <c r="N245" s="450">
        <v>983.66915376011957</v>
      </c>
      <c r="O245" s="481">
        <v>1</v>
      </c>
      <c r="P245" s="482">
        <v>32</v>
      </c>
      <c r="Q245" s="200"/>
      <c r="R245" s="472">
        <f t="shared" si="8"/>
        <v>-5.5925730830865593E-3</v>
      </c>
      <c r="S245" s="469">
        <f t="shared" si="9"/>
        <v>-5.5647446686227795</v>
      </c>
      <c r="T245" s="484"/>
      <c r="U245" s="431">
        <v>753</v>
      </c>
      <c r="V245" s="432" t="s">
        <v>249</v>
      </c>
      <c r="W245" s="433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200">
        <v>-95.943442992338888</v>
      </c>
      <c r="AF245" s="202">
        <v>995.02404098250588</v>
      </c>
    </row>
    <row r="246" spans="1:32" s="1" customFormat="1" ht="16.5">
      <c r="A246" s="431">
        <v>755</v>
      </c>
      <c r="B246" s="432" t="s">
        <v>594</v>
      </c>
      <c r="C246" s="437">
        <v>6217</v>
      </c>
      <c r="D246" s="493">
        <v>543.01853314834386</v>
      </c>
      <c r="E246" s="493">
        <v>263.32974089346015</v>
      </c>
      <c r="F246" s="452">
        <v>806.34827404180407</v>
      </c>
      <c r="G246" s="452">
        <v>-2.6081064072192914</v>
      </c>
      <c r="H246" s="452">
        <v>803.74016763458474</v>
      </c>
      <c r="I246" s="452">
        <v>139.7614878419464</v>
      </c>
      <c r="J246" s="452">
        <v>943.50165547653103</v>
      </c>
      <c r="K246" s="530">
        <v>-266.86183046485445</v>
      </c>
      <c r="L246" s="494">
        <v>676.63982501167663</v>
      </c>
      <c r="M246" s="450">
        <v>-157.44692625060321</v>
      </c>
      <c r="N246" s="450">
        <v>519.19289876107348</v>
      </c>
      <c r="O246" s="481">
        <v>1</v>
      </c>
      <c r="P246" s="482">
        <v>34</v>
      </c>
      <c r="Q246" s="200"/>
      <c r="R246" s="472">
        <f t="shared" si="8"/>
        <v>-1.7287107699783935E-2</v>
      </c>
      <c r="S246" s="469">
        <f t="shared" si="9"/>
        <v>-11.902912458551896</v>
      </c>
      <c r="T246" s="484"/>
      <c r="U246" s="431">
        <v>755</v>
      </c>
      <c r="V246" s="432" t="s">
        <v>250</v>
      </c>
      <c r="W246" s="433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200">
        <v>-258.80816392384639</v>
      </c>
      <c r="AF246" s="202">
        <v>688.54273747022853</v>
      </c>
    </row>
    <row r="247" spans="1:32" s="1" customFormat="1" ht="16.5">
      <c r="A247" s="431">
        <v>758</v>
      </c>
      <c r="B247" s="432" t="s">
        <v>251</v>
      </c>
      <c r="C247" s="437">
        <v>8134</v>
      </c>
      <c r="D247" s="493">
        <v>996.1738169277545</v>
      </c>
      <c r="E247" s="493">
        <v>-448.5230168663806</v>
      </c>
      <c r="F247" s="452">
        <v>547.65080006137396</v>
      </c>
      <c r="G247" s="452">
        <v>74.800112287420191</v>
      </c>
      <c r="H247" s="452">
        <v>622.45091234879419</v>
      </c>
      <c r="I247" s="452">
        <v>185.8259086502681</v>
      </c>
      <c r="J247" s="452">
        <v>808.27682099906224</v>
      </c>
      <c r="K247" s="530">
        <v>-111.54573395623309</v>
      </c>
      <c r="L247" s="494">
        <v>696.73108704282913</v>
      </c>
      <c r="M247" s="450">
        <v>-13.398038173100568</v>
      </c>
      <c r="N247" s="450">
        <v>683.3330488697286</v>
      </c>
      <c r="O247" s="481">
        <v>19</v>
      </c>
      <c r="P247" s="481">
        <v>19</v>
      </c>
      <c r="Q247" s="200"/>
      <c r="R247" s="472">
        <f t="shared" si="8"/>
        <v>1.2856493481748748</v>
      </c>
      <c r="S247" s="469">
        <f t="shared" si="9"/>
        <v>391.90257623071381</v>
      </c>
      <c r="T247" s="484"/>
      <c r="U247" s="431">
        <v>758</v>
      </c>
      <c r="V247" s="432" t="s">
        <v>251</v>
      </c>
      <c r="W247" s="433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200">
        <v>-118.58971540246732</v>
      </c>
      <c r="AF247" s="202">
        <v>304.82851081211533</v>
      </c>
    </row>
    <row r="248" spans="1:32" s="1" customFormat="1" ht="16.5">
      <c r="A248" s="431">
        <v>759</v>
      </c>
      <c r="B248" s="432" t="s">
        <v>252</v>
      </c>
      <c r="C248" s="437">
        <v>1942</v>
      </c>
      <c r="D248" s="493">
        <v>532.41446720457805</v>
      </c>
      <c r="E248" s="493">
        <v>-80.740351165488178</v>
      </c>
      <c r="F248" s="452">
        <v>451.67411603908982</v>
      </c>
      <c r="G248" s="452">
        <v>465.59120652993619</v>
      </c>
      <c r="H248" s="452">
        <v>917.26532256902601</v>
      </c>
      <c r="I248" s="452">
        <v>250.75807327760458</v>
      </c>
      <c r="J248" s="452">
        <v>1168.0233958466304</v>
      </c>
      <c r="K248" s="530">
        <v>-260.65242018537589</v>
      </c>
      <c r="L248" s="494">
        <v>907.37097566125453</v>
      </c>
      <c r="M248" s="450">
        <v>255.8115602471679</v>
      </c>
      <c r="N248" s="450">
        <v>1163.1825359084223</v>
      </c>
      <c r="O248" s="481">
        <v>14</v>
      </c>
      <c r="P248" s="481">
        <v>14</v>
      </c>
      <c r="Q248" s="200"/>
      <c r="R248" s="472">
        <f t="shared" si="8"/>
        <v>-0.15104197505487943</v>
      </c>
      <c r="S248" s="469">
        <f t="shared" si="9"/>
        <v>-161.43448821301649</v>
      </c>
      <c r="T248" s="484"/>
      <c r="U248" s="431">
        <v>759</v>
      </c>
      <c r="V248" s="432" t="s">
        <v>252</v>
      </c>
      <c r="W248" s="433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200">
        <v>-256.91236855282926</v>
      </c>
      <c r="AF248" s="202">
        <v>1068.805463874271</v>
      </c>
    </row>
    <row r="249" spans="1:32" s="1" customFormat="1" ht="16.5">
      <c r="A249" s="431">
        <v>761</v>
      </c>
      <c r="B249" s="432" t="s">
        <v>253</v>
      </c>
      <c r="C249" s="437">
        <v>8426</v>
      </c>
      <c r="D249" s="493">
        <v>55.856509551071056</v>
      </c>
      <c r="E249" s="493">
        <v>166.0976258221219</v>
      </c>
      <c r="F249" s="452">
        <v>221.95413537319297</v>
      </c>
      <c r="G249" s="452">
        <v>470.72936798449194</v>
      </c>
      <c r="H249" s="452">
        <v>692.68350335768491</v>
      </c>
      <c r="I249" s="452">
        <v>216.70219011060797</v>
      </c>
      <c r="J249" s="452">
        <v>909.38569346829297</v>
      </c>
      <c r="K249" s="530">
        <v>73.650011868027534</v>
      </c>
      <c r="L249" s="494">
        <v>983.03570533632046</v>
      </c>
      <c r="M249" s="450">
        <v>56.609209648706383</v>
      </c>
      <c r="N249" s="450">
        <v>1039.6449149850268</v>
      </c>
      <c r="O249" s="481">
        <v>2</v>
      </c>
      <c r="P249" s="481">
        <v>2</v>
      </c>
      <c r="Q249" s="200"/>
      <c r="R249" s="472">
        <f t="shared" si="8"/>
        <v>-0.21387905144902114</v>
      </c>
      <c r="S249" s="469">
        <f t="shared" si="9"/>
        <v>-267.45343014379318</v>
      </c>
      <c r="T249" s="484"/>
      <c r="U249" s="431">
        <v>761</v>
      </c>
      <c r="V249" s="432" t="s">
        <v>253</v>
      </c>
      <c r="W249" s="433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200">
        <v>27.989372883335278</v>
      </c>
      <c r="AF249" s="202">
        <v>1250.4891354801136</v>
      </c>
    </row>
    <row r="250" spans="1:32" s="1" customFormat="1" ht="16.5">
      <c r="A250" s="431">
        <v>762</v>
      </c>
      <c r="B250" s="432" t="s">
        <v>254</v>
      </c>
      <c r="C250" s="437">
        <v>3672</v>
      </c>
      <c r="D250" s="493">
        <v>269.17737469825119</v>
      </c>
      <c r="E250" s="493">
        <v>414.59952765921389</v>
      </c>
      <c r="F250" s="452">
        <v>683.77690235746513</v>
      </c>
      <c r="G250" s="452">
        <v>350.33183764762066</v>
      </c>
      <c r="H250" s="452">
        <v>1034.1087400050858</v>
      </c>
      <c r="I250" s="452">
        <v>241.07613004948698</v>
      </c>
      <c r="J250" s="452">
        <v>1275.1848700545727</v>
      </c>
      <c r="K250" s="530">
        <v>-16.627995642701524</v>
      </c>
      <c r="L250" s="494">
        <v>1258.5568744118711</v>
      </c>
      <c r="M250" s="450">
        <v>1.0075675381263618</v>
      </c>
      <c r="N250" s="450">
        <v>1259.5644419499974</v>
      </c>
      <c r="O250" s="481">
        <v>11</v>
      </c>
      <c r="P250" s="481">
        <v>11</v>
      </c>
      <c r="Q250" s="200"/>
      <c r="R250" s="472">
        <f t="shared" si="8"/>
        <v>8.3820236263758841E-2</v>
      </c>
      <c r="S250" s="469">
        <f t="shared" si="9"/>
        <v>97.333977568313458</v>
      </c>
      <c r="T250" s="484"/>
      <c r="U250" s="431">
        <v>762</v>
      </c>
      <c r="V250" s="432" t="s">
        <v>254</v>
      </c>
      <c r="W250" s="433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200">
        <v>-24.005824728620599</v>
      </c>
      <c r="AF250" s="202">
        <v>1161.2228968435577</v>
      </c>
    </row>
    <row r="251" spans="1:32" s="1" customFormat="1" ht="16.5">
      <c r="A251" s="431">
        <v>765</v>
      </c>
      <c r="B251" s="432" t="s">
        <v>255</v>
      </c>
      <c r="C251" s="437">
        <v>10354</v>
      </c>
      <c r="D251" s="493">
        <v>403.46119471030278</v>
      </c>
      <c r="E251" s="493">
        <v>-156.23884958780098</v>
      </c>
      <c r="F251" s="452">
        <v>247.22234512250176</v>
      </c>
      <c r="G251" s="452">
        <v>170.8697454839606</v>
      </c>
      <c r="H251" s="452">
        <v>418.09209060646242</v>
      </c>
      <c r="I251" s="452">
        <v>179.87097083953961</v>
      </c>
      <c r="J251" s="452">
        <v>597.96306144600203</v>
      </c>
      <c r="K251" s="530">
        <v>58.384489086343443</v>
      </c>
      <c r="L251" s="494">
        <v>656.34755053234551</v>
      </c>
      <c r="M251" s="450">
        <v>-1.9523437801815755</v>
      </c>
      <c r="N251" s="450">
        <v>654.39520675216397</v>
      </c>
      <c r="O251" s="481">
        <v>18</v>
      </c>
      <c r="P251" s="481">
        <v>18</v>
      </c>
      <c r="Q251" s="200"/>
      <c r="R251" s="472">
        <f t="shared" si="8"/>
        <v>0.36698581530297081</v>
      </c>
      <c r="S251" s="469">
        <f t="shared" si="9"/>
        <v>176.20536969568741</v>
      </c>
      <c r="T251" s="484"/>
      <c r="U251" s="431">
        <v>765</v>
      </c>
      <c r="V251" s="432" t="s">
        <v>255</v>
      </c>
      <c r="W251" s="433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200">
        <v>56.959412446849633</v>
      </c>
      <c r="AF251" s="202">
        <v>480.1421808366581</v>
      </c>
    </row>
    <row r="252" spans="1:32" s="1" customFormat="1" ht="16.5">
      <c r="A252" s="431">
        <v>768</v>
      </c>
      <c r="B252" s="432" t="s">
        <v>256</v>
      </c>
      <c r="C252" s="437">
        <v>2375</v>
      </c>
      <c r="D252" s="493">
        <v>242.78739643277927</v>
      </c>
      <c r="E252" s="493">
        <v>338.58688797919478</v>
      </c>
      <c r="F252" s="452">
        <v>581.37428441197403</v>
      </c>
      <c r="G252" s="452">
        <v>321.3988104077913</v>
      </c>
      <c r="H252" s="452">
        <v>902.77309481976533</v>
      </c>
      <c r="I252" s="452">
        <v>238.88510224334115</v>
      </c>
      <c r="J252" s="452">
        <v>1141.6581970631064</v>
      </c>
      <c r="K252" s="530">
        <v>101.15578947368421</v>
      </c>
      <c r="L252" s="494">
        <v>1242.8139865367907</v>
      </c>
      <c r="M252" s="450">
        <v>25.125894736842106</v>
      </c>
      <c r="N252" s="450">
        <v>1267.9398812736329</v>
      </c>
      <c r="O252" s="481">
        <v>10</v>
      </c>
      <c r="P252" s="481">
        <v>10</v>
      </c>
      <c r="Q252" s="200"/>
      <c r="R252" s="472">
        <f t="shared" si="8"/>
        <v>0.20582055974283542</v>
      </c>
      <c r="S252" s="469">
        <f t="shared" si="9"/>
        <v>212.13493856812374</v>
      </c>
      <c r="T252" s="484"/>
      <c r="U252" s="431">
        <v>768</v>
      </c>
      <c r="V252" s="432" t="s">
        <v>256</v>
      </c>
      <c r="W252" s="433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200">
        <v>124.96255144032922</v>
      </c>
      <c r="AF252" s="202">
        <v>1030.679047968667</v>
      </c>
    </row>
    <row r="253" spans="1:32" s="1" customFormat="1" ht="16.5">
      <c r="A253" s="431">
        <v>777</v>
      </c>
      <c r="B253" s="432" t="s">
        <v>257</v>
      </c>
      <c r="C253" s="437">
        <v>7367</v>
      </c>
      <c r="D253" s="493">
        <v>431.90600761162352</v>
      </c>
      <c r="E253" s="493">
        <v>60.881313113691007</v>
      </c>
      <c r="F253" s="452">
        <v>492.78732072531454</v>
      </c>
      <c r="G253" s="452">
        <v>416.75089266393098</v>
      </c>
      <c r="H253" s="452">
        <v>909.53821338924558</v>
      </c>
      <c r="I253" s="452">
        <v>211.66306832338034</v>
      </c>
      <c r="J253" s="452">
        <v>1121.2012817126258</v>
      </c>
      <c r="K253" s="530">
        <v>-22.342065969865615</v>
      </c>
      <c r="L253" s="494">
        <v>1098.8592157427602</v>
      </c>
      <c r="M253" s="450">
        <v>-0.71281552870910692</v>
      </c>
      <c r="N253" s="450">
        <v>1098.1464002140513</v>
      </c>
      <c r="O253" s="481">
        <v>18</v>
      </c>
      <c r="P253" s="481">
        <v>18</v>
      </c>
      <c r="Q253" s="200"/>
      <c r="R253" s="472">
        <f t="shared" si="8"/>
        <v>7.589364230955023E-2</v>
      </c>
      <c r="S253" s="469">
        <f t="shared" si="9"/>
        <v>77.513636096140772</v>
      </c>
      <c r="T253" s="484"/>
      <c r="U253" s="431">
        <v>777</v>
      </c>
      <c r="V253" s="432" t="s">
        <v>257</v>
      </c>
      <c r="W253" s="433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200">
        <v>11.000532765050613</v>
      </c>
      <c r="AF253" s="202">
        <v>1021.3455796466194</v>
      </c>
    </row>
    <row r="254" spans="1:32" s="1" customFormat="1" ht="16.5">
      <c r="A254" s="431">
        <v>778</v>
      </c>
      <c r="B254" s="432" t="s">
        <v>258</v>
      </c>
      <c r="C254" s="437">
        <v>6763</v>
      </c>
      <c r="D254" s="493">
        <v>70.353950943998711</v>
      </c>
      <c r="E254" s="493">
        <v>85.793586646302586</v>
      </c>
      <c r="F254" s="452">
        <v>156.14753759030131</v>
      </c>
      <c r="G254" s="452">
        <v>477.51792776556596</v>
      </c>
      <c r="H254" s="452">
        <v>633.66546535586724</v>
      </c>
      <c r="I254" s="452">
        <v>200.96667421777227</v>
      </c>
      <c r="J254" s="452">
        <v>834.63213957363951</v>
      </c>
      <c r="K254" s="530">
        <v>20.194883927251219</v>
      </c>
      <c r="L254" s="494">
        <v>854.82702350089073</v>
      </c>
      <c r="M254" s="450">
        <v>20.464793737986099</v>
      </c>
      <c r="N254" s="450">
        <v>875.29181723887689</v>
      </c>
      <c r="O254" s="481">
        <v>11</v>
      </c>
      <c r="P254" s="481">
        <v>11</v>
      </c>
      <c r="Q254" s="200"/>
      <c r="R254" s="472">
        <f t="shared" si="8"/>
        <v>0.16684853923715937</v>
      </c>
      <c r="S254" s="469">
        <f t="shared" si="9"/>
        <v>122.23235096546148</v>
      </c>
      <c r="T254" s="484"/>
      <c r="U254" s="431">
        <v>778</v>
      </c>
      <c r="V254" s="432" t="s">
        <v>258</v>
      </c>
      <c r="W254" s="433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200">
        <v>13.409084312871862</v>
      </c>
      <c r="AF254" s="202">
        <v>732.59467253542925</v>
      </c>
    </row>
    <row r="255" spans="1:32" s="1" customFormat="1" ht="16.5">
      <c r="A255" s="431">
        <v>781</v>
      </c>
      <c r="B255" s="432" t="s">
        <v>259</v>
      </c>
      <c r="C255" s="437">
        <v>3504</v>
      </c>
      <c r="D255" s="493">
        <v>-201.05471115104882</v>
      </c>
      <c r="E255" s="493">
        <v>908.46467880231103</v>
      </c>
      <c r="F255" s="452">
        <v>707.40996765126215</v>
      </c>
      <c r="G255" s="452">
        <v>215.83782758596624</v>
      </c>
      <c r="H255" s="452">
        <v>923.24779523722839</v>
      </c>
      <c r="I255" s="452">
        <v>228.92410883925024</v>
      </c>
      <c r="J255" s="452">
        <v>1152.1719040764788</v>
      </c>
      <c r="K255" s="530">
        <v>-95.116723744292244</v>
      </c>
      <c r="L255" s="494">
        <v>1057.0551803321864</v>
      </c>
      <c r="M255" s="450">
        <v>-9.6646675228310528</v>
      </c>
      <c r="N255" s="450">
        <v>1047.3905128093554</v>
      </c>
      <c r="O255" s="481">
        <v>7</v>
      </c>
      <c r="P255" s="481">
        <v>7</v>
      </c>
      <c r="Q255" s="200"/>
      <c r="R255" s="472">
        <f t="shared" si="8"/>
        <v>5.7758862279648E-2</v>
      </c>
      <c r="S255" s="469">
        <f t="shared" si="9"/>
        <v>57.720437767085173</v>
      </c>
      <c r="T255" s="484"/>
      <c r="U255" s="431">
        <v>781</v>
      </c>
      <c r="V255" s="432" t="s">
        <v>259</v>
      </c>
      <c r="W255" s="433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200">
        <v>-115.09681919642857</v>
      </c>
      <c r="AF255" s="202">
        <v>999.33474256510124</v>
      </c>
    </row>
    <row r="256" spans="1:32" s="1" customFormat="1" ht="16.5">
      <c r="A256" s="431">
        <v>783</v>
      </c>
      <c r="B256" s="432" t="s">
        <v>260</v>
      </c>
      <c r="C256" s="437">
        <v>6419</v>
      </c>
      <c r="D256" s="493">
        <v>50.708315074153838</v>
      </c>
      <c r="E256" s="493">
        <v>-77.838346114334598</v>
      </c>
      <c r="F256" s="452">
        <v>-27.130031040180754</v>
      </c>
      <c r="G256" s="452">
        <v>243.11647408136898</v>
      </c>
      <c r="H256" s="452">
        <v>215.98644304118824</v>
      </c>
      <c r="I256" s="452">
        <v>192.96055818170785</v>
      </c>
      <c r="J256" s="452">
        <v>408.94700122289612</v>
      </c>
      <c r="K256" s="530">
        <v>-5.8836267331360022</v>
      </c>
      <c r="L256" s="494">
        <v>403.06337448976012</v>
      </c>
      <c r="M256" s="450">
        <v>-15.390295528898578</v>
      </c>
      <c r="N256" s="450">
        <v>387.67307896086152</v>
      </c>
      <c r="O256" s="481">
        <v>4</v>
      </c>
      <c r="P256" s="481">
        <v>4</v>
      </c>
      <c r="Q256" s="200"/>
      <c r="R256" s="472">
        <f t="shared" si="8"/>
        <v>-0.26476663901580388</v>
      </c>
      <c r="S256" s="469">
        <f t="shared" si="9"/>
        <v>-145.14811301702616</v>
      </c>
      <c r="T256" s="484"/>
      <c r="U256" s="431">
        <v>783</v>
      </c>
      <c r="V256" s="432" t="s">
        <v>260</v>
      </c>
      <c r="W256" s="433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200">
        <v>-63.508955676988464</v>
      </c>
      <c r="AF256" s="202">
        <v>548.21148750678628</v>
      </c>
    </row>
    <row r="257" spans="1:32" s="1" customFormat="1" ht="16.5">
      <c r="A257" s="431">
        <v>785</v>
      </c>
      <c r="B257" s="432" t="s">
        <v>261</v>
      </c>
      <c r="C257" s="437">
        <v>2626</v>
      </c>
      <c r="D257" s="493">
        <v>521.45359882492642</v>
      </c>
      <c r="E257" s="493">
        <v>853.37067258253751</v>
      </c>
      <c r="F257" s="452">
        <v>1374.8242714074638</v>
      </c>
      <c r="G257" s="452">
        <v>414.50929166375721</v>
      </c>
      <c r="H257" s="452">
        <v>1789.3335630712209</v>
      </c>
      <c r="I257" s="452">
        <v>242.43226657407769</v>
      </c>
      <c r="J257" s="452">
        <v>2031.7658296452987</v>
      </c>
      <c r="K257" s="530">
        <v>41.163366336633665</v>
      </c>
      <c r="L257" s="494">
        <v>2072.9291959819325</v>
      </c>
      <c r="M257" s="450">
        <v>18.378273990860627</v>
      </c>
      <c r="N257" s="450">
        <v>2091.3074699727931</v>
      </c>
      <c r="O257" s="481">
        <v>17</v>
      </c>
      <c r="P257" s="481">
        <v>17</v>
      </c>
      <c r="Q257" s="200"/>
      <c r="R257" s="472">
        <f t="shared" si="8"/>
        <v>4.4639016570967693E-2</v>
      </c>
      <c r="S257" s="469">
        <f t="shared" si="9"/>
        <v>88.579422424429367</v>
      </c>
      <c r="T257" s="484"/>
      <c r="U257" s="431">
        <v>785</v>
      </c>
      <c r="V257" s="432" t="s">
        <v>261</v>
      </c>
      <c r="W257" s="433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200">
        <v>71.079685746352411</v>
      </c>
      <c r="AF257" s="202">
        <v>1984.3497735575031</v>
      </c>
    </row>
    <row r="258" spans="1:32" s="1" customFormat="1" ht="16.5">
      <c r="A258" s="431">
        <v>790</v>
      </c>
      <c r="B258" s="432" t="s">
        <v>262</v>
      </c>
      <c r="C258" s="437">
        <v>23734</v>
      </c>
      <c r="D258" s="493">
        <v>88.925729038930243</v>
      </c>
      <c r="E258" s="493">
        <v>79.059683799471557</v>
      </c>
      <c r="F258" s="452">
        <v>167.9854128384018</v>
      </c>
      <c r="G258" s="452">
        <v>414.52441990060396</v>
      </c>
      <c r="H258" s="452">
        <v>582.50983273900579</v>
      </c>
      <c r="I258" s="452">
        <v>184.46959106024289</v>
      </c>
      <c r="J258" s="452">
        <v>766.97942379924871</v>
      </c>
      <c r="K258" s="530">
        <v>-89.01719052835594</v>
      </c>
      <c r="L258" s="494">
        <v>677.96223327089274</v>
      </c>
      <c r="M258" s="450">
        <v>6.7621649532316503</v>
      </c>
      <c r="N258" s="450">
        <v>684.72439822412434</v>
      </c>
      <c r="O258" s="481">
        <v>6</v>
      </c>
      <c r="P258" s="481">
        <v>6</v>
      </c>
      <c r="Q258" s="200"/>
      <c r="R258" s="472">
        <f t="shared" si="8"/>
        <v>-0.12309850582082896</v>
      </c>
      <c r="S258" s="469">
        <f t="shared" si="9"/>
        <v>-95.171622437157339</v>
      </c>
      <c r="T258" s="484"/>
      <c r="U258" s="431">
        <v>790</v>
      </c>
      <c r="V258" s="432" t="s">
        <v>262</v>
      </c>
      <c r="W258" s="433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200">
        <v>-91.37044753729478</v>
      </c>
      <c r="AF258" s="202">
        <v>773.13385570805008</v>
      </c>
    </row>
    <row r="259" spans="1:32" s="1" customFormat="1" ht="16.5">
      <c r="A259" s="431">
        <v>791</v>
      </c>
      <c r="B259" s="432" t="s">
        <v>263</v>
      </c>
      <c r="C259" s="437">
        <v>5029</v>
      </c>
      <c r="D259" s="493">
        <v>581.70956342180455</v>
      </c>
      <c r="E259" s="493">
        <v>49.459405995845053</v>
      </c>
      <c r="F259" s="452">
        <v>631.16896941764958</v>
      </c>
      <c r="G259" s="452">
        <v>579.79096692683504</v>
      </c>
      <c r="H259" s="452">
        <v>1210.9599363444845</v>
      </c>
      <c r="I259" s="452">
        <v>250.43193193605671</v>
      </c>
      <c r="J259" s="452">
        <v>1461.3918682805413</v>
      </c>
      <c r="K259" s="530">
        <v>-45.188705508053289</v>
      </c>
      <c r="L259" s="494">
        <v>1416.203162772488</v>
      </c>
      <c r="M259" s="450">
        <v>-40.833794491946691</v>
      </c>
      <c r="N259" s="450">
        <v>1375.3693682805413</v>
      </c>
      <c r="O259" s="481">
        <v>17</v>
      </c>
      <c r="P259" s="481">
        <v>17</v>
      </c>
      <c r="Q259" s="200"/>
      <c r="R259" s="472">
        <f t="shared" si="8"/>
        <v>-0.1374288093670149</v>
      </c>
      <c r="S259" s="469">
        <f t="shared" si="9"/>
        <v>-225.63600152098707</v>
      </c>
      <c r="T259" s="484"/>
      <c r="U259" s="431">
        <v>791</v>
      </c>
      <c r="V259" s="432" t="s">
        <v>263</v>
      </c>
      <c r="W259" s="433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200">
        <v>-32.307542389397781</v>
      </c>
      <c r="AF259" s="202">
        <v>1641.8391642934751</v>
      </c>
    </row>
    <row r="260" spans="1:32" s="1" customFormat="1" ht="16.5">
      <c r="A260" s="431">
        <v>831</v>
      </c>
      <c r="B260" s="432" t="s">
        <v>264</v>
      </c>
      <c r="C260" s="437">
        <v>4559</v>
      </c>
      <c r="D260" s="493">
        <v>353.6489756231997</v>
      </c>
      <c r="E260" s="493">
        <v>24.712124914671627</v>
      </c>
      <c r="F260" s="452">
        <v>378.36110053787132</v>
      </c>
      <c r="G260" s="452">
        <v>185.10490738908166</v>
      </c>
      <c r="H260" s="452">
        <v>563.46600792695301</v>
      </c>
      <c r="I260" s="452">
        <v>148.4556099608626</v>
      </c>
      <c r="J260" s="452">
        <v>711.92161788781561</v>
      </c>
      <c r="K260" s="530">
        <v>-187.10945382759377</v>
      </c>
      <c r="L260" s="494">
        <v>524.81216406022179</v>
      </c>
      <c r="M260" s="450">
        <v>-17.232029173064273</v>
      </c>
      <c r="N260" s="450">
        <v>507.58013488715756</v>
      </c>
      <c r="O260" s="481">
        <v>9</v>
      </c>
      <c r="P260" s="481">
        <v>9</v>
      </c>
      <c r="Q260" s="200"/>
      <c r="R260" s="472">
        <f t="shared" si="8"/>
        <v>-0.15007569135470991</v>
      </c>
      <c r="S260" s="469">
        <f t="shared" si="9"/>
        <v>-92.668897161252744</v>
      </c>
      <c r="T260" s="484"/>
      <c r="U260" s="431">
        <v>831</v>
      </c>
      <c r="V260" s="432" t="s">
        <v>264</v>
      </c>
      <c r="W260" s="433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200">
        <v>-246.1930359085963</v>
      </c>
      <c r="AF260" s="202">
        <v>617.48106122147453</v>
      </c>
    </row>
    <row r="261" spans="1:32" s="1" customFormat="1" ht="16.5">
      <c r="A261" s="431">
        <v>832</v>
      </c>
      <c r="B261" s="432" t="s">
        <v>265</v>
      </c>
      <c r="C261" s="437">
        <v>3825</v>
      </c>
      <c r="D261" s="493">
        <v>984.84658924001724</v>
      </c>
      <c r="E261" s="493">
        <v>625.37430389783628</v>
      </c>
      <c r="F261" s="452">
        <v>1610.2208931378536</v>
      </c>
      <c r="G261" s="452">
        <v>480.42945339430577</v>
      </c>
      <c r="H261" s="452">
        <v>2090.6503465321593</v>
      </c>
      <c r="I261" s="452">
        <v>200.11550485588398</v>
      </c>
      <c r="J261" s="452">
        <v>2290.7658513880433</v>
      </c>
      <c r="K261" s="530">
        <v>-65.61071895424837</v>
      </c>
      <c r="L261" s="494">
        <v>2225.1551324337952</v>
      </c>
      <c r="M261" s="450">
        <v>-4.6803137254901994</v>
      </c>
      <c r="N261" s="450">
        <v>2220.4748187083051</v>
      </c>
      <c r="O261" s="481">
        <v>17</v>
      </c>
      <c r="P261" s="481">
        <v>17</v>
      </c>
      <c r="Q261" s="200"/>
      <c r="R261" s="472">
        <f t="shared" si="8"/>
        <v>-3.9907904694841948E-4</v>
      </c>
      <c r="S261" s="469">
        <f t="shared" si="9"/>
        <v>-0.88836731834680904</v>
      </c>
      <c r="T261" s="484"/>
      <c r="U261" s="431">
        <v>832</v>
      </c>
      <c r="V261" s="432" t="s">
        <v>265</v>
      </c>
      <c r="W261" s="433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200">
        <v>-24.211602351137234</v>
      </c>
      <c r="AF261" s="202">
        <v>2226.043499752142</v>
      </c>
    </row>
    <row r="262" spans="1:32" s="1" customFormat="1" ht="16.5">
      <c r="A262" s="431">
        <v>833</v>
      </c>
      <c r="B262" s="432" t="s">
        <v>595</v>
      </c>
      <c r="C262" s="437">
        <v>1691</v>
      </c>
      <c r="D262" s="493">
        <v>159.66365631587118</v>
      </c>
      <c r="E262" s="493">
        <v>543.57480114496173</v>
      </c>
      <c r="F262" s="452">
        <v>703.23845746083293</v>
      </c>
      <c r="G262" s="452">
        <v>222.70392971905562</v>
      </c>
      <c r="H262" s="452">
        <v>925.94238717988844</v>
      </c>
      <c r="I262" s="452">
        <v>198.16446550052305</v>
      </c>
      <c r="J262" s="452">
        <v>1124.1068526804115</v>
      </c>
      <c r="K262" s="530">
        <v>-167.13069189828505</v>
      </c>
      <c r="L262" s="494">
        <v>956.9761607821265</v>
      </c>
      <c r="M262" s="450">
        <v>135.86333530455354</v>
      </c>
      <c r="N262" s="450">
        <v>1092.8394960866801</v>
      </c>
      <c r="O262" s="481">
        <v>2</v>
      </c>
      <c r="P262" s="481">
        <v>2</v>
      </c>
      <c r="Q262" s="200"/>
      <c r="R262" s="472">
        <f t="shared" si="8"/>
        <v>-4.9565075040381712E-2</v>
      </c>
      <c r="S262" s="469">
        <f t="shared" si="9"/>
        <v>-49.906199756956312</v>
      </c>
      <c r="T262" s="484"/>
      <c r="U262" s="431">
        <v>833</v>
      </c>
      <c r="V262" s="432" t="s">
        <v>266</v>
      </c>
      <c r="W262" s="433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200">
        <v>-239.98688133571855</v>
      </c>
      <c r="AF262" s="202">
        <v>1006.8823605390828</v>
      </c>
    </row>
    <row r="263" spans="1:32" s="1" customFormat="1" ht="16.5">
      <c r="A263" s="431">
        <v>834</v>
      </c>
      <c r="B263" s="432" t="s">
        <v>267</v>
      </c>
      <c r="C263" s="437">
        <v>5879</v>
      </c>
      <c r="D263" s="493">
        <v>175.61817417293011</v>
      </c>
      <c r="E263" s="493">
        <v>379.94275880807186</v>
      </c>
      <c r="F263" s="452">
        <v>555.560932981002</v>
      </c>
      <c r="G263" s="452">
        <v>271.4109549318934</v>
      </c>
      <c r="H263" s="452">
        <v>826.97188791289523</v>
      </c>
      <c r="I263" s="452">
        <v>185.23634451853448</v>
      </c>
      <c r="J263" s="452">
        <v>1012.2082324314297</v>
      </c>
      <c r="K263" s="530">
        <v>-261.76628678346657</v>
      </c>
      <c r="L263" s="494">
        <v>750.44194564796305</v>
      </c>
      <c r="M263" s="450">
        <v>-70.435925242388166</v>
      </c>
      <c r="N263" s="450">
        <v>680.00602040557487</v>
      </c>
      <c r="O263" s="481">
        <v>5</v>
      </c>
      <c r="P263" s="481">
        <v>5</v>
      </c>
      <c r="Q263" s="200"/>
      <c r="R263" s="472">
        <f t="shared" si="8"/>
        <v>7.3932755261756883E-2</v>
      </c>
      <c r="S263" s="469">
        <f t="shared" si="9"/>
        <v>51.662676674969703</v>
      </c>
      <c r="T263" s="484"/>
      <c r="U263" s="431">
        <v>834</v>
      </c>
      <c r="V263" s="432" t="s">
        <v>267</v>
      </c>
      <c r="W263" s="433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200">
        <v>-254.84782973018267</v>
      </c>
      <c r="AF263" s="202">
        <v>698.77926897299335</v>
      </c>
    </row>
    <row r="264" spans="1:32" s="1" customFormat="1" ht="16.5">
      <c r="A264" s="431">
        <v>837</v>
      </c>
      <c r="B264" s="432" t="s">
        <v>596</v>
      </c>
      <c r="C264" s="437">
        <v>249009</v>
      </c>
      <c r="D264" s="493">
        <v>43.895047824265376</v>
      </c>
      <c r="E264" s="493">
        <v>-206.49806981425439</v>
      </c>
      <c r="F264" s="452">
        <v>-162.60302198998903</v>
      </c>
      <c r="G264" s="452">
        <v>4.9624537332221506</v>
      </c>
      <c r="H264" s="452">
        <v>-157.64056825676687</v>
      </c>
      <c r="I264" s="452">
        <v>147.46495259249343</v>
      </c>
      <c r="J264" s="452">
        <v>-10.175615664273437</v>
      </c>
      <c r="K264" s="530">
        <v>334.844804806252</v>
      </c>
      <c r="L264" s="494">
        <v>324.66918914197856</v>
      </c>
      <c r="M264" s="450">
        <v>-48.060163820785675</v>
      </c>
      <c r="N264" s="450">
        <v>276.60902532119286</v>
      </c>
      <c r="O264" s="481">
        <v>6</v>
      </c>
      <c r="P264" s="481">
        <v>6</v>
      </c>
      <c r="Q264" s="200"/>
      <c r="R264" s="472">
        <f t="shared" si="8"/>
        <v>0.39158595891808667</v>
      </c>
      <c r="S264" s="469">
        <f t="shared" si="9"/>
        <v>91.360432998449767</v>
      </c>
      <c r="T264" s="484"/>
      <c r="U264" s="431">
        <v>837</v>
      </c>
      <c r="V264" s="432" t="s">
        <v>268</v>
      </c>
      <c r="W264" s="433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200">
        <v>321.87863141473161</v>
      </c>
      <c r="AF264" s="202">
        <v>233.3087561435288</v>
      </c>
    </row>
    <row r="265" spans="1:32" s="1" customFormat="1" ht="16.5">
      <c r="A265" s="431">
        <v>844</v>
      </c>
      <c r="B265" s="432" t="s">
        <v>269</v>
      </c>
      <c r="C265" s="437">
        <v>1441</v>
      </c>
      <c r="D265" s="493">
        <v>-83.701010050546003</v>
      </c>
      <c r="E265" s="493">
        <v>36.550987570336304</v>
      </c>
      <c r="F265" s="452">
        <v>-47.150022480209707</v>
      </c>
      <c r="G265" s="452">
        <v>521.64989944194508</v>
      </c>
      <c r="H265" s="452">
        <v>474.49987696173537</v>
      </c>
      <c r="I265" s="452">
        <v>248.75395775541702</v>
      </c>
      <c r="J265" s="452">
        <v>723.25383471715247</v>
      </c>
      <c r="K265" s="530">
        <v>-250.54823039555865</v>
      </c>
      <c r="L265" s="494">
        <v>472.7056043215938</v>
      </c>
      <c r="M265" s="450">
        <v>-23.811623872310896</v>
      </c>
      <c r="N265" s="450">
        <v>448.89398044928288</v>
      </c>
      <c r="O265" s="481">
        <v>11</v>
      </c>
      <c r="P265" s="481">
        <v>11</v>
      </c>
      <c r="Q265" s="200"/>
      <c r="R265" s="472">
        <f t="shared" si="8"/>
        <v>0.32045670378492741</v>
      </c>
      <c r="S265" s="469">
        <f t="shared" si="9"/>
        <v>114.7191569305956</v>
      </c>
      <c r="T265" s="484"/>
      <c r="U265" s="431">
        <v>844</v>
      </c>
      <c r="V265" s="432" t="s">
        <v>269</v>
      </c>
      <c r="W265" s="433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200">
        <v>-224.36375929682217</v>
      </c>
      <c r="AF265" s="202">
        <v>357.98644739099819</v>
      </c>
    </row>
    <row r="266" spans="1:32" s="1" customFormat="1" ht="16.5">
      <c r="A266" s="431">
        <v>845</v>
      </c>
      <c r="B266" s="432" t="s">
        <v>270</v>
      </c>
      <c r="C266" s="437">
        <v>2863</v>
      </c>
      <c r="D266" s="493">
        <v>811.5996516027335</v>
      </c>
      <c r="E266" s="493">
        <v>20.741129467653451</v>
      </c>
      <c r="F266" s="452">
        <v>832.34078107038704</v>
      </c>
      <c r="G266" s="452">
        <v>438.35425360143012</v>
      </c>
      <c r="H266" s="452">
        <v>1270.6950346718172</v>
      </c>
      <c r="I266" s="452">
        <v>206.01743949850427</v>
      </c>
      <c r="J266" s="452">
        <v>1476.7124741703215</v>
      </c>
      <c r="K266" s="530">
        <v>-4.7684247293049253</v>
      </c>
      <c r="L266" s="494">
        <v>1471.9440494410164</v>
      </c>
      <c r="M266" s="450">
        <v>-4.6897135871463504</v>
      </c>
      <c r="N266" s="450">
        <v>1467.2543358538701</v>
      </c>
      <c r="O266" s="481">
        <v>19</v>
      </c>
      <c r="P266" s="481">
        <v>19</v>
      </c>
      <c r="Q266" s="200"/>
      <c r="R266" s="472">
        <f t="shared" si="8"/>
        <v>3.3051330719869647E-2</v>
      </c>
      <c r="S266" s="469">
        <f t="shared" si="9"/>
        <v>47.093216118620376</v>
      </c>
      <c r="T266" s="484"/>
      <c r="U266" s="431">
        <v>845</v>
      </c>
      <c r="V266" s="432" t="s">
        <v>270</v>
      </c>
      <c r="W266" s="433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200">
        <v>-24.943442054129076</v>
      </c>
      <c r="AF266" s="202">
        <v>1424.8508333223961</v>
      </c>
    </row>
    <row r="267" spans="1:32" s="1" customFormat="1" ht="16.5">
      <c r="A267" s="431">
        <v>846</v>
      </c>
      <c r="B267" s="432" t="s">
        <v>597</v>
      </c>
      <c r="C267" s="437">
        <v>4862</v>
      </c>
      <c r="D267" s="493">
        <v>206.25192567254709</v>
      </c>
      <c r="E267" s="493">
        <v>283.35641076367631</v>
      </c>
      <c r="F267" s="452">
        <v>489.6083364362234</v>
      </c>
      <c r="G267" s="452">
        <v>585.37872270357707</v>
      </c>
      <c r="H267" s="452">
        <v>1074.9870591398003</v>
      </c>
      <c r="I267" s="452">
        <v>234.09671865113523</v>
      </c>
      <c r="J267" s="452">
        <v>1309.0837777909358</v>
      </c>
      <c r="K267" s="530">
        <v>-79.52241875771287</v>
      </c>
      <c r="L267" s="494">
        <v>1229.5613590332227</v>
      </c>
      <c r="M267" s="450">
        <v>7.3948138626079789</v>
      </c>
      <c r="N267" s="450">
        <v>1236.9561728958308</v>
      </c>
      <c r="O267" s="481">
        <v>14</v>
      </c>
      <c r="P267" s="481">
        <v>14</v>
      </c>
      <c r="Q267" s="200"/>
      <c r="R267" s="472">
        <f t="shared" ref="R267:R303" si="10">S267/AF267</f>
        <v>-0.12361897999632107</v>
      </c>
      <c r="S267" s="469">
        <f t="shared" ref="S267:S303" si="11">L267-AF267</f>
        <v>-173.43725797021398</v>
      </c>
      <c r="T267" s="484"/>
      <c r="U267" s="431">
        <v>846</v>
      </c>
      <c r="V267" s="432" t="s">
        <v>271</v>
      </c>
      <c r="W267" s="433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200">
        <v>-82.594305331179328</v>
      </c>
      <c r="AF267" s="202">
        <v>1402.9986170034367</v>
      </c>
    </row>
    <row r="268" spans="1:32" s="1" customFormat="1" ht="16.5">
      <c r="A268" s="431">
        <v>848</v>
      </c>
      <c r="B268" s="432" t="s">
        <v>272</v>
      </c>
      <c r="C268" s="437">
        <v>4160</v>
      </c>
      <c r="D268" s="493">
        <v>252.9121247754471</v>
      </c>
      <c r="E268" s="493">
        <v>-12.379405999408315</v>
      </c>
      <c r="F268" s="452">
        <v>240.53271877603876</v>
      </c>
      <c r="G268" s="452">
        <v>614.48705867543686</v>
      </c>
      <c r="H268" s="452">
        <v>855.01977745147576</v>
      </c>
      <c r="I268" s="452">
        <v>234.81972914931282</v>
      </c>
      <c r="J268" s="452">
        <v>1089.8395066007886</v>
      </c>
      <c r="K268" s="530">
        <v>145.99447115384615</v>
      </c>
      <c r="L268" s="494">
        <v>1235.8339777546348</v>
      </c>
      <c r="M268" s="450">
        <v>-0.37654867788461649</v>
      </c>
      <c r="N268" s="450">
        <v>1235.4574290767503</v>
      </c>
      <c r="O268" s="481">
        <v>12</v>
      </c>
      <c r="P268" s="481">
        <v>12</v>
      </c>
      <c r="Q268" s="200"/>
      <c r="R268" s="472">
        <f t="shared" si="10"/>
        <v>-0.17863473086111425</v>
      </c>
      <c r="S268" s="469">
        <f t="shared" si="11"/>
        <v>-268.77551109102274</v>
      </c>
      <c r="T268" s="484"/>
      <c r="U268" s="431">
        <v>848</v>
      </c>
      <c r="V268" s="432" t="s">
        <v>272</v>
      </c>
      <c r="W268" s="433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200">
        <v>143.59042678613534</v>
      </c>
      <c r="AF268" s="202">
        <v>1504.6094888456576</v>
      </c>
    </row>
    <row r="269" spans="1:32" s="1" customFormat="1" ht="16.5">
      <c r="A269" s="431">
        <v>849</v>
      </c>
      <c r="B269" s="432" t="s">
        <v>273</v>
      </c>
      <c r="C269" s="437">
        <v>2903</v>
      </c>
      <c r="D269" s="493">
        <v>669.91352088518443</v>
      </c>
      <c r="E269" s="493">
        <v>230.2028346678307</v>
      </c>
      <c r="F269" s="452">
        <v>900.11635555301518</v>
      </c>
      <c r="G269" s="452">
        <v>557.90758202052905</v>
      </c>
      <c r="H269" s="452">
        <v>1458.0239375735441</v>
      </c>
      <c r="I269" s="452">
        <v>240.09808516010861</v>
      </c>
      <c r="J269" s="452">
        <v>1698.1220227336528</v>
      </c>
      <c r="K269" s="530">
        <v>72.700654495349639</v>
      </c>
      <c r="L269" s="494">
        <v>1770.8226772290025</v>
      </c>
      <c r="M269" s="450">
        <v>95.122781605235986</v>
      </c>
      <c r="N269" s="450">
        <v>1865.9454588342383</v>
      </c>
      <c r="O269" s="481">
        <v>16</v>
      </c>
      <c r="P269" s="481">
        <v>16</v>
      </c>
      <c r="Q269" s="200"/>
      <c r="R269" s="472">
        <f t="shared" si="10"/>
        <v>5.2209541729486102E-3</v>
      </c>
      <c r="S269" s="469">
        <f t="shared" si="11"/>
        <v>9.1973650249237835</v>
      </c>
      <c r="T269" s="484"/>
      <c r="U269" s="431">
        <v>849</v>
      </c>
      <c r="V269" s="432" t="s">
        <v>273</v>
      </c>
      <c r="W269" s="433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200">
        <v>68.858407079646014</v>
      </c>
      <c r="AF269" s="202">
        <v>1761.6253122040787</v>
      </c>
    </row>
    <row r="270" spans="1:32" s="1" customFormat="1" ht="16.5">
      <c r="A270" s="431">
        <v>850</v>
      </c>
      <c r="B270" s="432" t="s">
        <v>274</v>
      </c>
      <c r="C270" s="437">
        <v>2407</v>
      </c>
      <c r="D270" s="493">
        <v>497.44977821921998</v>
      </c>
      <c r="E270" s="493">
        <v>144.18063565833211</v>
      </c>
      <c r="F270" s="452">
        <v>641.63041387755209</v>
      </c>
      <c r="G270" s="452">
        <v>379.23501782791539</v>
      </c>
      <c r="H270" s="452">
        <v>1020.8654317054675</v>
      </c>
      <c r="I270" s="452">
        <v>167.68220541672838</v>
      </c>
      <c r="J270" s="452">
        <v>1188.547637122196</v>
      </c>
      <c r="K270" s="530">
        <v>-214.01246364769423</v>
      </c>
      <c r="L270" s="494">
        <v>974.53517347450168</v>
      </c>
      <c r="M270" s="450">
        <v>91.327003531366856</v>
      </c>
      <c r="N270" s="450">
        <v>1065.8621770058685</v>
      </c>
      <c r="O270" s="481">
        <v>13</v>
      </c>
      <c r="P270" s="481">
        <v>13</v>
      </c>
      <c r="Q270" s="200"/>
      <c r="R270" s="472">
        <f t="shared" si="10"/>
        <v>-0.1032067355397361</v>
      </c>
      <c r="S270" s="469">
        <f t="shared" si="11"/>
        <v>-112.15360095672338</v>
      </c>
      <c r="T270" s="484"/>
      <c r="U270" s="431">
        <v>850</v>
      </c>
      <c r="V270" s="432" t="s">
        <v>274</v>
      </c>
      <c r="W270" s="433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200">
        <v>-215.10599078341014</v>
      </c>
      <c r="AF270" s="202">
        <v>1086.6887744312251</v>
      </c>
    </row>
    <row r="271" spans="1:32" s="1" customFormat="1" ht="16.5">
      <c r="A271" s="431">
        <v>851</v>
      </c>
      <c r="B271" s="432" t="s">
        <v>598</v>
      </c>
      <c r="C271" s="437">
        <v>21227</v>
      </c>
      <c r="D271" s="493">
        <v>363.15380029544269</v>
      </c>
      <c r="E271" s="493">
        <v>-328.74548623337603</v>
      </c>
      <c r="F271" s="452">
        <v>34.408314062066665</v>
      </c>
      <c r="G271" s="452">
        <v>282.75452881445329</v>
      </c>
      <c r="H271" s="452">
        <v>317.16284287651996</v>
      </c>
      <c r="I271" s="452">
        <v>154.21983938972809</v>
      </c>
      <c r="J271" s="452">
        <v>471.38268226624803</v>
      </c>
      <c r="K271" s="530">
        <v>-21.75983417345833</v>
      </c>
      <c r="L271" s="494">
        <v>449.6228480927897</v>
      </c>
      <c r="M271" s="450">
        <v>-5.6449518066613287</v>
      </c>
      <c r="N271" s="450">
        <v>443.97789628612833</v>
      </c>
      <c r="O271" s="481">
        <v>19</v>
      </c>
      <c r="P271" s="481">
        <v>19</v>
      </c>
      <c r="Q271" s="200"/>
      <c r="R271" s="472">
        <f t="shared" si="10"/>
        <v>-0.37107051844476246</v>
      </c>
      <c r="S271" s="469">
        <f t="shared" si="11"/>
        <v>-265.27899906016535</v>
      </c>
      <c r="T271" s="484"/>
      <c r="U271" s="431">
        <v>851</v>
      </c>
      <c r="V271" s="432" t="s">
        <v>275</v>
      </c>
      <c r="W271" s="433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200">
        <v>-8.5299301551586737</v>
      </c>
      <c r="AF271" s="202">
        <v>714.90184715295504</v>
      </c>
    </row>
    <row r="272" spans="1:32" s="1" customFormat="1" ht="16.5">
      <c r="A272" s="431">
        <v>853</v>
      </c>
      <c r="B272" s="432" t="s">
        <v>599</v>
      </c>
      <c r="C272" s="437">
        <v>197900</v>
      </c>
      <c r="D272" s="493">
        <v>148.57196505314738</v>
      </c>
      <c r="E272" s="493">
        <v>-162.31623978867387</v>
      </c>
      <c r="F272" s="452">
        <v>-13.744274735526492</v>
      </c>
      <c r="G272" s="452">
        <v>-15.218406921613838</v>
      </c>
      <c r="H272" s="452">
        <v>-28.96268165714033</v>
      </c>
      <c r="I272" s="452">
        <v>160.25841758762775</v>
      </c>
      <c r="J272" s="452">
        <v>131.29573593048741</v>
      </c>
      <c r="K272" s="530">
        <v>225.4288933804952</v>
      </c>
      <c r="L272" s="494">
        <v>356.72462931098261</v>
      </c>
      <c r="M272" s="450">
        <v>-13.667517060131379</v>
      </c>
      <c r="N272" s="450">
        <v>343.05711225085122</v>
      </c>
      <c r="O272" s="481">
        <v>2</v>
      </c>
      <c r="P272" s="481">
        <v>2</v>
      </c>
      <c r="Q272" s="200"/>
      <c r="R272" s="472">
        <f t="shared" si="10"/>
        <v>-0.13245070453098112</v>
      </c>
      <c r="S272" s="469">
        <f t="shared" si="11"/>
        <v>-54.461952447611679</v>
      </c>
      <c r="T272" s="484"/>
      <c r="U272" s="431">
        <v>853</v>
      </c>
      <c r="V272" s="432" t="s">
        <v>276</v>
      </c>
      <c r="W272" s="433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200">
        <v>216.64505450017168</v>
      </c>
      <c r="AF272" s="202">
        <v>411.18658175859429</v>
      </c>
    </row>
    <row r="273" spans="1:32" s="1" customFormat="1" ht="16.5">
      <c r="A273" s="431">
        <v>854</v>
      </c>
      <c r="B273" s="432" t="s">
        <v>277</v>
      </c>
      <c r="C273" s="437">
        <v>3262</v>
      </c>
      <c r="D273" s="493">
        <v>396.42477224479387</v>
      </c>
      <c r="E273" s="493">
        <v>-223.04387228752307</v>
      </c>
      <c r="F273" s="452">
        <v>173.38089995727083</v>
      </c>
      <c r="G273" s="452">
        <v>403.46833534672675</v>
      </c>
      <c r="H273" s="452">
        <v>576.8492353039976</v>
      </c>
      <c r="I273" s="452">
        <v>205.71553094268342</v>
      </c>
      <c r="J273" s="452">
        <v>782.56476624668096</v>
      </c>
      <c r="K273" s="530">
        <v>-134.26210913549968</v>
      </c>
      <c r="L273" s="494">
        <v>648.30265711118125</v>
      </c>
      <c r="M273" s="450">
        <v>-11.29635039852851</v>
      </c>
      <c r="N273" s="450">
        <v>637.00630671265276</v>
      </c>
      <c r="O273" s="481">
        <v>19</v>
      </c>
      <c r="P273" s="481">
        <v>19</v>
      </c>
      <c r="Q273" s="200"/>
      <c r="R273" s="472">
        <f t="shared" si="10"/>
        <v>-0.40336324388052874</v>
      </c>
      <c r="S273" s="469">
        <f t="shared" si="11"/>
        <v>-438.29257937365298</v>
      </c>
      <c r="T273" s="484"/>
      <c r="U273" s="431">
        <v>854</v>
      </c>
      <c r="V273" s="432" t="s">
        <v>277</v>
      </c>
      <c r="W273" s="433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200">
        <v>-90.036711165048544</v>
      </c>
      <c r="AF273" s="202">
        <v>1086.5952364848342</v>
      </c>
    </row>
    <row r="274" spans="1:32" s="1" customFormat="1" ht="16.5">
      <c r="A274" s="431">
        <v>857</v>
      </c>
      <c r="B274" s="432" t="s">
        <v>278</v>
      </c>
      <c r="C274" s="437">
        <v>2394</v>
      </c>
      <c r="D274" s="493">
        <v>8.100596446683884</v>
      </c>
      <c r="E274" s="493">
        <v>-761.32742752734964</v>
      </c>
      <c r="F274" s="452">
        <v>-753.22683108066576</v>
      </c>
      <c r="G274" s="452">
        <v>470.38369142474619</v>
      </c>
      <c r="H274" s="452">
        <v>-282.84313965591957</v>
      </c>
      <c r="I274" s="452">
        <v>216.60331273685333</v>
      </c>
      <c r="J274" s="452">
        <v>-66.23982691906626</v>
      </c>
      <c r="K274" s="530">
        <v>77.734753550543019</v>
      </c>
      <c r="L274" s="494">
        <v>11.494926631476766</v>
      </c>
      <c r="M274" s="450">
        <v>320.6480440685047</v>
      </c>
      <c r="N274" s="450">
        <v>332.14297069998145</v>
      </c>
      <c r="O274" s="481">
        <v>11</v>
      </c>
      <c r="P274" s="481">
        <v>11</v>
      </c>
      <c r="Q274" s="200"/>
      <c r="R274" s="472">
        <f t="shared" si="10"/>
        <v>-1.2049990364670675</v>
      </c>
      <c r="S274" s="469">
        <f t="shared" si="11"/>
        <v>67.568003020415802</v>
      </c>
      <c r="T274" s="484"/>
      <c r="U274" s="431">
        <v>857</v>
      </c>
      <c r="V274" s="432" t="s">
        <v>278</v>
      </c>
      <c r="W274" s="433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200">
        <v>94.182231404958671</v>
      </c>
      <c r="AF274" s="202">
        <v>-56.073076388939029</v>
      </c>
    </row>
    <row r="275" spans="1:32" s="1" customFormat="1" ht="16.5">
      <c r="A275" s="431">
        <v>858</v>
      </c>
      <c r="B275" s="432" t="s">
        <v>600</v>
      </c>
      <c r="C275" s="437">
        <v>40384</v>
      </c>
      <c r="D275" s="493">
        <v>526.04515866928091</v>
      </c>
      <c r="E275" s="493">
        <v>176.18373315368578</v>
      </c>
      <c r="F275" s="452">
        <v>702.2288918229666</v>
      </c>
      <c r="G275" s="452">
        <v>-22.294515015536447</v>
      </c>
      <c r="H275" s="452">
        <v>679.93437680743023</v>
      </c>
      <c r="I275" s="452">
        <v>112.0002469487396</v>
      </c>
      <c r="J275" s="452">
        <v>791.9346237561698</v>
      </c>
      <c r="K275" s="530">
        <v>-91.205997424722668</v>
      </c>
      <c r="L275" s="494">
        <v>700.72862633144712</v>
      </c>
      <c r="M275" s="450">
        <v>58.087320885746848</v>
      </c>
      <c r="N275" s="450">
        <v>758.81594721719398</v>
      </c>
      <c r="O275" s="481">
        <v>1</v>
      </c>
      <c r="P275" s="482">
        <v>33</v>
      </c>
      <c r="Q275" s="200"/>
      <c r="R275" s="472">
        <f t="shared" si="10"/>
        <v>1.3467639975464114E-2</v>
      </c>
      <c r="S275" s="469">
        <f t="shared" si="11"/>
        <v>9.3117535160391753</v>
      </c>
      <c r="T275" s="484"/>
      <c r="U275" s="431">
        <v>858</v>
      </c>
      <c r="V275" s="432" t="s">
        <v>279</v>
      </c>
      <c r="W275" s="433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200">
        <v>-84.86288332745859</v>
      </c>
      <c r="AF275" s="202">
        <v>691.41687281540794</v>
      </c>
    </row>
    <row r="276" spans="1:32" s="1" customFormat="1" ht="16.5">
      <c r="A276" s="431">
        <v>859</v>
      </c>
      <c r="B276" s="432" t="s">
        <v>280</v>
      </c>
      <c r="C276" s="437">
        <v>6562</v>
      </c>
      <c r="D276" s="493">
        <v>1546.1191107763129</v>
      </c>
      <c r="E276" s="493">
        <v>-563.30432426836001</v>
      </c>
      <c r="F276" s="452">
        <v>982.81478650795282</v>
      </c>
      <c r="G276" s="452">
        <v>704.41418288551415</v>
      </c>
      <c r="H276" s="452">
        <v>1687.2289693934672</v>
      </c>
      <c r="I276" s="452">
        <v>143.85772237345719</v>
      </c>
      <c r="J276" s="452">
        <v>1831.0866917669246</v>
      </c>
      <c r="K276" s="530">
        <v>-156.64736360865589</v>
      </c>
      <c r="L276" s="494">
        <v>1674.4393281582686</v>
      </c>
      <c r="M276" s="450">
        <v>6.6248870771106398</v>
      </c>
      <c r="N276" s="450">
        <v>1681.0642152353792</v>
      </c>
      <c r="O276" s="481">
        <v>17</v>
      </c>
      <c r="P276" s="481">
        <v>17</v>
      </c>
      <c r="Q276" s="200"/>
      <c r="R276" s="472">
        <f t="shared" si="10"/>
        <v>-9.4470980005713912E-2</v>
      </c>
      <c r="S276" s="469">
        <f t="shared" si="11"/>
        <v>-174.68896169911704</v>
      </c>
      <c r="T276" s="484"/>
      <c r="U276" s="431">
        <v>859</v>
      </c>
      <c r="V276" s="432" t="s">
        <v>280</v>
      </c>
      <c r="W276" s="433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200">
        <v>-147.24465342029424</v>
      </c>
      <c r="AF276" s="202">
        <v>1849.1282898573857</v>
      </c>
    </row>
    <row r="277" spans="1:32" s="1" customFormat="1" ht="16.5">
      <c r="A277" s="431">
        <v>886</v>
      </c>
      <c r="B277" s="432" t="s">
        <v>601</v>
      </c>
      <c r="C277" s="437">
        <v>12599</v>
      </c>
      <c r="D277" s="493">
        <v>301.74058107723334</v>
      </c>
      <c r="E277" s="493">
        <v>-157.47643728076503</v>
      </c>
      <c r="F277" s="452">
        <v>144.26414379646829</v>
      </c>
      <c r="G277" s="452">
        <v>287.17956945336044</v>
      </c>
      <c r="H277" s="452">
        <v>431.4437132498287</v>
      </c>
      <c r="I277" s="452">
        <v>151.38057834145377</v>
      </c>
      <c r="J277" s="452">
        <v>582.82429159128242</v>
      </c>
      <c r="K277" s="530">
        <v>-18.535359949202316</v>
      </c>
      <c r="L277" s="494">
        <v>564.28893164208012</v>
      </c>
      <c r="M277" s="450">
        <v>2.2635292166044785</v>
      </c>
      <c r="N277" s="450">
        <v>566.55246085868464</v>
      </c>
      <c r="O277" s="481">
        <v>4</v>
      </c>
      <c r="P277" s="481">
        <v>4</v>
      </c>
      <c r="Q277" s="200"/>
      <c r="R277" s="472">
        <f t="shared" si="10"/>
        <v>-0.20113952493950316</v>
      </c>
      <c r="S277" s="469">
        <f t="shared" si="11"/>
        <v>-142.07838688040295</v>
      </c>
      <c r="T277" s="484"/>
      <c r="U277" s="431">
        <v>886</v>
      </c>
      <c r="V277" s="432" t="s">
        <v>281</v>
      </c>
      <c r="W277" s="433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200">
        <v>-12.93480148393717</v>
      </c>
      <c r="AF277" s="202">
        <v>706.36731852248306</v>
      </c>
    </row>
    <row r="278" spans="1:32" s="1" customFormat="1" ht="16.5">
      <c r="A278" s="431">
        <v>887</v>
      </c>
      <c r="B278" s="432" t="s">
        <v>282</v>
      </c>
      <c r="C278" s="437">
        <v>4569</v>
      </c>
      <c r="D278" s="493">
        <v>28.100161901582446</v>
      </c>
      <c r="E278" s="493">
        <v>-240.81229114265662</v>
      </c>
      <c r="F278" s="452">
        <v>-212.71212924107417</v>
      </c>
      <c r="G278" s="452">
        <v>564.71704710578035</v>
      </c>
      <c r="H278" s="452">
        <v>352.00491786470621</v>
      </c>
      <c r="I278" s="452">
        <v>227.0212583330906</v>
      </c>
      <c r="J278" s="452">
        <v>579.02617619779676</v>
      </c>
      <c r="K278" s="530">
        <v>-58.713722915298753</v>
      </c>
      <c r="L278" s="494">
        <v>520.31245328249804</v>
      </c>
      <c r="M278" s="450">
        <v>49.803431932589177</v>
      </c>
      <c r="N278" s="450">
        <v>570.11588521508725</v>
      </c>
      <c r="O278" s="481">
        <v>6</v>
      </c>
      <c r="P278" s="481">
        <v>6</v>
      </c>
      <c r="Q278" s="200"/>
      <c r="R278" s="472">
        <f t="shared" si="10"/>
        <v>-0.14271984791293457</v>
      </c>
      <c r="S278" s="469">
        <f t="shared" si="11"/>
        <v>-86.621525085935104</v>
      </c>
      <c r="T278" s="484"/>
      <c r="U278" s="431">
        <v>887</v>
      </c>
      <c r="V278" s="432" t="s">
        <v>282</v>
      </c>
      <c r="W278" s="433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200">
        <v>-65.055043906618124</v>
      </c>
      <c r="AF278" s="202">
        <v>606.93397836843315</v>
      </c>
    </row>
    <row r="279" spans="1:32" s="1" customFormat="1" ht="16.5">
      <c r="A279" s="431">
        <v>889</v>
      </c>
      <c r="B279" s="432" t="s">
        <v>283</v>
      </c>
      <c r="C279" s="437">
        <v>2523</v>
      </c>
      <c r="D279" s="493">
        <v>751.87537864447881</v>
      </c>
      <c r="E279" s="493">
        <v>504.94088219166821</v>
      </c>
      <c r="F279" s="452">
        <v>1256.816260836147</v>
      </c>
      <c r="G279" s="452">
        <v>454.02560033053049</v>
      </c>
      <c r="H279" s="452">
        <v>1710.8418611666775</v>
      </c>
      <c r="I279" s="452">
        <v>219.17729005445386</v>
      </c>
      <c r="J279" s="452">
        <v>1930.0191512211313</v>
      </c>
      <c r="K279" s="530">
        <v>93.32223543400714</v>
      </c>
      <c r="L279" s="494">
        <v>2023.3413866551384</v>
      </c>
      <c r="M279" s="450">
        <v>62.961628220372567</v>
      </c>
      <c r="N279" s="450">
        <v>2086.3030148755111</v>
      </c>
      <c r="O279" s="481">
        <v>17</v>
      </c>
      <c r="P279" s="481">
        <v>17</v>
      </c>
      <c r="Q279" s="200"/>
      <c r="R279" s="472">
        <f t="shared" si="10"/>
        <v>-4.9342223231891011E-2</v>
      </c>
      <c r="S279" s="469">
        <f t="shared" si="11"/>
        <v>-105.01798314222856</v>
      </c>
      <c r="T279" s="484"/>
      <c r="U279" s="431">
        <v>889</v>
      </c>
      <c r="V279" s="432" t="s">
        <v>283</v>
      </c>
      <c r="W279" s="433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200">
        <v>133.78738317757009</v>
      </c>
      <c r="AF279" s="202">
        <v>2128.359369797367</v>
      </c>
    </row>
    <row r="280" spans="1:32" s="1" customFormat="1" ht="16.5">
      <c r="A280" s="431">
        <v>890</v>
      </c>
      <c r="B280" s="432" t="s">
        <v>284</v>
      </c>
      <c r="C280" s="437">
        <v>1180</v>
      </c>
      <c r="D280" s="493">
        <v>1622.2913952853582</v>
      </c>
      <c r="E280" s="493">
        <v>288.80549883069745</v>
      </c>
      <c r="F280" s="452">
        <v>1911.0968941160556</v>
      </c>
      <c r="G280" s="452">
        <v>360.41257870977074</v>
      </c>
      <c r="H280" s="452">
        <v>2271.5094728258264</v>
      </c>
      <c r="I280" s="452">
        <v>201.46018418310987</v>
      </c>
      <c r="J280" s="452">
        <v>2472.9696570089363</v>
      </c>
      <c r="K280" s="530">
        <v>366.68898305084747</v>
      </c>
      <c r="L280" s="494">
        <v>2839.6586400597839</v>
      </c>
      <c r="M280" s="450">
        <v>26.549872881355938</v>
      </c>
      <c r="N280" s="450">
        <v>2866.2085129411398</v>
      </c>
      <c r="O280" s="481">
        <v>19</v>
      </c>
      <c r="P280" s="481">
        <v>19</v>
      </c>
      <c r="Q280" s="200"/>
      <c r="R280" s="472">
        <f t="shared" si="10"/>
        <v>-0.10102612024375374</v>
      </c>
      <c r="S280" s="469">
        <f t="shared" si="11"/>
        <v>-319.11905527186218</v>
      </c>
      <c r="T280" s="484"/>
      <c r="U280" s="431">
        <v>890</v>
      </c>
      <c r="V280" s="432" t="s">
        <v>284</v>
      </c>
      <c r="W280" s="433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200">
        <v>358.17857142857144</v>
      </c>
      <c r="AF280" s="202">
        <v>3158.7776953316461</v>
      </c>
    </row>
    <row r="281" spans="1:32" s="1" customFormat="1" ht="16.5">
      <c r="A281" s="431">
        <v>892</v>
      </c>
      <c r="B281" s="432" t="s">
        <v>285</v>
      </c>
      <c r="C281" s="437">
        <v>3592</v>
      </c>
      <c r="D281" s="493">
        <v>1088.6001653173723</v>
      </c>
      <c r="E281" s="493">
        <v>127.0071121107102</v>
      </c>
      <c r="F281" s="452">
        <v>1215.6072774280826</v>
      </c>
      <c r="G281" s="452">
        <v>583.02144625456287</v>
      </c>
      <c r="H281" s="452">
        <v>1798.6287236826454</v>
      </c>
      <c r="I281" s="452">
        <v>161.28120851274778</v>
      </c>
      <c r="J281" s="452">
        <v>1959.9099321953931</v>
      </c>
      <c r="K281" s="530">
        <v>-157.00473273942094</v>
      </c>
      <c r="L281" s="494">
        <v>1802.905199455972</v>
      </c>
      <c r="M281" s="450">
        <v>-1.8772722717149251</v>
      </c>
      <c r="N281" s="450">
        <v>1801.0279271842571</v>
      </c>
      <c r="O281" s="481">
        <v>13</v>
      </c>
      <c r="P281" s="481">
        <v>13</v>
      </c>
      <c r="Q281" s="200"/>
      <c r="R281" s="472">
        <f t="shared" si="10"/>
        <v>1.6318775460208233E-2</v>
      </c>
      <c r="S281" s="469">
        <f t="shared" si="11"/>
        <v>28.948796220596705</v>
      </c>
      <c r="T281" s="484"/>
      <c r="U281" s="431">
        <v>892</v>
      </c>
      <c r="V281" s="432" t="s">
        <v>285</v>
      </c>
      <c r="W281" s="433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200">
        <v>-164.03439735828289</v>
      </c>
      <c r="AF281" s="202">
        <v>1773.9564032353753</v>
      </c>
    </row>
    <row r="282" spans="1:32" s="1" customFormat="1" ht="16.5">
      <c r="A282" s="431">
        <v>893</v>
      </c>
      <c r="B282" s="432" t="s">
        <v>602</v>
      </c>
      <c r="C282" s="437">
        <v>7434</v>
      </c>
      <c r="D282" s="493">
        <v>863.84892446854622</v>
      </c>
      <c r="E282" s="493">
        <v>-123.49941481114951</v>
      </c>
      <c r="F282" s="452">
        <v>740.34950965739665</v>
      </c>
      <c r="G282" s="452">
        <v>322.24533761370839</v>
      </c>
      <c r="H282" s="452">
        <v>1062.5948472711052</v>
      </c>
      <c r="I282" s="452">
        <v>203.99657983608142</v>
      </c>
      <c r="J282" s="452">
        <v>1266.5914271071865</v>
      </c>
      <c r="K282" s="530">
        <v>-3.4440408931934354</v>
      </c>
      <c r="L282" s="494">
        <v>1263.1473862139931</v>
      </c>
      <c r="M282" s="450">
        <v>1.0033965563630339E-2</v>
      </c>
      <c r="N282" s="450">
        <v>1263.1574201795565</v>
      </c>
      <c r="O282" s="481">
        <v>15</v>
      </c>
      <c r="P282" s="481">
        <v>15</v>
      </c>
      <c r="Q282" s="200"/>
      <c r="R282" s="472">
        <f t="shared" si="10"/>
        <v>3.8084516256957524E-2</v>
      </c>
      <c r="S282" s="469">
        <f t="shared" si="11"/>
        <v>46.341464892144131</v>
      </c>
      <c r="T282" s="484"/>
      <c r="U282" s="431">
        <v>893</v>
      </c>
      <c r="V282" s="432" t="s">
        <v>286</v>
      </c>
      <c r="W282" s="433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200">
        <v>-40.050153394691208</v>
      </c>
      <c r="AF282" s="202">
        <v>1216.8059213218489</v>
      </c>
    </row>
    <row r="283" spans="1:32" s="1" customFormat="1" ht="16.5">
      <c r="A283" s="431">
        <v>895</v>
      </c>
      <c r="B283" s="432" t="s">
        <v>603</v>
      </c>
      <c r="C283" s="437">
        <v>15092</v>
      </c>
      <c r="D283" s="493">
        <v>119.36217187665208</v>
      </c>
      <c r="E283" s="493">
        <v>64.773435917863139</v>
      </c>
      <c r="F283" s="452">
        <v>184.13560779451524</v>
      </c>
      <c r="G283" s="452">
        <v>118.91046431189362</v>
      </c>
      <c r="H283" s="452">
        <v>303.04607210640887</v>
      </c>
      <c r="I283" s="452">
        <v>172.50307830737725</v>
      </c>
      <c r="J283" s="452">
        <v>475.54915041378609</v>
      </c>
      <c r="K283" s="530">
        <v>-80.278226875165657</v>
      </c>
      <c r="L283" s="494">
        <v>395.27092353862048</v>
      </c>
      <c r="M283" s="450">
        <v>16.651347236946716</v>
      </c>
      <c r="N283" s="450">
        <v>411.9222707755672</v>
      </c>
      <c r="O283" s="481">
        <v>2</v>
      </c>
      <c r="P283" s="481">
        <v>2</v>
      </c>
      <c r="Q283" s="200"/>
      <c r="R283" s="472">
        <f t="shared" si="10"/>
        <v>-0.16844318702082703</v>
      </c>
      <c r="S283" s="469">
        <f t="shared" si="11"/>
        <v>-80.067522817804672</v>
      </c>
      <c r="T283" s="484"/>
      <c r="U283" s="431">
        <v>895</v>
      </c>
      <c r="V283" s="432" t="s">
        <v>287</v>
      </c>
      <c r="W283" s="433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200">
        <v>-96.794735820992045</v>
      </c>
      <c r="AF283" s="202">
        <v>475.33844635642515</v>
      </c>
    </row>
    <row r="284" spans="1:32" s="1" customFormat="1" ht="16.5">
      <c r="A284" s="431">
        <v>905</v>
      </c>
      <c r="B284" s="432" t="s">
        <v>604</v>
      </c>
      <c r="C284" s="437">
        <v>67988</v>
      </c>
      <c r="D284" s="493">
        <v>323.77498056751108</v>
      </c>
      <c r="E284" s="493">
        <v>-367.97412611197274</v>
      </c>
      <c r="F284" s="452">
        <v>-44.199145544461658</v>
      </c>
      <c r="G284" s="452">
        <v>46.76577032439063</v>
      </c>
      <c r="H284" s="452">
        <v>2.5666247799289712</v>
      </c>
      <c r="I284" s="452">
        <v>155.72078427873953</v>
      </c>
      <c r="J284" s="452">
        <v>158.28740905866849</v>
      </c>
      <c r="K284" s="530">
        <v>454.00697181855622</v>
      </c>
      <c r="L284" s="494">
        <v>612.29438087722474</v>
      </c>
      <c r="M284" s="450">
        <v>-80.287940405659796</v>
      </c>
      <c r="N284" s="450">
        <v>532.00644047156493</v>
      </c>
      <c r="O284" s="481">
        <v>15</v>
      </c>
      <c r="P284" s="481">
        <v>15</v>
      </c>
      <c r="Q284" s="200"/>
      <c r="R284" s="472">
        <f t="shared" si="10"/>
        <v>-0.15778099523032402</v>
      </c>
      <c r="S284" s="469">
        <f t="shared" si="11"/>
        <v>-114.70700167252028</v>
      </c>
      <c r="T284" s="484"/>
      <c r="U284" s="431">
        <v>905</v>
      </c>
      <c r="V284" s="432" t="s">
        <v>288</v>
      </c>
      <c r="W284" s="433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200">
        <v>421.00093174591439</v>
      </c>
      <c r="AF284" s="202">
        <v>727.00138254974502</v>
      </c>
    </row>
    <row r="285" spans="1:32" s="1" customFormat="1" ht="16.5">
      <c r="A285" s="431">
        <v>908</v>
      </c>
      <c r="B285" s="432" t="s">
        <v>289</v>
      </c>
      <c r="C285" s="437">
        <v>20703</v>
      </c>
      <c r="D285" s="493">
        <v>227.62025474057359</v>
      </c>
      <c r="E285" s="493">
        <v>-216.70895495754851</v>
      </c>
      <c r="F285" s="452">
        <v>10.911299783025076</v>
      </c>
      <c r="G285" s="452">
        <v>206.80057525746116</v>
      </c>
      <c r="H285" s="452">
        <v>217.71187504048623</v>
      </c>
      <c r="I285" s="452">
        <v>138.30827818365273</v>
      </c>
      <c r="J285" s="452">
        <v>356.02015322413899</v>
      </c>
      <c r="K285" s="530">
        <v>33.097811911317201</v>
      </c>
      <c r="L285" s="494">
        <v>389.11796513545619</v>
      </c>
      <c r="M285" s="450">
        <v>-5.6891058059218471</v>
      </c>
      <c r="N285" s="450">
        <v>383.42885932953436</v>
      </c>
      <c r="O285" s="481">
        <v>6</v>
      </c>
      <c r="P285" s="481">
        <v>6</v>
      </c>
      <c r="Q285" s="200"/>
      <c r="R285" s="472">
        <f t="shared" si="10"/>
        <v>-0.36608642837094973</v>
      </c>
      <c r="S285" s="469">
        <f t="shared" si="11"/>
        <v>-224.71644786739068</v>
      </c>
      <c r="T285" s="484"/>
      <c r="U285" s="431">
        <v>908</v>
      </c>
      <c r="V285" s="432" t="s">
        <v>289</v>
      </c>
      <c r="W285" s="433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200">
        <v>45.097318192800195</v>
      </c>
      <c r="AF285" s="202">
        <v>613.83441300284687</v>
      </c>
    </row>
    <row r="286" spans="1:32" s="1" customFormat="1" ht="16.5">
      <c r="A286" s="431">
        <v>915</v>
      </c>
      <c r="B286" s="432" t="s">
        <v>290</v>
      </c>
      <c r="C286" s="437">
        <v>19759</v>
      </c>
      <c r="D286" s="493">
        <v>-96.276014208616658</v>
      </c>
      <c r="E286" s="493">
        <v>-69.769038090200297</v>
      </c>
      <c r="F286" s="452">
        <v>-166.04505229881696</v>
      </c>
      <c r="G286" s="452">
        <v>307.43948987085543</v>
      </c>
      <c r="H286" s="452">
        <v>141.39443757203847</v>
      </c>
      <c r="I286" s="452">
        <v>167.54255693006087</v>
      </c>
      <c r="J286" s="452">
        <v>308.93699450209937</v>
      </c>
      <c r="K286" s="530">
        <v>-126.88658332911585</v>
      </c>
      <c r="L286" s="494">
        <v>182.0504111729835</v>
      </c>
      <c r="M286" s="450">
        <v>9.0195050862897901</v>
      </c>
      <c r="N286" s="450">
        <v>191.0699162592733</v>
      </c>
      <c r="O286" s="481">
        <v>11</v>
      </c>
      <c r="P286" s="481">
        <v>11</v>
      </c>
      <c r="Q286" s="200"/>
      <c r="R286" s="472">
        <f t="shared" si="10"/>
        <v>-0.51418486425233134</v>
      </c>
      <c r="S286" s="469">
        <f t="shared" si="11"/>
        <v>-192.6814524047295</v>
      </c>
      <c r="T286" s="484"/>
      <c r="U286" s="431">
        <v>915</v>
      </c>
      <c r="V286" s="432" t="s">
        <v>290</v>
      </c>
      <c r="W286" s="433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200">
        <v>-118.09132328643669</v>
      </c>
      <c r="AF286" s="202">
        <v>374.731863577713</v>
      </c>
    </row>
    <row r="287" spans="1:32" s="1" customFormat="1" ht="16.5">
      <c r="A287" s="431">
        <v>918</v>
      </c>
      <c r="B287" s="432" t="s">
        <v>605</v>
      </c>
      <c r="C287" s="437">
        <v>2228</v>
      </c>
      <c r="D287" s="493">
        <v>155.20983448051695</v>
      </c>
      <c r="E287" s="493">
        <v>-63.400657160058245</v>
      </c>
      <c r="F287" s="452">
        <v>91.809177320458701</v>
      </c>
      <c r="G287" s="452">
        <v>414.91059991176428</v>
      </c>
      <c r="H287" s="452">
        <v>506.71977723222295</v>
      </c>
      <c r="I287" s="452">
        <v>228.96623828184056</v>
      </c>
      <c r="J287" s="452">
        <v>735.68601551406357</v>
      </c>
      <c r="K287" s="530">
        <v>-206.87881508078993</v>
      </c>
      <c r="L287" s="494">
        <v>528.80720043327358</v>
      </c>
      <c r="M287" s="450">
        <v>6.4146871633752225</v>
      </c>
      <c r="N287" s="450">
        <v>535.2218875966488</v>
      </c>
      <c r="O287" s="481">
        <v>2</v>
      </c>
      <c r="P287" s="481">
        <v>2</v>
      </c>
      <c r="Q287" s="200"/>
      <c r="R287" s="472">
        <f t="shared" si="10"/>
        <v>0.17629658390257735</v>
      </c>
      <c r="S287" s="469">
        <f t="shared" si="11"/>
        <v>79.254589578229059</v>
      </c>
      <c r="T287" s="484"/>
      <c r="U287" s="431">
        <v>918</v>
      </c>
      <c r="V287" s="432" t="s">
        <v>291</v>
      </c>
      <c r="W287" s="433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200">
        <v>-248.05151915455747</v>
      </c>
      <c r="AF287" s="202">
        <v>449.55261085504452</v>
      </c>
    </row>
    <row r="288" spans="1:32" s="1" customFormat="1" ht="16.5">
      <c r="A288" s="431">
        <v>921</v>
      </c>
      <c r="B288" s="432" t="s">
        <v>292</v>
      </c>
      <c r="C288" s="437">
        <v>1894</v>
      </c>
      <c r="D288" s="493">
        <v>79.839860101034731</v>
      </c>
      <c r="E288" s="493">
        <v>351.80817637946961</v>
      </c>
      <c r="F288" s="452">
        <v>431.64803648050435</v>
      </c>
      <c r="G288" s="452">
        <v>560.02828668685765</v>
      </c>
      <c r="H288" s="452">
        <v>991.67632316736194</v>
      </c>
      <c r="I288" s="452">
        <v>258.62148987893073</v>
      </c>
      <c r="J288" s="452">
        <v>1250.2978130462925</v>
      </c>
      <c r="K288" s="530">
        <v>129.46251319957761</v>
      </c>
      <c r="L288" s="494">
        <v>1379.7603262458701</v>
      </c>
      <c r="M288" s="450">
        <v>106.79251478352693</v>
      </c>
      <c r="N288" s="450">
        <v>1486.5528410293971</v>
      </c>
      <c r="O288" s="481">
        <v>11</v>
      </c>
      <c r="P288" s="481">
        <v>11</v>
      </c>
      <c r="Q288" s="200"/>
      <c r="R288" s="472">
        <f t="shared" si="10"/>
        <v>-6.0363707075297476E-3</v>
      </c>
      <c r="S288" s="469">
        <f t="shared" si="11"/>
        <v>-8.3793255319521904</v>
      </c>
      <c r="T288" s="484"/>
      <c r="U288" s="431">
        <v>921</v>
      </c>
      <c r="V288" s="432" t="s">
        <v>292</v>
      </c>
      <c r="W288" s="433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200">
        <v>86.82843894899537</v>
      </c>
      <c r="AF288" s="202">
        <v>1388.1396517778223</v>
      </c>
    </row>
    <row r="289" spans="1:32" s="1" customFormat="1" ht="16.5">
      <c r="A289" s="431">
        <v>922</v>
      </c>
      <c r="B289" s="432" t="s">
        <v>293</v>
      </c>
      <c r="C289" s="437">
        <v>4501</v>
      </c>
      <c r="D289" s="493">
        <v>595.46747628865171</v>
      </c>
      <c r="E289" s="493">
        <v>-120.69798812882217</v>
      </c>
      <c r="F289" s="452">
        <v>474.76948815982951</v>
      </c>
      <c r="G289" s="452">
        <v>278.33795097454635</v>
      </c>
      <c r="H289" s="452">
        <v>753.10743913437591</v>
      </c>
      <c r="I289" s="452">
        <v>154.92908397189686</v>
      </c>
      <c r="J289" s="452">
        <v>908.03652310627274</v>
      </c>
      <c r="K289" s="530">
        <v>-251.10397689402356</v>
      </c>
      <c r="L289" s="494">
        <v>656.93254621224912</v>
      </c>
      <c r="M289" s="450">
        <v>-18.76330337702732</v>
      </c>
      <c r="N289" s="450">
        <v>638.16924283522178</v>
      </c>
      <c r="O289" s="481">
        <v>6</v>
      </c>
      <c r="P289" s="481">
        <v>6</v>
      </c>
      <c r="Q289" s="200"/>
      <c r="R289" s="472">
        <f t="shared" si="10"/>
        <v>-1.5332130679262219E-2</v>
      </c>
      <c r="S289" s="469">
        <f t="shared" si="11"/>
        <v>-10.229008135438448</v>
      </c>
      <c r="T289" s="484"/>
      <c r="U289" s="431">
        <v>922</v>
      </c>
      <c r="V289" s="432" t="s">
        <v>293</v>
      </c>
      <c r="W289" s="433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200">
        <v>-238.95004500450045</v>
      </c>
      <c r="AF289" s="202">
        <v>667.16155434768757</v>
      </c>
    </row>
    <row r="290" spans="1:32" s="1" customFormat="1" ht="16.5">
      <c r="A290" s="431">
        <v>924</v>
      </c>
      <c r="B290" s="432" t="s">
        <v>606</v>
      </c>
      <c r="C290" s="437">
        <v>2946</v>
      </c>
      <c r="D290" s="493">
        <v>331.31395090025501</v>
      </c>
      <c r="E290" s="493">
        <v>-43.502764345440248</v>
      </c>
      <c r="F290" s="452">
        <v>287.81118655481475</v>
      </c>
      <c r="G290" s="452">
        <v>556.07084387356281</v>
      </c>
      <c r="H290" s="452">
        <v>843.88203042837745</v>
      </c>
      <c r="I290" s="452">
        <v>244.53497826009755</v>
      </c>
      <c r="J290" s="452">
        <v>1088.4170086884751</v>
      </c>
      <c r="K290" s="530">
        <v>34.037678207739305</v>
      </c>
      <c r="L290" s="494">
        <v>1122.4546868962143</v>
      </c>
      <c r="M290" s="450">
        <v>5.5703835709436547</v>
      </c>
      <c r="N290" s="450">
        <v>1128.025070467158</v>
      </c>
      <c r="O290" s="481">
        <v>16</v>
      </c>
      <c r="P290" s="481">
        <v>16</v>
      </c>
      <c r="Q290" s="200"/>
      <c r="R290" s="472">
        <f t="shared" si="10"/>
        <v>2.8954459000597038E-2</v>
      </c>
      <c r="S290" s="469">
        <f t="shared" si="11"/>
        <v>31.585526383092883</v>
      </c>
      <c r="T290" s="484"/>
      <c r="U290" s="431">
        <v>924</v>
      </c>
      <c r="V290" s="432" t="s">
        <v>294</v>
      </c>
      <c r="W290" s="433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200">
        <v>54.868508655126497</v>
      </c>
      <c r="AF290" s="202">
        <v>1090.8691605131214</v>
      </c>
    </row>
    <row r="291" spans="1:32" s="1" customFormat="1" ht="16.5">
      <c r="A291" s="431">
        <v>925</v>
      </c>
      <c r="B291" s="432" t="s">
        <v>295</v>
      </c>
      <c r="C291" s="437">
        <v>3427</v>
      </c>
      <c r="D291" s="493">
        <v>362.20769066744271</v>
      </c>
      <c r="E291" s="493">
        <v>564.77813550681333</v>
      </c>
      <c r="F291" s="452">
        <v>926.98582617425598</v>
      </c>
      <c r="G291" s="452">
        <v>-5.9576278379730203</v>
      </c>
      <c r="H291" s="452">
        <v>921.02819833628303</v>
      </c>
      <c r="I291" s="452">
        <v>239.43109043630139</v>
      </c>
      <c r="J291" s="452">
        <v>1160.4592887725844</v>
      </c>
      <c r="K291" s="530">
        <v>-8.0732419025386637</v>
      </c>
      <c r="L291" s="494">
        <v>1152.3860468700459</v>
      </c>
      <c r="M291" s="450">
        <v>16.977575138605197</v>
      </c>
      <c r="N291" s="450">
        <v>1169.363622008651</v>
      </c>
      <c r="O291" s="481">
        <v>11</v>
      </c>
      <c r="P291" s="481">
        <v>11</v>
      </c>
      <c r="Q291" s="200"/>
      <c r="R291" s="472">
        <f t="shared" si="10"/>
        <v>-4.301720250322523E-2</v>
      </c>
      <c r="S291" s="469">
        <f t="shared" si="11"/>
        <v>-51.800747170972045</v>
      </c>
      <c r="T291" s="484"/>
      <c r="U291" s="431">
        <v>925</v>
      </c>
      <c r="V291" s="432" t="s">
        <v>295</v>
      </c>
      <c r="W291" s="433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200">
        <v>34.415759312320915</v>
      </c>
      <c r="AF291" s="202">
        <v>1204.1867940410179</v>
      </c>
    </row>
    <row r="292" spans="1:32" s="1" customFormat="1" ht="16.5">
      <c r="A292" s="431">
        <v>927</v>
      </c>
      <c r="B292" s="432" t="s">
        <v>607</v>
      </c>
      <c r="C292" s="437">
        <v>28913</v>
      </c>
      <c r="D292" s="493">
        <v>467.08617546483873</v>
      </c>
      <c r="E292" s="493">
        <v>35.147915485951465</v>
      </c>
      <c r="F292" s="452">
        <v>502.23409095079023</v>
      </c>
      <c r="G292" s="452">
        <v>90.697613283760703</v>
      </c>
      <c r="H292" s="452">
        <v>592.93170423455092</v>
      </c>
      <c r="I292" s="452">
        <v>139.32080180989195</v>
      </c>
      <c r="J292" s="452">
        <v>732.25250604444284</v>
      </c>
      <c r="K292" s="530">
        <v>-110.80998166914537</v>
      </c>
      <c r="L292" s="494">
        <v>621.44252437529747</v>
      </c>
      <c r="M292" s="450">
        <v>-6.2705376456957005</v>
      </c>
      <c r="N292" s="450">
        <v>615.17198672960171</v>
      </c>
      <c r="O292" s="481">
        <v>1</v>
      </c>
      <c r="P292" s="482">
        <v>34</v>
      </c>
      <c r="Q292" s="200"/>
      <c r="R292" s="472">
        <f t="shared" si="10"/>
        <v>-9.8746274102819165E-2</v>
      </c>
      <c r="S292" s="469">
        <f t="shared" si="11"/>
        <v>-68.08863263230694</v>
      </c>
      <c r="T292" s="484"/>
      <c r="U292" s="431">
        <v>927</v>
      </c>
      <c r="V292" s="432" t="s">
        <v>296</v>
      </c>
      <c r="W292" s="433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200">
        <v>-112.79811211053729</v>
      </c>
      <c r="AF292" s="202">
        <v>689.53115700760441</v>
      </c>
    </row>
    <row r="293" spans="1:32" s="1" customFormat="1" ht="16.5">
      <c r="A293" s="431">
        <v>931</v>
      </c>
      <c r="B293" s="432" t="s">
        <v>297</v>
      </c>
      <c r="C293" s="437">
        <v>5951</v>
      </c>
      <c r="D293" s="493">
        <v>110.18170640849078</v>
      </c>
      <c r="E293" s="493">
        <v>618.94139119221938</v>
      </c>
      <c r="F293" s="452">
        <v>729.12309760071014</v>
      </c>
      <c r="G293" s="452">
        <v>398.63750747683582</v>
      </c>
      <c r="H293" s="452">
        <v>1127.7606050775462</v>
      </c>
      <c r="I293" s="452">
        <v>220.08306042331367</v>
      </c>
      <c r="J293" s="452">
        <v>1347.8436655008597</v>
      </c>
      <c r="K293" s="530">
        <v>24.511846748445638</v>
      </c>
      <c r="L293" s="494">
        <v>1372.3555122493053</v>
      </c>
      <c r="M293" s="450">
        <v>-15.642991093933793</v>
      </c>
      <c r="N293" s="450">
        <v>1356.7125211553716</v>
      </c>
      <c r="O293" s="481">
        <v>13</v>
      </c>
      <c r="P293" s="481">
        <v>13</v>
      </c>
      <c r="Q293" s="200"/>
      <c r="R293" s="472">
        <f t="shared" si="10"/>
        <v>-0.15895859110803215</v>
      </c>
      <c r="S293" s="469">
        <f t="shared" si="11"/>
        <v>-259.37807154333882</v>
      </c>
      <c r="T293" s="484"/>
      <c r="U293" s="431">
        <v>931</v>
      </c>
      <c r="V293" s="432" t="s">
        <v>297</v>
      </c>
      <c r="W293" s="433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200">
        <v>5.1357495881383857</v>
      </c>
      <c r="AF293" s="202">
        <v>1631.7335837926441</v>
      </c>
    </row>
    <row r="294" spans="1:32" s="1" customFormat="1" ht="16.5">
      <c r="A294" s="431">
        <v>934</v>
      </c>
      <c r="B294" s="432" t="s">
        <v>608</v>
      </c>
      <c r="C294" s="437">
        <v>2671</v>
      </c>
      <c r="D294" s="493">
        <v>56.465842189461362</v>
      </c>
      <c r="E294" s="493">
        <v>98.481831925841561</v>
      </c>
      <c r="F294" s="452">
        <v>154.94767411530293</v>
      </c>
      <c r="G294" s="452">
        <v>458.56375464014036</v>
      </c>
      <c r="H294" s="452">
        <v>613.51142875544326</v>
      </c>
      <c r="I294" s="452">
        <v>210.37030712304923</v>
      </c>
      <c r="J294" s="452">
        <v>823.88173587849235</v>
      </c>
      <c r="K294" s="530">
        <v>-294.92886559341071</v>
      </c>
      <c r="L294" s="494">
        <v>528.95287028508164</v>
      </c>
      <c r="M294" s="450">
        <v>-901.03048296518159</v>
      </c>
      <c r="N294" s="450">
        <v>-372.07761268009989</v>
      </c>
      <c r="O294" s="481">
        <v>14</v>
      </c>
      <c r="P294" s="481">
        <v>14</v>
      </c>
      <c r="Q294" s="200"/>
      <c r="R294" s="472">
        <f t="shared" si="10"/>
        <v>-0.18333701381357437</v>
      </c>
      <c r="S294" s="469">
        <f t="shared" si="11"/>
        <v>-118.74744089852538</v>
      </c>
      <c r="T294" s="484"/>
      <c r="U294" s="431">
        <v>934</v>
      </c>
      <c r="V294" s="432" t="s">
        <v>298</v>
      </c>
      <c r="W294" s="433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200">
        <v>-281.78955007256894</v>
      </c>
      <c r="AF294" s="202">
        <v>647.70031118360703</v>
      </c>
    </row>
    <row r="295" spans="1:32" s="1" customFormat="1" ht="16.5">
      <c r="A295" s="431">
        <v>935</v>
      </c>
      <c r="B295" s="432" t="s">
        <v>609</v>
      </c>
      <c r="C295" s="437">
        <v>2985</v>
      </c>
      <c r="D295" s="493">
        <v>41.620695381876438</v>
      </c>
      <c r="E295" s="493">
        <v>0.97225813396546878</v>
      </c>
      <c r="F295" s="452">
        <v>42.592953515841906</v>
      </c>
      <c r="G295" s="452">
        <v>363.50108801784199</v>
      </c>
      <c r="H295" s="452">
        <v>406.09404153368394</v>
      </c>
      <c r="I295" s="452">
        <v>208.53846738420859</v>
      </c>
      <c r="J295" s="452">
        <v>614.63250891789244</v>
      </c>
      <c r="K295" s="530">
        <v>72.452261306532662</v>
      </c>
      <c r="L295" s="494">
        <v>687.08477022442514</v>
      </c>
      <c r="M295" s="450">
        <v>422.80578324958134</v>
      </c>
      <c r="N295" s="450">
        <v>1109.8905534740065</v>
      </c>
      <c r="O295" s="481">
        <v>8</v>
      </c>
      <c r="P295" s="481">
        <v>8</v>
      </c>
      <c r="Q295" s="200"/>
      <c r="R295" s="472">
        <f t="shared" si="10"/>
        <v>-9.2564018022121969E-2</v>
      </c>
      <c r="S295" s="469">
        <f t="shared" si="11"/>
        <v>-70.086847245307581</v>
      </c>
      <c r="T295" s="484"/>
      <c r="U295" s="431">
        <v>935</v>
      </c>
      <c r="V295" s="432" t="s">
        <v>299</v>
      </c>
      <c r="W295" s="433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200">
        <v>20.479605263157893</v>
      </c>
      <c r="AF295" s="202">
        <v>757.17161746973272</v>
      </c>
    </row>
    <row r="296" spans="1:32" s="1" customFormat="1" ht="16.5">
      <c r="A296" s="431">
        <v>936</v>
      </c>
      <c r="B296" s="432" t="s">
        <v>610</v>
      </c>
      <c r="C296" s="437">
        <v>6395</v>
      </c>
      <c r="D296" s="493">
        <v>132.46334988702702</v>
      </c>
      <c r="E296" s="493">
        <v>392.71515506188382</v>
      </c>
      <c r="F296" s="452">
        <v>525.17850494891093</v>
      </c>
      <c r="G296" s="452">
        <v>313.96371132582794</v>
      </c>
      <c r="H296" s="452">
        <v>839.14221627473876</v>
      </c>
      <c r="I296" s="452">
        <v>221.51354418751001</v>
      </c>
      <c r="J296" s="452">
        <v>1060.6557604622487</v>
      </c>
      <c r="K296" s="530">
        <v>82.024394057857705</v>
      </c>
      <c r="L296" s="494">
        <v>1142.6801545201065</v>
      </c>
      <c r="M296" s="450">
        <v>13.65410172009382</v>
      </c>
      <c r="N296" s="450">
        <v>1156.3342562402001</v>
      </c>
      <c r="O296" s="481">
        <v>6</v>
      </c>
      <c r="P296" s="481">
        <v>6</v>
      </c>
      <c r="Q296" s="200"/>
      <c r="R296" s="472">
        <f t="shared" si="10"/>
        <v>-5.0942334440537675E-2</v>
      </c>
      <c r="S296" s="469">
        <f t="shared" si="11"/>
        <v>-61.335361066615178</v>
      </c>
      <c r="T296" s="484"/>
      <c r="U296" s="431">
        <v>936</v>
      </c>
      <c r="V296" s="432" t="s">
        <v>300</v>
      </c>
      <c r="W296" s="433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200">
        <v>110.56999226604795</v>
      </c>
      <c r="AF296" s="202">
        <v>1204.0155155867217</v>
      </c>
    </row>
    <row r="297" spans="1:32" s="1" customFormat="1" ht="16.5">
      <c r="A297" s="431">
        <v>946</v>
      </c>
      <c r="B297" s="432" t="s">
        <v>611</v>
      </c>
      <c r="C297" s="437">
        <v>6287</v>
      </c>
      <c r="D297" s="493">
        <v>802.40372240910506</v>
      </c>
      <c r="E297" s="493">
        <v>-66.30972719619129</v>
      </c>
      <c r="F297" s="452">
        <v>736.09399521291368</v>
      </c>
      <c r="G297" s="452">
        <v>345.27497863933309</v>
      </c>
      <c r="H297" s="452">
        <v>1081.3689738522469</v>
      </c>
      <c r="I297" s="452">
        <v>216.96121268841119</v>
      </c>
      <c r="J297" s="452">
        <v>1298.3301865406579</v>
      </c>
      <c r="K297" s="530">
        <v>112.04374105296644</v>
      </c>
      <c r="L297" s="494">
        <v>1410.3739275936243</v>
      </c>
      <c r="M297" s="450">
        <v>-25.098294019405124</v>
      </c>
      <c r="N297" s="450">
        <v>1385.2756335742192</v>
      </c>
      <c r="O297" s="481">
        <v>15</v>
      </c>
      <c r="P297" s="481">
        <v>15</v>
      </c>
      <c r="Q297" s="200"/>
      <c r="R297" s="472">
        <f t="shared" si="10"/>
        <v>-1.3916243392216903E-2</v>
      </c>
      <c r="S297" s="469">
        <f t="shared" si="11"/>
        <v>-19.904097110319299</v>
      </c>
      <c r="T297" s="484"/>
      <c r="U297" s="431">
        <v>946</v>
      </c>
      <c r="V297" s="432" t="s">
        <v>301</v>
      </c>
      <c r="W297" s="433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200">
        <v>111.56916562107905</v>
      </c>
      <c r="AF297" s="202">
        <v>1430.2780247039436</v>
      </c>
    </row>
    <row r="298" spans="1:32" s="1" customFormat="1" ht="16.5">
      <c r="A298" s="431">
        <v>976</v>
      </c>
      <c r="B298" s="432" t="s">
        <v>612</v>
      </c>
      <c r="C298" s="437">
        <v>3788</v>
      </c>
      <c r="D298" s="493">
        <v>489.61474623768078</v>
      </c>
      <c r="E298" s="493">
        <v>-125.56272506732658</v>
      </c>
      <c r="F298" s="452">
        <v>364.05202117035418</v>
      </c>
      <c r="G298" s="452">
        <v>498.0649859132638</v>
      </c>
      <c r="H298" s="452">
        <v>862.11700708361798</v>
      </c>
      <c r="I298" s="452">
        <v>217.2046154073694</v>
      </c>
      <c r="J298" s="452">
        <v>1079.3216224909875</v>
      </c>
      <c r="K298" s="530">
        <v>-191.23891235480465</v>
      </c>
      <c r="L298" s="494">
        <v>888.08271013618275</v>
      </c>
      <c r="M298" s="450">
        <v>-12.224663146779308</v>
      </c>
      <c r="N298" s="450">
        <v>875.85804698940331</v>
      </c>
      <c r="O298" s="481">
        <v>19</v>
      </c>
      <c r="P298" s="481">
        <v>19</v>
      </c>
      <c r="Q298" s="200"/>
      <c r="R298" s="472">
        <f t="shared" si="10"/>
        <v>-0.32635719829836607</v>
      </c>
      <c r="S298" s="469">
        <f t="shared" si="11"/>
        <v>-430.24609541606208</v>
      </c>
      <c r="T298" s="484"/>
      <c r="U298" s="431">
        <v>976</v>
      </c>
      <c r="V298" s="432" t="s">
        <v>302</v>
      </c>
      <c r="W298" s="433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200">
        <v>-162.40417754569191</v>
      </c>
      <c r="AF298" s="202">
        <v>1318.3288055522448</v>
      </c>
    </row>
    <row r="299" spans="1:32" s="1" customFormat="1" ht="16.5">
      <c r="A299" s="431">
        <v>977</v>
      </c>
      <c r="B299" s="432" t="s">
        <v>303</v>
      </c>
      <c r="C299" s="437">
        <v>15293</v>
      </c>
      <c r="D299" s="493">
        <v>649.38064956307949</v>
      </c>
      <c r="E299" s="493">
        <v>-132.01608213303086</v>
      </c>
      <c r="F299" s="452">
        <v>517.36456743004862</v>
      </c>
      <c r="G299" s="452">
        <v>426.79225627424455</v>
      </c>
      <c r="H299" s="452">
        <v>944.15682370429329</v>
      </c>
      <c r="I299" s="452">
        <v>159.11941955079774</v>
      </c>
      <c r="J299" s="452">
        <v>1103.276243255091</v>
      </c>
      <c r="K299" s="530">
        <v>13.445694108415616</v>
      </c>
      <c r="L299" s="494">
        <v>1116.7219373635066</v>
      </c>
      <c r="M299" s="450">
        <v>13.218183155692145</v>
      </c>
      <c r="N299" s="450">
        <v>1129.9401205191987</v>
      </c>
      <c r="O299" s="481">
        <v>17</v>
      </c>
      <c r="P299" s="481">
        <v>17</v>
      </c>
      <c r="Q299" s="200"/>
      <c r="R299" s="472">
        <f t="shared" si="10"/>
        <v>-9.0621661098475872E-2</v>
      </c>
      <c r="S299" s="469">
        <f t="shared" si="11"/>
        <v>-111.28393169253604</v>
      </c>
      <c r="T299" s="484"/>
      <c r="U299" s="431">
        <v>977</v>
      </c>
      <c r="V299" s="432" t="s">
        <v>303</v>
      </c>
      <c r="W299" s="433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200">
        <v>11.905710750797683</v>
      </c>
      <c r="AF299" s="202">
        <v>1228.0058690560427</v>
      </c>
    </row>
    <row r="300" spans="1:32" s="1" customFormat="1" ht="16.5">
      <c r="A300" s="431">
        <v>980</v>
      </c>
      <c r="B300" s="432" t="s">
        <v>304</v>
      </c>
      <c r="C300" s="437">
        <v>33607</v>
      </c>
      <c r="D300" s="493">
        <v>652.79963967762865</v>
      </c>
      <c r="E300" s="493">
        <v>-55.465969122457473</v>
      </c>
      <c r="F300" s="452">
        <v>597.33367055517101</v>
      </c>
      <c r="G300" s="452">
        <v>163.16406184444591</v>
      </c>
      <c r="H300" s="452">
        <v>760.49773239961701</v>
      </c>
      <c r="I300" s="452">
        <v>125.59792048308245</v>
      </c>
      <c r="J300" s="452">
        <v>886.09565288269948</v>
      </c>
      <c r="K300" s="530">
        <v>-120.34442229297468</v>
      </c>
      <c r="L300" s="494">
        <v>765.75123058972474</v>
      </c>
      <c r="M300" s="450">
        <v>-24.196850816794132</v>
      </c>
      <c r="N300" s="450">
        <v>741.55437977293059</v>
      </c>
      <c r="O300" s="481">
        <v>6</v>
      </c>
      <c r="P300" s="481">
        <v>6</v>
      </c>
      <c r="Q300" s="200"/>
      <c r="R300" s="472">
        <f t="shared" si="10"/>
        <v>-6.4460409911098415E-2</v>
      </c>
      <c r="S300" s="469">
        <f t="shared" si="11"/>
        <v>-52.761677578017952</v>
      </c>
      <c r="T300" s="484"/>
      <c r="U300" s="431">
        <v>980</v>
      </c>
      <c r="V300" s="432" t="s">
        <v>304</v>
      </c>
      <c r="W300" s="433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200">
        <v>-114.38040139564012</v>
      </c>
      <c r="AF300" s="202">
        <v>818.51290816774269</v>
      </c>
    </row>
    <row r="301" spans="1:32" s="1" customFormat="1" ht="16.5">
      <c r="A301" s="431">
        <v>981</v>
      </c>
      <c r="B301" s="432" t="s">
        <v>305</v>
      </c>
      <c r="C301" s="437">
        <v>2237</v>
      </c>
      <c r="D301" s="493">
        <v>-77.134797948062982</v>
      </c>
      <c r="E301" s="493">
        <v>384.89436792497378</v>
      </c>
      <c r="F301" s="452">
        <v>307.75956997691083</v>
      </c>
      <c r="G301" s="452">
        <v>502.33040543010912</v>
      </c>
      <c r="H301" s="452">
        <v>810.08997540701989</v>
      </c>
      <c r="I301" s="452">
        <v>226.46176794260478</v>
      </c>
      <c r="J301" s="452">
        <v>1036.5517433496245</v>
      </c>
      <c r="K301" s="530">
        <v>-258.45820295037998</v>
      </c>
      <c r="L301" s="494">
        <v>778.0935403992446</v>
      </c>
      <c r="M301" s="450">
        <v>-23.341417076441662</v>
      </c>
      <c r="N301" s="450">
        <v>754.75212332280296</v>
      </c>
      <c r="O301" s="481">
        <v>5</v>
      </c>
      <c r="P301" s="481">
        <v>5</v>
      </c>
      <c r="Q301" s="200"/>
      <c r="R301" s="472">
        <f t="shared" si="10"/>
        <v>-3.1565435480594831E-2</v>
      </c>
      <c r="S301" s="469">
        <f t="shared" si="11"/>
        <v>-25.361405248405731</v>
      </c>
      <c r="T301" s="484"/>
      <c r="U301" s="431">
        <v>981</v>
      </c>
      <c r="V301" s="432" t="s">
        <v>305</v>
      </c>
      <c r="W301" s="433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200">
        <v>-235.08326029798422</v>
      </c>
      <c r="AF301" s="202">
        <v>803.45494564765033</v>
      </c>
    </row>
    <row r="302" spans="1:32" s="1" customFormat="1" ht="16.5">
      <c r="A302" s="431">
        <v>989</v>
      </c>
      <c r="B302" s="432" t="s">
        <v>613</v>
      </c>
      <c r="C302" s="437">
        <v>5406</v>
      </c>
      <c r="D302" s="493">
        <v>209.77922475441778</v>
      </c>
      <c r="E302" s="493">
        <v>-329.34477063864034</v>
      </c>
      <c r="F302" s="452">
        <v>-119.56554588422253</v>
      </c>
      <c r="G302" s="452">
        <v>378.2714150482285</v>
      </c>
      <c r="H302" s="452">
        <v>258.70586916400595</v>
      </c>
      <c r="I302" s="452">
        <v>212.77786453686269</v>
      </c>
      <c r="J302" s="452">
        <v>471.48373370086864</v>
      </c>
      <c r="K302" s="530">
        <v>-75.468553459119491</v>
      </c>
      <c r="L302" s="494">
        <v>396.01518024174914</v>
      </c>
      <c r="M302" s="450">
        <v>19.855458287088425</v>
      </c>
      <c r="N302" s="450">
        <v>415.87063852883756</v>
      </c>
      <c r="O302" s="481">
        <v>14</v>
      </c>
      <c r="P302" s="481">
        <v>14</v>
      </c>
      <c r="Q302" s="200"/>
      <c r="R302" s="472">
        <f t="shared" si="10"/>
        <v>-8.0875284370939035E-2</v>
      </c>
      <c r="S302" s="469">
        <f t="shared" si="11"/>
        <v>-34.846022278206135</v>
      </c>
      <c r="T302" s="484"/>
      <c r="U302" s="431">
        <v>989</v>
      </c>
      <c r="V302" s="432" t="s">
        <v>306</v>
      </c>
      <c r="W302" s="433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200">
        <v>-80.618891320204227</v>
      </c>
      <c r="AF302" s="202">
        <v>430.86120251995527</v>
      </c>
    </row>
    <row r="303" spans="1:32" s="1" customFormat="1" ht="16.5">
      <c r="A303" s="431">
        <v>992</v>
      </c>
      <c r="B303" s="432" t="s">
        <v>307</v>
      </c>
      <c r="C303" s="437">
        <v>18120</v>
      </c>
      <c r="D303" s="493">
        <v>187.95484399393567</v>
      </c>
      <c r="E303" s="493">
        <v>-33.575338657772498</v>
      </c>
      <c r="F303" s="452">
        <v>154.37950533616319</v>
      </c>
      <c r="G303" s="452">
        <v>284.79544392252666</v>
      </c>
      <c r="H303" s="452">
        <v>439.17494925868982</v>
      </c>
      <c r="I303" s="452">
        <v>161.9371531312764</v>
      </c>
      <c r="J303" s="452">
        <v>601.11210238996614</v>
      </c>
      <c r="K303" s="530">
        <v>-44.251103752759384</v>
      </c>
      <c r="L303" s="494">
        <v>556.86099863720676</v>
      </c>
      <c r="M303" s="450">
        <v>-9.5817606512141271</v>
      </c>
      <c r="N303" s="450">
        <v>547.27923798599261</v>
      </c>
      <c r="O303" s="481">
        <v>13</v>
      </c>
      <c r="P303" s="481">
        <v>13</v>
      </c>
      <c r="Q303" s="200"/>
      <c r="R303" s="472">
        <f t="shared" si="10"/>
        <v>-0.34831371216924734</v>
      </c>
      <c r="S303" s="469">
        <f t="shared" si="11"/>
        <v>-297.63142975316521</v>
      </c>
      <c r="T303" s="484"/>
      <c r="U303" s="431">
        <v>992</v>
      </c>
      <c r="V303" s="432" t="s">
        <v>307</v>
      </c>
      <c r="W303" s="433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200">
        <v>-47.979091603886886</v>
      </c>
      <c r="AF303" s="202">
        <v>854.49242839037197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9" priority="3" operator="lessThan">
      <formula>0</formula>
    </cfRule>
  </conditionalFormatting>
  <conditionalFormatting sqref="R10:S303">
    <cfRule type="cellIs" dxfId="38" priority="1" operator="greaterThan">
      <formula>0</formula>
    </cfRule>
    <cfRule type="cellIs" dxfId="37" priority="2" operator="lessThan">
      <formula>0</formula>
    </cfRule>
  </conditionalFormatting>
  <hyperlinks>
    <hyperlink ref="A4" r:id="rId1" display="VM:n valtionosuuslaskelma 19.9.2022" xr:uid="{DA28BB8D-F658-444D-A160-9E0E95FAEBDB}"/>
    <hyperlink ref="A5" r:id="rId2" display="Opetus- ja kulttuuritoimen valtionosuudet vuodelle 2023, OPH 20.12.2023" xr:uid="{129B7ABC-B53F-4360-B358-F5C35F3B82B7}"/>
    <hyperlink ref="X2" r:id="rId3" display="https://vm.fi/sv/kalkyler-over-statsandelarna" xr:uid="{AFCA4689-EE33-4F13-812F-196E1134874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07"/>
  <sheetViews>
    <sheetView workbookViewId="0">
      <pane ySplit="5" topLeftCell="A6" activePane="bottomLeft" state="frozen"/>
      <selection pane="bottomLeft"/>
    </sheetView>
  </sheetViews>
  <sheetFormatPr defaultColWidth="9.140625" defaultRowHeight="12.75"/>
  <cols>
    <col min="1" max="1" width="5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1.7109375" style="1" customWidth="1"/>
    <col min="7" max="7" width="10.5703125" style="1" customWidth="1"/>
    <col min="8" max="8" width="11.42578125" style="1" customWidth="1"/>
    <col min="9" max="9" width="11.7109375" style="1" customWidth="1"/>
    <col min="10" max="10" width="14.5703125" customWidth="1"/>
    <col min="11" max="11" width="16.28515625" customWidth="1"/>
    <col min="12" max="12" width="11.85546875" customWidth="1"/>
    <col min="13" max="13" width="11.85546875" style="1" customWidth="1"/>
    <col min="14" max="14" width="4.5703125" style="1" customWidth="1"/>
    <col min="15" max="15" width="4.28515625" style="1" bestFit="1" customWidth="1"/>
    <col min="16" max="16384" width="9.140625" style="1"/>
  </cols>
  <sheetData>
    <row r="1" spans="1:15" s="572" customFormat="1" ht="35.25">
      <c r="A1" s="686" t="s">
        <v>804</v>
      </c>
    </row>
    <row r="2" spans="1:15" s="572" customFormat="1" ht="15.75">
      <c r="A2" s="709"/>
    </row>
    <row r="3" spans="1:15" s="572" customFormat="1" ht="15.75">
      <c r="A3" s="709"/>
    </row>
    <row r="4" spans="1:15" s="692" customFormat="1" ht="33">
      <c r="C4" s="594" t="s">
        <v>668</v>
      </c>
      <c r="D4" s="594" t="s">
        <v>669</v>
      </c>
      <c r="E4" s="696" t="s">
        <v>670</v>
      </c>
      <c r="F4" s="594" t="s">
        <v>673</v>
      </c>
      <c r="G4" s="696" t="s">
        <v>752</v>
      </c>
      <c r="H4" s="594" t="s">
        <v>753</v>
      </c>
      <c r="I4" s="594" t="s">
        <v>671</v>
      </c>
      <c r="J4" s="594" t="s">
        <v>674</v>
      </c>
      <c r="K4" s="594" t="s">
        <v>672</v>
      </c>
      <c r="L4" s="697" t="s">
        <v>675</v>
      </c>
      <c r="M4" s="594" t="s">
        <v>676</v>
      </c>
      <c r="N4" s="560" t="s">
        <v>754</v>
      </c>
      <c r="O4" s="560" t="s">
        <v>755</v>
      </c>
    </row>
    <row r="5" spans="1:15" s="399" customFormat="1" ht="30.75" customHeight="1" thickBot="1">
      <c r="A5" s="740" t="s">
        <v>635</v>
      </c>
      <c r="B5" s="475" t="s">
        <v>636</v>
      </c>
      <c r="C5" s="429">
        <v>3610270382.3503036</v>
      </c>
      <c r="D5" s="429">
        <v>3339116527.4557471</v>
      </c>
      <c r="E5" s="458">
        <v>-271153854.89455652</v>
      </c>
      <c r="F5" s="651">
        <f t="shared" ref="F5:F16" si="0">E5/C5</f>
        <v>-7.5106245842460714E-2</v>
      </c>
      <c r="G5" s="429">
        <v>654.28375744424079</v>
      </c>
      <c r="H5" s="429">
        <v>603.42451384019353</v>
      </c>
      <c r="I5" s="529">
        <v>-50.859243604047265</v>
      </c>
      <c r="J5" s="694">
        <f t="shared" ref="J5:J68" si="1">D5/$D$5</f>
        <v>1</v>
      </c>
      <c r="K5" s="694">
        <f t="shared" ref="K5:K68" si="2">M5/$M$5</f>
        <v>1</v>
      </c>
      <c r="L5" s="429">
        <v>5517897</v>
      </c>
      <c r="M5" s="458">
        <v>5533611</v>
      </c>
      <c r="N5" s="458">
        <v>0</v>
      </c>
      <c r="O5" s="429">
        <v>0</v>
      </c>
    </row>
    <row r="6" spans="1:15" ht="16.5">
      <c r="A6" s="445">
        <v>5</v>
      </c>
      <c r="B6" s="432" t="s">
        <v>15</v>
      </c>
      <c r="C6" s="450">
        <v>14949620.497199986</v>
      </c>
      <c r="D6" s="450">
        <v>13550146.357065005</v>
      </c>
      <c r="E6" s="448">
        <v>-1399474.1401349809</v>
      </c>
      <c r="F6" s="689">
        <f t="shared" si="0"/>
        <v>-9.3612686716502122E-2</v>
      </c>
      <c r="G6" s="455">
        <v>1605.5869935774874</v>
      </c>
      <c r="H6" s="453">
        <v>1475.5685894658614</v>
      </c>
      <c r="I6" s="690">
        <v>-130.01840411162607</v>
      </c>
      <c r="J6" s="693">
        <f t="shared" si="1"/>
        <v>4.0580034406255336E-3</v>
      </c>
      <c r="K6" s="693">
        <f t="shared" si="2"/>
        <v>1.6594950385923405E-3</v>
      </c>
      <c r="L6" s="447">
        <v>9311</v>
      </c>
      <c r="M6" s="452">
        <v>9183</v>
      </c>
      <c r="N6" s="495">
        <v>14</v>
      </c>
      <c r="O6" s="495">
        <v>14</v>
      </c>
    </row>
    <row r="7" spans="1:15" ht="16.5">
      <c r="A7" s="431">
        <v>9</v>
      </c>
      <c r="B7" s="432" t="s">
        <v>16</v>
      </c>
      <c r="C7" s="435">
        <v>3690598.6748929024</v>
      </c>
      <c r="D7" s="435">
        <v>3645238.8519568788</v>
      </c>
      <c r="E7" s="200">
        <v>-45359.822936023585</v>
      </c>
      <c r="F7" s="652">
        <f t="shared" si="0"/>
        <v>-1.2290640877483078E-2</v>
      </c>
      <c r="G7" s="439">
        <v>1481.5731332368134</v>
      </c>
      <c r="H7" s="425">
        <v>1489.6766865373431</v>
      </c>
      <c r="I7" s="691">
        <v>8.1035533005297111</v>
      </c>
      <c r="J7" s="693">
        <f t="shared" si="1"/>
        <v>1.0916776404728777E-3</v>
      </c>
      <c r="K7" s="693">
        <f t="shared" si="2"/>
        <v>4.4220672540950205E-4</v>
      </c>
      <c r="L7" s="433">
        <v>2491</v>
      </c>
      <c r="M7" s="437">
        <v>2447</v>
      </c>
      <c r="N7" s="481">
        <v>17</v>
      </c>
      <c r="O7" s="481">
        <v>17</v>
      </c>
    </row>
    <row r="8" spans="1:15" ht="16.5">
      <c r="A8" s="431">
        <v>10</v>
      </c>
      <c r="B8" s="432" t="s">
        <v>502</v>
      </c>
      <c r="C8" s="435">
        <v>12372953.215403765</v>
      </c>
      <c r="D8" s="435">
        <v>10675673.316342864</v>
      </c>
      <c r="E8" s="200">
        <v>-1697279.8990609013</v>
      </c>
      <c r="F8" s="652">
        <f t="shared" si="0"/>
        <v>-0.13717661980228493</v>
      </c>
      <c r="G8" s="439">
        <v>1105.0239542202166</v>
      </c>
      <c r="H8" s="425">
        <v>961.59910974084528</v>
      </c>
      <c r="I8" s="691">
        <v>-143.42484447937136</v>
      </c>
      <c r="J8" s="693">
        <f t="shared" si="1"/>
        <v>3.1971550643898118E-3</v>
      </c>
      <c r="K8" s="693">
        <f t="shared" si="2"/>
        <v>2.0062848653438054E-3</v>
      </c>
      <c r="L8" s="433">
        <v>11197</v>
      </c>
      <c r="M8" s="437">
        <v>11102</v>
      </c>
      <c r="N8" s="481">
        <v>14</v>
      </c>
      <c r="O8" s="481">
        <v>14</v>
      </c>
    </row>
    <row r="9" spans="1:15" ht="16.5">
      <c r="A9" s="431">
        <v>16</v>
      </c>
      <c r="B9" s="432" t="s">
        <v>18</v>
      </c>
      <c r="C9" s="435">
        <v>10292915.163969774</v>
      </c>
      <c r="D9" s="435">
        <v>7840039.6016140599</v>
      </c>
      <c r="E9" s="200">
        <v>-2452875.5623557139</v>
      </c>
      <c r="F9" s="652">
        <f t="shared" si="0"/>
        <v>-0.23830717763437664</v>
      </c>
      <c r="G9" s="439">
        <v>1281.3289137270974</v>
      </c>
      <c r="H9" s="425">
        <v>978.29293756102572</v>
      </c>
      <c r="I9" s="691">
        <v>-303.03597616607169</v>
      </c>
      <c r="J9" s="693">
        <f t="shared" si="1"/>
        <v>2.3479383055816289E-3</v>
      </c>
      <c r="K9" s="693">
        <f t="shared" si="2"/>
        <v>1.4482405792528605E-3</v>
      </c>
      <c r="L9" s="433">
        <v>8033</v>
      </c>
      <c r="M9" s="437">
        <v>8014</v>
      </c>
      <c r="N9" s="481">
        <v>7</v>
      </c>
      <c r="O9" s="481">
        <v>7</v>
      </c>
    </row>
    <row r="10" spans="1:15" ht="16.5">
      <c r="A10" s="431">
        <v>18</v>
      </c>
      <c r="B10" s="432" t="s">
        <v>19</v>
      </c>
      <c r="C10" s="435">
        <v>3614321.6533472352</v>
      </c>
      <c r="D10" s="435">
        <v>3216471.0406718133</v>
      </c>
      <c r="E10" s="200">
        <v>-397850.61267542187</v>
      </c>
      <c r="F10" s="652">
        <f t="shared" si="0"/>
        <v>-0.11007615005902176</v>
      </c>
      <c r="G10" s="439">
        <v>745.68220617850943</v>
      </c>
      <c r="H10" s="425">
        <v>675.30359871337669</v>
      </c>
      <c r="I10" s="691">
        <v>-70.378607465132745</v>
      </c>
      <c r="J10" s="693">
        <f t="shared" si="1"/>
        <v>9.6327007884406356E-4</v>
      </c>
      <c r="K10" s="693">
        <f t="shared" si="2"/>
        <v>8.6073993997771081E-4</v>
      </c>
      <c r="L10" s="433">
        <v>4847</v>
      </c>
      <c r="M10" s="437">
        <v>4763</v>
      </c>
      <c r="N10" s="481">
        <v>1</v>
      </c>
      <c r="O10" s="482">
        <v>32</v>
      </c>
    </row>
    <row r="11" spans="1:15" ht="16.5">
      <c r="A11" s="431">
        <v>19</v>
      </c>
      <c r="B11" s="432" t="s">
        <v>20</v>
      </c>
      <c r="C11" s="435">
        <v>3090756.1240240978</v>
      </c>
      <c r="D11" s="435">
        <v>2053910.8041458414</v>
      </c>
      <c r="E11" s="200">
        <v>-1036845.3198782564</v>
      </c>
      <c r="F11" s="652">
        <f t="shared" si="0"/>
        <v>-0.33546655843176204</v>
      </c>
      <c r="G11" s="439">
        <v>781.4806887545127</v>
      </c>
      <c r="H11" s="425">
        <v>518.01029108344051</v>
      </c>
      <c r="I11" s="691">
        <v>-263.47039767107219</v>
      </c>
      <c r="J11" s="693">
        <f t="shared" si="1"/>
        <v>6.1510605792210161E-4</v>
      </c>
      <c r="K11" s="693">
        <f t="shared" si="2"/>
        <v>7.165303090513591E-4</v>
      </c>
      <c r="L11" s="433">
        <v>3955</v>
      </c>
      <c r="M11" s="437">
        <v>3965</v>
      </c>
      <c r="N11" s="481">
        <v>2</v>
      </c>
      <c r="O11" s="481">
        <v>2</v>
      </c>
    </row>
    <row r="12" spans="1:15" ht="16.5">
      <c r="A12" s="431">
        <v>20</v>
      </c>
      <c r="B12" s="432" t="s">
        <v>503</v>
      </c>
      <c r="C12" s="435">
        <v>9147579.7590151355</v>
      </c>
      <c r="D12" s="435">
        <v>5664309.476828021</v>
      </c>
      <c r="E12" s="200">
        <v>-3483270.2821871145</v>
      </c>
      <c r="F12" s="652">
        <f t="shared" si="0"/>
        <v>-0.38078599738409247</v>
      </c>
      <c r="G12" s="439">
        <v>555.5097928593633</v>
      </c>
      <c r="H12" s="425">
        <v>343.8541538777406</v>
      </c>
      <c r="I12" s="691">
        <v>-211.6556389816227</v>
      </c>
      <c r="J12" s="693">
        <f t="shared" si="1"/>
        <v>1.6963497470823409E-3</v>
      </c>
      <c r="K12" s="693">
        <f t="shared" si="2"/>
        <v>2.9768988098368317E-3</v>
      </c>
      <c r="L12" s="433">
        <v>16467</v>
      </c>
      <c r="M12" s="437">
        <v>16473</v>
      </c>
      <c r="N12" s="481">
        <v>6</v>
      </c>
      <c r="O12" s="481">
        <v>6</v>
      </c>
    </row>
    <row r="13" spans="1:15" ht="16.5">
      <c r="A13" s="431">
        <v>46</v>
      </c>
      <c r="B13" s="432" t="s">
        <v>22</v>
      </c>
      <c r="C13" s="435">
        <v>1876970.9311023471</v>
      </c>
      <c r="D13" s="435">
        <v>1905601.7910090047</v>
      </c>
      <c r="E13" s="200">
        <v>28630.859906657599</v>
      </c>
      <c r="F13" s="652">
        <f t="shared" si="0"/>
        <v>1.5253757760565137E-2</v>
      </c>
      <c r="G13" s="439">
        <v>1378.0990683570831</v>
      </c>
      <c r="H13" s="425">
        <v>1421.0304183512339</v>
      </c>
      <c r="I13" s="691">
        <v>42.931349994150878</v>
      </c>
      <c r="J13" s="693">
        <f t="shared" si="1"/>
        <v>5.706904132695798E-4</v>
      </c>
      <c r="K13" s="693">
        <f t="shared" si="2"/>
        <v>2.4233723693262862E-4</v>
      </c>
      <c r="L13" s="433">
        <v>1362</v>
      </c>
      <c r="M13" s="437">
        <v>1341</v>
      </c>
      <c r="N13" s="481">
        <v>10</v>
      </c>
      <c r="O13" s="481">
        <v>10</v>
      </c>
    </row>
    <row r="14" spans="1:15" ht="16.5">
      <c r="A14" s="431">
        <v>47</v>
      </c>
      <c r="B14" s="432" t="s">
        <v>504</v>
      </c>
      <c r="C14" s="435">
        <v>3764952.1036176248</v>
      </c>
      <c r="D14" s="435">
        <v>3449208.3947242647</v>
      </c>
      <c r="E14" s="200">
        <v>-315743.7088933601</v>
      </c>
      <c r="F14" s="652">
        <f t="shared" si="0"/>
        <v>-8.3863937761644261E-2</v>
      </c>
      <c r="G14" s="439">
        <v>2104.5008963765372</v>
      </c>
      <c r="H14" s="425">
        <v>1904.5877386660766</v>
      </c>
      <c r="I14" s="691">
        <v>-199.91315771046061</v>
      </c>
      <c r="J14" s="693">
        <f t="shared" si="1"/>
        <v>1.032970357986399E-3</v>
      </c>
      <c r="K14" s="693">
        <f t="shared" si="2"/>
        <v>3.2727273384413903E-4</v>
      </c>
      <c r="L14" s="433">
        <v>1789</v>
      </c>
      <c r="M14" s="437">
        <v>1811</v>
      </c>
      <c r="N14" s="481">
        <v>19</v>
      </c>
      <c r="O14" s="481">
        <v>19</v>
      </c>
    </row>
    <row r="15" spans="1:15" ht="16.5">
      <c r="A15" s="431">
        <v>49</v>
      </c>
      <c r="B15" s="432" t="s">
        <v>505</v>
      </c>
      <c r="C15" s="435">
        <v>356034893.96878588</v>
      </c>
      <c r="D15" s="435">
        <v>392236711.63463128</v>
      </c>
      <c r="E15" s="200">
        <v>36201817.665845394</v>
      </c>
      <c r="F15" s="652">
        <f t="shared" si="0"/>
        <v>0.10168053266436088</v>
      </c>
      <c r="G15" s="439">
        <v>1198.2381364807086</v>
      </c>
      <c r="H15" s="425">
        <v>1284.8677307423209</v>
      </c>
      <c r="I15" s="691">
        <v>86.629594261612283</v>
      </c>
      <c r="J15" s="693">
        <f t="shared" si="1"/>
        <v>0.11746721278202818</v>
      </c>
      <c r="K15" s="693">
        <f t="shared" si="2"/>
        <v>5.516723166843495E-2</v>
      </c>
      <c r="L15" s="433">
        <v>297132</v>
      </c>
      <c r="M15" s="437">
        <v>305274</v>
      </c>
      <c r="N15" s="481">
        <v>1</v>
      </c>
      <c r="O15" s="482">
        <v>34</v>
      </c>
    </row>
    <row r="16" spans="1:15" ht="16.5">
      <c r="A16" s="431">
        <v>50</v>
      </c>
      <c r="B16" s="432" t="s">
        <v>25</v>
      </c>
      <c r="C16" s="435">
        <v>7119389.6355568767</v>
      </c>
      <c r="D16" s="435">
        <v>5049559.3587223608</v>
      </c>
      <c r="E16" s="200">
        <v>-2069830.2768345159</v>
      </c>
      <c r="F16" s="652">
        <f t="shared" si="0"/>
        <v>-0.29073142260637269</v>
      </c>
      <c r="G16" s="439">
        <v>623.57796580160084</v>
      </c>
      <c r="H16" s="425">
        <v>447.8147710821533</v>
      </c>
      <c r="I16" s="691">
        <v>-175.76319471944754</v>
      </c>
      <c r="J16" s="693">
        <f t="shared" si="1"/>
        <v>1.5122441272122636E-3</v>
      </c>
      <c r="K16" s="693">
        <f t="shared" si="2"/>
        <v>2.0377290705833858E-3</v>
      </c>
      <c r="L16" s="433">
        <v>11417</v>
      </c>
      <c r="M16" s="437">
        <v>11276</v>
      </c>
      <c r="N16" s="481">
        <v>4</v>
      </c>
      <c r="O16" s="481">
        <v>4</v>
      </c>
    </row>
    <row r="17" spans="1:15" ht="16.5">
      <c r="A17" s="431">
        <v>51</v>
      </c>
      <c r="B17" s="432" t="s">
        <v>506</v>
      </c>
      <c r="C17" s="435">
        <v>-3945902.5904209297</v>
      </c>
      <c r="D17" s="435">
        <v>-4731933.0330458693</v>
      </c>
      <c r="E17" s="200">
        <v>-786030.44262493961</v>
      </c>
      <c r="F17" s="652">
        <f>-E17/C17</f>
        <v>-0.19920168443415368</v>
      </c>
      <c r="G17" s="439">
        <v>-422.74508146785189</v>
      </c>
      <c r="H17" s="425">
        <v>-513.72630909194106</v>
      </c>
      <c r="I17" s="691">
        <v>-90.981227624089172</v>
      </c>
      <c r="J17" s="693">
        <f t="shared" si="1"/>
        <v>-1.4171212637048591E-3</v>
      </c>
      <c r="K17" s="693">
        <f t="shared" si="2"/>
        <v>1.664555025642388E-3</v>
      </c>
      <c r="L17" s="433">
        <v>9334</v>
      </c>
      <c r="M17" s="437">
        <v>9211</v>
      </c>
      <c r="N17" s="481">
        <v>4</v>
      </c>
      <c r="O17" s="481">
        <v>4</v>
      </c>
    </row>
    <row r="18" spans="1:15" ht="16.5">
      <c r="A18" s="431">
        <v>52</v>
      </c>
      <c r="B18" s="432" t="s">
        <v>27</v>
      </c>
      <c r="C18" s="435">
        <v>3919592.6571462075</v>
      </c>
      <c r="D18" s="435">
        <v>3534402.0251499414</v>
      </c>
      <c r="E18" s="200">
        <v>-385190.63199626608</v>
      </c>
      <c r="F18" s="652">
        <f t="shared" ref="F18:F26" si="3">E18/C18</f>
        <v>-9.8273128278773034E-2</v>
      </c>
      <c r="G18" s="439">
        <v>1630.4461968162261</v>
      </c>
      <c r="H18" s="425">
        <v>1506.5652281116545</v>
      </c>
      <c r="I18" s="691">
        <v>-123.88096870457161</v>
      </c>
      <c r="J18" s="693">
        <f t="shared" si="1"/>
        <v>1.0584841816955075E-3</v>
      </c>
      <c r="K18" s="693">
        <f t="shared" si="2"/>
        <v>4.2395462926468809E-4</v>
      </c>
      <c r="L18" s="433">
        <v>2404</v>
      </c>
      <c r="M18" s="437">
        <v>2346</v>
      </c>
      <c r="N18" s="481">
        <v>14</v>
      </c>
      <c r="O18" s="481">
        <v>14</v>
      </c>
    </row>
    <row r="19" spans="1:15" ht="16.5">
      <c r="A19" s="431">
        <v>61</v>
      </c>
      <c r="B19" s="432" t="s">
        <v>28</v>
      </c>
      <c r="C19" s="435">
        <v>12833132.514890507</v>
      </c>
      <c r="D19" s="435">
        <v>9844783.310728332</v>
      </c>
      <c r="E19" s="200">
        <v>-2988349.2041621748</v>
      </c>
      <c r="F19" s="652">
        <f t="shared" si="3"/>
        <v>-0.23286202341437223</v>
      </c>
      <c r="G19" s="439">
        <v>774.3397402335429</v>
      </c>
      <c r="H19" s="425">
        <v>598.13982081100505</v>
      </c>
      <c r="I19" s="691">
        <v>-176.19991942253785</v>
      </c>
      <c r="J19" s="693">
        <f t="shared" si="1"/>
        <v>2.948319781529039E-3</v>
      </c>
      <c r="K19" s="693">
        <f t="shared" si="2"/>
        <v>2.9743688163118079E-3</v>
      </c>
      <c r="L19" s="433">
        <v>16573</v>
      </c>
      <c r="M19" s="437">
        <v>16459</v>
      </c>
      <c r="N19" s="481">
        <v>5</v>
      </c>
      <c r="O19" s="481">
        <v>5</v>
      </c>
    </row>
    <row r="20" spans="1:15" ht="16.5">
      <c r="A20" s="431">
        <v>69</v>
      </c>
      <c r="B20" s="432" t="s">
        <v>29</v>
      </c>
      <c r="C20" s="435">
        <v>6543102.5908183865</v>
      </c>
      <c r="D20" s="435">
        <v>5092692.8699010955</v>
      </c>
      <c r="E20" s="200">
        <v>-1450409.720917291</v>
      </c>
      <c r="F20" s="652">
        <f t="shared" si="3"/>
        <v>-0.22167002592204185</v>
      </c>
      <c r="G20" s="439">
        <v>961.93804628320879</v>
      </c>
      <c r="H20" s="425">
        <v>761.58110810544269</v>
      </c>
      <c r="I20" s="691">
        <v>-200.3569381777661</v>
      </c>
      <c r="J20" s="693">
        <f t="shared" si="1"/>
        <v>1.5251617689968709E-3</v>
      </c>
      <c r="K20" s="693">
        <f t="shared" si="2"/>
        <v>1.2084333358452555E-3</v>
      </c>
      <c r="L20" s="433">
        <v>6802</v>
      </c>
      <c r="M20" s="437">
        <v>6687</v>
      </c>
      <c r="N20" s="481">
        <v>17</v>
      </c>
      <c r="O20" s="481">
        <v>17</v>
      </c>
    </row>
    <row r="21" spans="1:15" ht="16.5">
      <c r="A21" s="431">
        <v>71</v>
      </c>
      <c r="B21" s="432" t="s">
        <v>30</v>
      </c>
      <c r="C21" s="435">
        <v>10391971.034691479</v>
      </c>
      <c r="D21" s="435">
        <v>9210072.7337356657</v>
      </c>
      <c r="E21" s="200">
        <v>-1181898.3009558134</v>
      </c>
      <c r="F21" s="652">
        <f t="shared" si="3"/>
        <v>-0.11373187021117424</v>
      </c>
      <c r="G21" s="439">
        <v>1571.4457938441674</v>
      </c>
      <c r="H21" s="425">
        <v>1397.3710717244221</v>
      </c>
      <c r="I21" s="691">
        <v>-174.07472211974527</v>
      </c>
      <c r="J21" s="693">
        <f t="shared" si="1"/>
        <v>2.7582363951680704E-3</v>
      </c>
      <c r="K21" s="693">
        <f t="shared" si="2"/>
        <v>1.1910848088165214E-3</v>
      </c>
      <c r="L21" s="433">
        <v>6613</v>
      </c>
      <c r="M21" s="437">
        <v>6591</v>
      </c>
      <c r="N21" s="481">
        <v>17</v>
      </c>
      <c r="O21" s="481">
        <v>17</v>
      </c>
    </row>
    <row r="22" spans="1:15" ht="16.5">
      <c r="A22" s="431">
        <v>72</v>
      </c>
      <c r="B22" s="432" t="s">
        <v>507</v>
      </c>
      <c r="C22" s="435">
        <v>1501723.6185635186</v>
      </c>
      <c r="D22" s="435">
        <v>1212034.3801149626</v>
      </c>
      <c r="E22" s="200">
        <v>-289689.23844855605</v>
      </c>
      <c r="F22" s="652">
        <f t="shared" si="3"/>
        <v>-0.19290449645165716</v>
      </c>
      <c r="G22" s="439">
        <v>1580.7617037510722</v>
      </c>
      <c r="H22" s="425">
        <v>1262.5358126197527</v>
      </c>
      <c r="I22" s="691">
        <v>-318.22589113131949</v>
      </c>
      <c r="J22" s="693">
        <f t="shared" si="1"/>
        <v>3.6298055792574477E-4</v>
      </c>
      <c r="K22" s="693">
        <f t="shared" si="2"/>
        <v>1.7348527028734041E-4</v>
      </c>
      <c r="L22" s="433">
        <v>950</v>
      </c>
      <c r="M22" s="437">
        <v>960</v>
      </c>
      <c r="N22" s="481">
        <v>17</v>
      </c>
      <c r="O22" s="481">
        <v>17</v>
      </c>
    </row>
    <row r="23" spans="1:15" ht="16.5">
      <c r="A23" s="431">
        <v>74</v>
      </c>
      <c r="B23" s="432" t="s">
        <v>508</v>
      </c>
      <c r="C23" s="435">
        <v>1131790.6899911996</v>
      </c>
      <c r="D23" s="435">
        <v>1225728.0714632589</v>
      </c>
      <c r="E23" s="200">
        <v>93937.381472059293</v>
      </c>
      <c r="F23" s="652">
        <f t="shared" si="3"/>
        <v>8.2998899268900778E-2</v>
      </c>
      <c r="G23" s="439">
        <v>1045.0514219678666</v>
      </c>
      <c r="H23" s="425">
        <v>1165.140752341501</v>
      </c>
      <c r="I23" s="691">
        <v>120.08933037363431</v>
      </c>
      <c r="J23" s="693">
        <f t="shared" si="1"/>
        <v>3.6708155027977032E-4</v>
      </c>
      <c r="K23" s="693">
        <f t="shared" si="2"/>
        <v>1.9011094202321053E-4</v>
      </c>
      <c r="L23" s="433">
        <v>1083</v>
      </c>
      <c r="M23" s="437">
        <v>1052</v>
      </c>
      <c r="N23" s="481">
        <v>16</v>
      </c>
      <c r="O23" s="481">
        <v>16</v>
      </c>
    </row>
    <row r="24" spans="1:15" ht="16.5">
      <c r="A24" s="431">
        <v>75</v>
      </c>
      <c r="B24" s="432" t="s">
        <v>509</v>
      </c>
      <c r="C24" s="435">
        <v>2532222.3374569211</v>
      </c>
      <c r="D24" s="435">
        <v>-3396918.0579633238</v>
      </c>
      <c r="E24" s="200">
        <v>-5929140.3954202449</v>
      </c>
      <c r="F24" s="652">
        <f t="shared" si="3"/>
        <v>-2.3414770131815539</v>
      </c>
      <c r="G24" s="439">
        <v>128.52615660627961</v>
      </c>
      <c r="H24" s="425">
        <v>-173.76428758316661</v>
      </c>
      <c r="I24" s="691">
        <v>-302.29044418944625</v>
      </c>
      <c r="J24" s="693">
        <f t="shared" si="1"/>
        <v>-1.0173104262856075E-3</v>
      </c>
      <c r="K24" s="693">
        <f t="shared" si="2"/>
        <v>3.5327745300491849E-3</v>
      </c>
      <c r="L24" s="433">
        <v>19702</v>
      </c>
      <c r="M24" s="437">
        <v>19549</v>
      </c>
      <c r="N24" s="481">
        <v>8</v>
      </c>
      <c r="O24" s="481">
        <v>8</v>
      </c>
    </row>
    <row r="25" spans="1:15" ht="16.5">
      <c r="A25" s="431">
        <v>77</v>
      </c>
      <c r="B25" s="432" t="s">
        <v>34</v>
      </c>
      <c r="C25" s="435">
        <v>5057251.3735019322</v>
      </c>
      <c r="D25" s="435">
        <v>3827057.8057344696</v>
      </c>
      <c r="E25" s="200">
        <v>-1230193.5677674627</v>
      </c>
      <c r="F25" s="652">
        <f t="shared" si="3"/>
        <v>-0.24325339535487747</v>
      </c>
      <c r="G25" s="439">
        <v>1079.9170133465582</v>
      </c>
      <c r="H25" s="425">
        <v>831.78826466734836</v>
      </c>
      <c r="I25" s="691">
        <v>-248.12874867920982</v>
      </c>
      <c r="J25" s="693">
        <f t="shared" si="1"/>
        <v>1.1461288560212395E-3</v>
      </c>
      <c r="K25" s="693">
        <f t="shared" si="2"/>
        <v>8.3146430061672202E-4</v>
      </c>
      <c r="L25" s="433">
        <v>4683</v>
      </c>
      <c r="M25" s="437">
        <v>4601</v>
      </c>
      <c r="N25" s="481">
        <v>13</v>
      </c>
      <c r="O25" s="481">
        <v>13</v>
      </c>
    </row>
    <row r="26" spans="1:15" ht="16.5">
      <c r="A26" s="431">
        <v>78</v>
      </c>
      <c r="B26" s="432" t="s">
        <v>510</v>
      </c>
      <c r="C26" s="435">
        <v>118836.36135765258</v>
      </c>
      <c r="D26" s="435">
        <v>-1694861.8745690724</v>
      </c>
      <c r="E26" s="200">
        <v>-1813698.235926725</v>
      </c>
      <c r="F26" s="652">
        <f t="shared" si="3"/>
        <v>-15.262148850789684</v>
      </c>
      <c r="G26" s="439">
        <v>14.893640977271911</v>
      </c>
      <c r="H26" s="425">
        <v>-216.40218010330341</v>
      </c>
      <c r="I26" s="691">
        <v>-231.29582108057531</v>
      </c>
      <c r="J26" s="693">
        <f t="shared" si="1"/>
        <v>-5.0757793585013908E-4</v>
      </c>
      <c r="K26" s="693">
        <f t="shared" si="2"/>
        <v>1.4153506634275522E-3</v>
      </c>
      <c r="L26" s="433">
        <v>7979</v>
      </c>
      <c r="M26" s="437">
        <v>7832</v>
      </c>
      <c r="N26" s="481">
        <v>1</v>
      </c>
      <c r="O26" s="482">
        <v>34</v>
      </c>
    </row>
    <row r="27" spans="1:15" ht="16.5">
      <c r="A27" s="431">
        <v>79</v>
      </c>
      <c r="B27" s="432" t="s">
        <v>36</v>
      </c>
      <c r="C27" s="435">
        <v>-1132977.5173400296</v>
      </c>
      <c r="D27" s="435">
        <v>-1633232.6358768258</v>
      </c>
      <c r="E27" s="200">
        <v>-500255.11853679619</v>
      </c>
      <c r="F27" s="652">
        <f>-E27/C27</f>
        <v>-0.44154019905997788</v>
      </c>
      <c r="G27" s="439">
        <v>-166.98268494326155</v>
      </c>
      <c r="H27" s="425">
        <v>-241.85290032234946</v>
      </c>
      <c r="I27" s="691">
        <v>-74.870215379087909</v>
      </c>
      <c r="J27" s="693">
        <f t="shared" si="1"/>
        <v>-4.8912118593275739E-4</v>
      </c>
      <c r="K27" s="693">
        <f t="shared" si="2"/>
        <v>1.2203604481775101E-3</v>
      </c>
      <c r="L27" s="433">
        <v>6785</v>
      </c>
      <c r="M27" s="437">
        <v>6753</v>
      </c>
      <c r="N27" s="481">
        <v>4</v>
      </c>
      <c r="O27" s="481">
        <v>4</v>
      </c>
    </row>
    <row r="28" spans="1:15" ht="16.5">
      <c r="A28" s="431">
        <v>81</v>
      </c>
      <c r="B28" s="432" t="s">
        <v>511</v>
      </c>
      <c r="C28" s="435">
        <v>696791.95778637193</v>
      </c>
      <c r="D28" s="435">
        <v>-60983.304172083968</v>
      </c>
      <c r="E28" s="200">
        <v>-757775.2619584559</v>
      </c>
      <c r="F28" s="652">
        <f t="shared" ref="F28:F59" si="4">E28/C28</f>
        <v>-1.0875201033689035</v>
      </c>
      <c r="G28" s="439">
        <v>265.84965959037464</v>
      </c>
      <c r="H28" s="425">
        <v>-23.692037362891984</v>
      </c>
      <c r="I28" s="691">
        <v>-289.54169695326664</v>
      </c>
      <c r="J28" s="693">
        <f t="shared" si="1"/>
        <v>-1.8263305179873561E-5</v>
      </c>
      <c r="K28" s="693">
        <f t="shared" si="2"/>
        <v>4.6515738095793144E-4</v>
      </c>
      <c r="L28" s="433">
        <v>2621</v>
      </c>
      <c r="M28" s="437">
        <v>2574</v>
      </c>
      <c r="N28" s="481">
        <v>7</v>
      </c>
      <c r="O28" s="481">
        <v>7</v>
      </c>
    </row>
    <row r="29" spans="1:15" ht="16.5">
      <c r="A29" s="431">
        <v>82</v>
      </c>
      <c r="B29" s="432" t="s">
        <v>38</v>
      </c>
      <c r="C29" s="435">
        <v>5527380.8767740941</v>
      </c>
      <c r="D29" s="435">
        <v>4567558.0472112596</v>
      </c>
      <c r="E29" s="200">
        <v>-959822.82956283446</v>
      </c>
      <c r="F29" s="652">
        <f t="shared" si="4"/>
        <v>-0.17364875896213056</v>
      </c>
      <c r="G29" s="439">
        <v>587.70663229921252</v>
      </c>
      <c r="H29" s="425">
        <v>488.03911178665027</v>
      </c>
      <c r="I29" s="691">
        <v>-99.667520512562248</v>
      </c>
      <c r="J29" s="693">
        <f t="shared" si="1"/>
        <v>1.3678941748976722E-3</v>
      </c>
      <c r="K29" s="693">
        <f t="shared" si="2"/>
        <v>1.6913006714783529E-3</v>
      </c>
      <c r="L29" s="433">
        <v>9405</v>
      </c>
      <c r="M29" s="437">
        <v>9359</v>
      </c>
      <c r="N29" s="481">
        <v>5</v>
      </c>
      <c r="O29" s="481">
        <v>5</v>
      </c>
    </row>
    <row r="30" spans="1:15" ht="16.5">
      <c r="A30" s="431">
        <v>86</v>
      </c>
      <c r="B30" s="432" t="s">
        <v>39</v>
      </c>
      <c r="C30" s="435">
        <v>6376364.020150017</v>
      </c>
      <c r="D30" s="435">
        <v>4227961.6604879536</v>
      </c>
      <c r="E30" s="200">
        <v>-2148402.3596620634</v>
      </c>
      <c r="F30" s="652">
        <f t="shared" si="4"/>
        <v>-0.33693220036887384</v>
      </c>
      <c r="G30" s="439">
        <v>783.04851039543371</v>
      </c>
      <c r="H30" s="425">
        <v>526.45519368546297</v>
      </c>
      <c r="I30" s="691">
        <v>-256.59331670997074</v>
      </c>
      <c r="J30" s="693">
        <f t="shared" si="1"/>
        <v>1.2661917084126038E-3</v>
      </c>
      <c r="K30" s="693">
        <f t="shared" si="2"/>
        <v>1.451312714247532E-3</v>
      </c>
      <c r="L30" s="433">
        <v>8143</v>
      </c>
      <c r="M30" s="437">
        <v>8031</v>
      </c>
      <c r="N30" s="481">
        <v>5</v>
      </c>
      <c r="O30" s="481">
        <v>5</v>
      </c>
    </row>
    <row r="31" spans="1:15" ht="16.5">
      <c r="A31" s="431">
        <v>90</v>
      </c>
      <c r="B31" s="432" t="s">
        <v>40</v>
      </c>
      <c r="C31" s="435">
        <v>784135.01737816446</v>
      </c>
      <c r="D31" s="435">
        <v>100334.16653863981</v>
      </c>
      <c r="E31" s="200">
        <v>-683800.85083952465</v>
      </c>
      <c r="F31" s="652">
        <f t="shared" si="4"/>
        <v>-0.87204478270321695</v>
      </c>
      <c r="G31" s="439">
        <v>250.04305401089428</v>
      </c>
      <c r="H31" s="425">
        <v>32.778231472930351</v>
      </c>
      <c r="I31" s="691">
        <v>-217.26482253796394</v>
      </c>
      <c r="J31" s="693">
        <f t="shared" si="1"/>
        <v>3.0048117732234346E-5</v>
      </c>
      <c r="K31" s="693">
        <f t="shared" si="2"/>
        <v>5.5316501286411352E-4</v>
      </c>
      <c r="L31" s="433">
        <v>3136</v>
      </c>
      <c r="M31" s="437">
        <v>3061</v>
      </c>
      <c r="N31" s="481">
        <v>12</v>
      </c>
      <c r="O31" s="481">
        <v>12</v>
      </c>
    </row>
    <row r="32" spans="1:15" ht="16.5">
      <c r="A32" s="431">
        <v>91</v>
      </c>
      <c r="B32" s="432" t="s">
        <v>512</v>
      </c>
      <c r="C32" s="435">
        <v>196988964.26410121</v>
      </c>
      <c r="D32" s="435">
        <v>294844708.7015357</v>
      </c>
      <c r="E32" s="200">
        <v>97855744.437434494</v>
      </c>
      <c r="F32" s="652">
        <f t="shared" si="4"/>
        <v>0.49675749503530686</v>
      </c>
      <c r="G32" s="439">
        <v>299.16754513066337</v>
      </c>
      <c r="H32" s="425">
        <v>444.02451207108089</v>
      </c>
      <c r="I32" s="691">
        <v>144.85696694041752</v>
      </c>
      <c r="J32" s="693">
        <f t="shared" si="1"/>
        <v>8.8300215424405623E-2</v>
      </c>
      <c r="K32" s="693">
        <f t="shared" si="2"/>
        <v>0.11999903860246049</v>
      </c>
      <c r="L32" s="433">
        <v>658457</v>
      </c>
      <c r="M32" s="437">
        <v>664028</v>
      </c>
      <c r="N32" s="481">
        <v>1</v>
      </c>
      <c r="O32" s="482">
        <v>31</v>
      </c>
    </row>
    <row r="33" spans="1:15" ht="16.5">
      <c r="A33" s="431">
        <v>92</v>
      </c>
      <c r="B33" s="432" t="s">
        <v>513</v>
      </c>
      <c r="C33" s="435">
        <v>178546567.43321162</v>
      </c>
      <c r="D33" s="435">
        <v>176677744.94600335</v>
      </c>
      <c r="E33" s="200">
        <v>-1868822.487208277</v>
      </c>
      <c r="F33" s="652">
        <f t="shared" si="4"/>
        <v>-1.0466863149902569E-2</v>
      </c>
      <c r="G33" s="439">
        <v>746.41341535417848</v>
      </c>
      <c r="H33" s="425">
        <v>727.61087454442747</v>
      </c>
      <c r="I33" s="691">
        <v>-18.802540809751008</v>
      </c>
      <c r="J33" s="693">
        <f t="shared" si="1"/>
        <v>5.2911524199074189E-2</v>
      </c>
      <c r="K33" s="693">
        <f t="shared" si="2"/>
        <v>4.3880749839480947E-2</v>
      </c>
      <c r="L33" s="433">
        <v>239206</v>
      </c>
      <c r="M33" s="437">
        <v>242819</v>
      </c>
      <c r="N33" s="481">
        <v>1</v>
      </c>
      <c r="O33" s="482">
        <v>35</v>
      </c>
    </row>
    <row r="34" spans="1:15" ht="16.5">
      <c r="A34" s="431">
        <v>97</v>
      </c>
      <c r="B34" s="432" t="s">
        <v>43</v>
      </c>
      <c r="C34" s="435">
        <v>367472.77322100452</v>
      </c>
      <c r="D34" s="435">
        <v>52949.907726071076</v>
      </c>
      <c r="E34" s="200">
        <v>-314522.86549493345</v>
      </c>
      <c r="F34" s="652">
        <f t="shared" si="4"/>
        <v>-0.8559079431601152</v>
      </c>
      <c r="G34" s="439">
        <v>172.44147030549252</v>
      </c>
      <c r="H34" s="425">
        <v>25.322767922559098</v>
      </c>
      <c r="I34" s="691">
        <v>-147.11870238293341</v>
      </c>
      <c r="J34" s="693">
        <f t="shared" si="1"/>
        <v>1.585746028648376E-5</v>
      </c>
      <c r="K34" s="693">
        <f t="shared" si="2"/>
        <v>3.7787260434461332E-4</v>
      </c>
      <c r="L34" s="433">
        <v>2131</v>
      </c>
      <c r="M34" s="437">
        <v>2091</v>
      </c>
      <c r="N34" s="481">
        <v>10</v>
      </c>
      <c r="O34" s="481">
        <v>10</v>
      </c>
    </row>
    <row r="35" spans="1:15" ht="16.5">
      <c r="A35" s="431">
        <v>98</v>
      </c>
      <c r="B35" s="432" t="s">
        <v>44</v>
      </c>
      <c r="C35" s="435">
        <v>20745340.253262356</v>
      </c>
      <c r="D35" s="435">
        <v>17269308.46956712</v>
      </c>
      <c r="E35" s="200">
        <v>-3476031.7836952358</v>
      </c>
      <c r="F35" s="652">
        <f t="shared" si="4"/>
        <v>-0.16755723170887035</v>
      </c>
      <c r="G35" s="439">
        <v>898.45561945700979</v>
      </c>
      <c r="H35" s="425">
        <v>752.70489777130808</v>
      </c>
      <c r="I35" s="691">
        <v>-145.75072168570171</v>
      </c>
      <c r="J35" s="693">
        <f t="shared" si="1"/>
        <v>5.1718196497699161E-3</v>
      </c>
      <c r="K35" s="693">
        <f t="shared" si="2"/>
        <v>4.1461172460442192E-3</v>
      </c>
      <c r="L35" s="433">
        <v>23090</v>
      </c>
      <c r="M35" s="437">
        <v>22943</v>
      </c>
      <c r="N35" s="481">
        <v>7</v>
      </c>
      <c r="O35" s="481">
        <v>7</v>
      </c>
    </row>
    <row r="36" spans="1:15" ht="16.5">
      <c r="A36" s="431">
        <v>102</v>
      </c>
      <c r="B36" s="432" t="s">
        <v>514</v>
      </c>
      <c r="C36" s="435">
        <v>9995187.8627721537</v>
      </c>
      <c r="D36" s="435">
        <v>8047646.9434995903</v>
      </c>
      <c r="E36" s="200">
        <v>-1947540.9192725634</v>
      </c>
      <c r="F36" s="652">
        <f t="shared" si="4"/>
        <v>-0.19484785538912475</v>
      </c>
      <c r="G36" s="439">
        <v>1012.6836740397318</v>
      </c>
      <c r="H36" s="425">
        <v>825.82318558230793</v>
      </c>
      <c r="I36" s="691">
        <v>-186.86048845742391</v>
      </c>
      <c r="J36" s="693">
        <f t="shared" si="1"/>
        <v>2.4101126382766662E-3</v>
      </c>
      <c r="K36" s="693">
        <f t="shared" si="2"/>
        <v>1.761056207239721E-3</v>
      </c>
      <c r="L36" s="433">
        <v>9870</v>
      </c>
      <c r="M36" s="437">
        <v>9745</v>
      </c>
      <c r="N36" s="481">
        <v>4</v>
      </c>
      <c r="O36" s="481">
        <v>4</v>
      </c>
    </row>
    <row r="37" spans="1:15" ht="16.5">
      <c r="A37" s="431">
        <v>103</v>
      </c>
      <c r="B37" s="432" t="s">
        <v>46</v>
      </c>
      <c r="C37" s="435">
        <v>1755010.7818778171</v>
      </c>
      <c r="D37" s="435">
        <v>1273586.1896092491</v>
      </c>
      <c r="E37" s="200">
        <v>-481424.592268568</v>
      </c>
      <c r="F37" s="652">
        <f t="shared" si="4"/>
        <v>-0.27431432173508125</v>
      </c>
      <c r="G37" s="439">
        <v>810.25428526215012</v>
      </c>
      <c r="H37" s="425">
        <v>589.35038852811158</v>
      </c>
      <c r="I37" s="691">
        <v>-220.90389673403854</v>
      </c>
      <c r="J37" s="693">
        <f t="shared" si="1"/>
        <v>3.8141411931486653E-4</v>
      </c>
      <c r="K37" s="693">
        <f t="shared" si="2"/>
        <v>3.9052257196973186E-4</v>
      </c>
      <c r="L37" s="433">
        <v>2166</v>
      </c>
      <c r="M37" s="437">
        <v>2161</v>
      </c>
      <c r="N37" s="481">
        <v>5</v>
      </c>
      <c r="O37" s="481">
        <v>5</v>
      </c>
    </row>
    <row r="38" spans="1:15" ht="16.5">
      <c r="A38" s="431">
        <v>105</v>
      </c>
      <c r="B38" s="432" t="s">
        <v>47</v>
      </c>
      <c r="C38" s="435">
        <v>2476925.7847812888</v>
      </c>
      <c r="D38" s="435">
        <v>2666907.8966044583</v>
      </c>
      <c r="E38" s="200">
        <v>189982.11182316951</v>
      </c>
      <c r="F38" s="652">
        <f t="shared" si="4"/>
        <v>7.670076874747575E-2</v>
      </c>
      <c r="G38" s="439">
        <v>1157.9830690889617</v>
      </c>
      <c r="H38" s="425">
        <v>1273.5949840517949</v>
      </c>
      <c r="I38" s="691">
        <v>115.61191496283323</v>
      </c>
      <c r="J38" s="693">
        <f t="shared" si="1"/>
        <v>7.9868668094566894E-4</v>
      </c>
      <c r="K38" s="693">
        <f t="shared" si="2"/>
        <v>3.7841474581426125E-4</v>
      </c>
      <c r="L38" s="433">
        <v>2139</v>
      </c>
      <c r="M38" s="437">
        <v>2094</v>
      </c>
      <c r="N38" s="481">
        <v>18</v>
      </c>
      <c r="O38" s="481">
        <v>18</v>
      </c>
    </row>
    <row r="39" spans="1:15" ht="16.5">
      <c r="A39" s="431">
        <v>106</v>
      </c>
      <c r="B39" s="432" t="s">
        <v>515</v>
      </c>
      <c r="C39" s="435">
        <v>20998891.010936067</v>
      </c>
      <c r="D39" s="435">
        <v>11494567.828509653</v>
      </c>
      <c r="E39" s="200">
        <v>-9504323.1824264135</v>
      </c>
      <c r="F39" s="652">
        <f t="shared" si="4"/>
        <v>-0.45261072013167897</v>
      </c>
      <c r="G39" s="439">
        <v>447.92856251996727</v>
      </c>
      <c r="H39" s="425">
        <v>245.62616895334429</v>
      </c>
      <c r="I39" s="691">
        <v>-202.30239356662298</v>
      </c>
      <c r="J39" s="693">
        <f t="shared" si="1"/>
        <v>3.4423979319068519E-3</v>
      </c>
      <c r="K39" s="693">
        <f t="shared" si="2"/>
        <v>8.4568647850381973E-3</v>
      </c>
      <c r="L39" s="433">
        <v>46880</v>
      </c>
      <c r="M39" s="437">
        <v>46797</v>
      </c>
      <c r="N39" s="481">
        <v>1</v>
      </c>
      <c r="O39" s="482">
        <v>33</v>
      </c>
    </row>
    <row r="40" spans="1:15" ht="16.5">
      <c r="A40" s="431">
        <v>108</v>
      </c>
      <c r="B40" s="432" t="s">
        <v>516</v>
      </c>
      <c r="C40" s="435">
        <v>9035582.8903973587</v>
      </c>
      <c r="D40" s="435">
        <v>8050139.9059053771</v>
      </c>
      <c r="E40" s="200">
        <v>-985442.98449198157</v>
      </c>
      <c r="F40" s="652">
        <f t="shared" si="4"/>
        <v>-0.10906246962099915</v>
      </c>
      <c r="G40" s="439">
        <v>874.10108255754653</v>
      </c>
      <c r="H40" s="425">
        <v>784.84351232381562</v>
      </c>
      <c r="I40" s="691">
        <v>-89.257570233730917</v>
      </c>
      <c r="J40" s="693">
        <f t="shared" si="1"/>
        <v>2.4108592316900101E-3</v>
      </c>
      <c r="K40" s="693">
        <f t="shared" si="2"/>
        <v>1.8535816847263025E-3</v>
      </c>
      <c r="L40" s="433">
        <v>10337</v>
      </c>
      <c r="M40" s="437">
        <v>10257</v>
      </c>
      <c r="N40" s="481">
        <v>6</v>
      </c>
      <c r="O40" s="481">
        <v>6</v>
      </c>
    </row>
    <row r="41" spans="1:15" ht="16.5">
      <c r="A41" s="431">
        <v>109</v>
      </c>
      <c r="B41" s="432" t="s">
        <v>517</v>
      </c>
      <c r="C41" s="435">
        <v>14587878.592594773</v>
      </c>
      <c r="D41" s="435">
        <v>13981996.889642537</v>
      </c>
      <c r="E41" s="200">
        <v>-605881.70295223594</v>
      </c>
      <c r="F41" s="652">
        <f t="shared" si="4"/>
        <v>-4.1533229050850405E-2</v>
      </c>
      <c r="G41" s="439">
        <v>214.61915511901799</v>
      </c>
      <c r="H41" s="425">
        <v>205.48766059172195</v>
      </c>
      <c r="I41" s="691">
        <v>-9.1314945272960415</v>
      </c>
      <c r="J41" s="693">
        <f t="shared" si="1"/>
        <v>4.187334216903228E-3</v>
      </c>
      <c r="K41" s="693">
        <f t="shared" si="2"/>
        <v>1.2296310673084898E-2</v>
      </c>
      <c r="L41" s="433">
        <v>67971</v>
      </c>
      <c r="M41" s="437">
        <v>68043</v>
      </c>
      <c r="N41" s="481">
        <v>5</v>
      </c>
      <c r="O41" s="481">
        <v>5</v>
      </c>
    </row>
    <row r="42" spans="1:15" ht="16.5">
      <c r="A42" s="431">
        <v>111</v>
      </c>
      <c r="B42" s="432" t="s">
        <v>51</v>
      </c>
      <c r="C42" s="435">
        <v>11910262.465631574</v>
      </c>
      <c r="D42" s="435">
        <v>9210858.0920568891</v>
      </c>
      <c r="E42" s="200">
        <v>-2699404.3735746853</v>
      </c>
      <c r="F42" s="652">
        <f t="shared" si="4"/>
        <v>-0.22664524659839577</v>
      </c>
      <c r="G42" s="439">
        <v>649.27292115305136</v>
      </c>
      <c r="H42" s="425">
        <v>508.01710286563838</v>
      </c>
      <c r="I42" s="691">
        <v>-141.25581828741298</v>
      </c>
      <c r="J42" s="693">
        <f t="shared" si="1"/>
        <v>2.7584715946032401E-3</v>
      </c>
      <c r="K42" s="693">
        <f t="shared" si="2"/>
        <v>3.2765223287289256E-3</v>
      </c>
      <c r="L42" s="433">
        <v>18344</v>
      </c>
      <c r="M42" s="437">
        <v>18131</v>
      </c>
      <c r="N42" s="481">
        <v>7</v>
      </c>
      <c r="O42" s="481">
        <v>7</v>
      </c>
    </row>
    <row r="43" spans="1:15" ht="16.5">
      <c r="A43" s="431">
        <v>139</v>
      </c>
      <c r="B43" s="432" t="s">
        <v>518</v>
      </c>
      <c r="C43" s="435">
        <v>14591291.788988149</v>
      </c>
      <c r="D43" s="435">
        <v>12963323.912657123</v>
      </c>
      <c r="E43" s="200">
        <v>-1627967.8763310257</v>
      </c>
      <c r="F43" s="652">
        <f t="shared" si="4"/>
        <v>-0.11157119601704019</v>
      </c>
      <c r="G43" s="439">
        <v>1472.0835138204347</v>
      </c>
      <c r="H43" s="425">
        <v>1315.6727811485966</v>
      </c>
      <c r="I43" s="691">
        <v>-156.4107326718381</v>
      </c>
      <c r="J43" s="693">
        <f t="shared" si="1"/>
        <v>3.8822616120362165E-3</v>
      </c>
      <c r="K43" s="693">
        <f t="shared" si="2"/>
        <v>1.7805733001470469E-3</v>
      </c>
      <c r="L43" s="433">
        <v>9912</v>
      </c>
      <c r="M43" s="437">
        <v>9853</v>
      </c>
      <c r="N43" s="481">
        <v>17</v>
      </c>
      <c r="O43" s="481">
        <v>17</v>
      </c>
    </row>
    <row r="44" spans="1:15" ht="16.5">
      <c r="A44" s="431">
        <v>140</v>
      </c>
      <c r="B44" s="432" t="s">
        <v>519</v>
      </c>
      <c r="C44" s="435">
        <v>23324674.007930756</v>
      </c>
      <c r="D44" s="435">
        <v>21389808.626827691</v>
      </c>
      <c r="E44" s="200">
        <v>-1934865.3811030649</v>
      </c>
      <c r="F44" s="652">
        <f t="shared" si="4"/>
        <v>-8.2953587280370139E-2</v>
      </c>
      <c r="G44" s="439">
        <v>1112.9246115054277</v>
      </c>
      <c r="H44" s="425">
        <v>1028.3067461577659</v>
      </c>
      <c r="I44" s="691">
        <v>-84.617865347661791</v>
      </c>
      <c r="J44" s="693">
        <f t="shared" si="1"/>
        <v>6.4058287427081013E-3</v>
      </c>
      <c r="K44" s="693">
        <f t="shared" si="2"/>
        <v>3.7590282367155913E-3</v>
      </c>
      <c r="L44" s="433">
        <v>20958</v>
      </c>
      <c r="M44" s="437">
        <v>20801</v>
      </c>
      <c r="N44" s="481">
        <v>11</v>
      </c>
      <c r="O44" s="481">
        <v>11</v>
      </c>
    </row>
    <row r="45" spans="1:15" ht="16.5">
      <c r="A45" s="431">
        <v>142</v>
      </c>
      <c r="B45" s="432" t="s">
        <v>520</v>
      </c>
      <c r="C45" s="435">
        <v>3986546.5467102043</v>
      </c>
      <c r="D45" s="435">
        <v>4037991.0163429184</v>
      </c>
      <c r="E45" s="200">
        <v>51444.469632714055</v>
      </c>
      <c r="F45" s="652">
        <f t="shared" si="4"/>
        <v>1.2904519997431684E-2</v>
      </c>
      <c r="G45" s="439">
        <v>607.79791838850497</v>
      </c>
      <c r="H45" s="425">
        <v>620.84732723599609</v>
      </c>
      <c r="I45" s="691">
        <v>13.049408847491122</v>
      </c>
      <c r="J45" s="693">
        <f t="shared" si="1"/>
        <v>1.2092992212582893E-3</v>
      </c>
      <c r="K45" s="693">
        <f t="shared" si="2"/>
        <v>1.1753627061967312E-3</v>
      </c>
      <c r="L45" s="433">
        <v>6559</v>
      </c>
      <c r="M45" s="437">
        <v>6504</v>
      </c>
      <c r="N45" s="481">
        <v>7</v>
      </c>
      <c r="O45" s="481">
        <v>7</v>
      </c>
    </row>
    <row r="46" spans="1:15" ht="16.5">
      <c r="A46" s="431">
        <v>143</v>
      </c>
      <c r="B46" s="432" t="s">
        <v>521</v>
      </c>
      <c r="C46" s="435">
        <v>3815732.29387902</v>
      </c>
      <c r="D46" s="435">
        <v>2921038.362193564</v>
      </c>
      <c r="E46" s="200">
        <v>-894693.93168545607</v>
      </c>
      <c r="F46" s="652">
        <f t="shared" si="4"/>
        <v>-0.23447502675192203</v>
      </c>
      <c r="G46" s="439">
        <v>554.85419425316559</v>
      </c>
      <c r="H46" s="425">
        <v>429.31192859987715</v>
      </c>
      <c r="I46" s="691">
        <v>-125.54226565328844</v>
      </c>
      <c r="J46" s="693">
        <f t="shared" si="1"/>
        <v>8.747937779875147E-4</v>
      </c>
      <c r="K46" s="693">
        <f t="shared" si="2"/>
        <v>1.2295768531615252E-3</v>
      </c>
      <c r="L46" s="433">
        <v>6877</v>
      </c>
      <c r="M46" s="437">
        <v>6804</v>
      </c>
      <c r="N46" s="481">
        <v>6</v>
      </c>
      <c r="O46" s="481">
        <v>6</v>
      </c>
    </row>
    <row r="47" spans="1:15" ht="16.5">
      <c r="A47" s="431">
        <v>145</v>
      </c>
      <c r="B47" s="432" t="s">
        <v>522</v>
      </c>
      <c r="C47" s="435">
        <v>15876721.298588883</v>
      </c>
      <c r="D47" s="435">
        <v>13747897.384464489</v>
      </c>
      <c r="E47" s="200">
        <v>-2128823.9141243938</v>
      </c>
      <c r="F47" s="652">
        <f t="shared" si="4"/>
        <v>-0.13408460563665642</v>
      </c>
      <c r="G47" s="439">
        <v>1283.9011239357014</v>
      </c>
      <c r="H47" s="425">
        <v>1111.4801022285139</v>
      </c>
      <c r="I47" s="691">
        <v>-172.42102170718749</v>
      </c>
      <c r="J47" s="693">
        <f t="shared" si="1"/>
        <v>4.1172260001778836E-3</v>
      </c>
      <c r="K47" s="693">
        <f t="shared" si="2"/>
        <v>2.2352492793584517E-3</v>
      </c>
      <c r="L47" s="433">
        <v>12366</v>
      </c>
      <c r="M47" s="437">
        <v>12369</v>
      </c>
      <c r="N47" s="481">
        <v>14</v>
      </c>
      <c r="O47" s="481">
        <v>14</v>
      </c>
    </row>
    <row r="48" spans="1:15" ht="16.5">
      <c r="A48" s="431">
        <v>146</v>
      </c>
      <c r="B48" s="432" t="s">
        <v>523</v>
      </c>
      <c r="C48" s="435">
        <v>5094077.8808098715</v>
      </c>
      <c r="D48" s="435">
        <v>3743030.032732401</v>
      </c>
      <c r="E48" s="200">
        <v>-1351047.8480774704</v>
      </c>
      <c r="F48" s="652">
        <f t="shared" si="4"/>
        <v>-0.26521931538719956</v>
      </c>
      <c r="G48" s="439">
        <v>1097.1522465668472</v>
      </c>
      <c r="H48" s="425">
        <v>833.26581316393617</v>
      </c>
      <c r="I48" s="691">
        <v>-263.88643340291105</v>
      </c>
      <c r="J48" s="693">
        <f t="shared" si="1"/>
        <v>1.1209641837760054E-3</v>
      </c>
      <c r="K48" s="693">
        <f t="shared" si="2"/>
        <v>8.1176649388618033E-4</v>
      </c>
      <c r="L48" s="433">
        <v>4643</v>
      </c>
      <c r="M48" s="437">
        <v>4492</v>
      </c>
      <c r="N48" s="481">
        <v>12</v>
      </c>
      <c r="O48" s="481">
        <v>12</v>
      </c>
    </row>
    <row r="49" spans="1:15" ht="16.5">
      <c r="A49" s="431">
        <v>148</v>
      </c>
      <c r="B49" s="432" t="s">
        <v>524</v>
      </c>
      <c r="C49" s="435">
        <v>10132591.597157197</v>
      </c>
      <c r="D49" s="435">
        <v>11292306.36428608</v>
      </c>
      <c r="E49" s="200">
        <v>1159714.7671288829</v>
      </c>
      <c r="F49" s="652">
        <f t="shared" si="4"/>
        <v>0.11445391398724221</v>
      </c>
      <c r="G49" s="439">
        <v>1445.8606731103307</v>
      </c>
      <c r="H49" s="425">
        <v>1602.4274676154505</v>
      </c>
      <c r="I49" s="691">
        <v>156.56679450511979</v>
      </c>
      <c r="J49" s="693">
        <f t="shared" si="1"/>
        <v>3.3818245848671524E-3</v>
      </c>
      <c r="K49" s="693">
        <f t="shared" si="2"/>
        <v>1.2734903122030082E-3</v>
      </c>
      <c r="L49" s="433">
        <v>7008</v>
      </c>
      <c r="M49" s="437">
        <v>7047</v>
      </c>
      <c r="N49" s="481">
        <v>19</v>
      </c>
      <c r="O49" s="481">
        <v>19</v>
      </c>
    </row>
    <row r="50" spans="1:15" ht="16.5">
      <c r="A50" s="431">
        <v>149</v>
      </c>
      <c r="B50" s="432" t="s">
        <v>525</v>
      </c>
      <c r="C50" s="435">
        <v>2345496.8232097141</v>
      </c>
      <c r="D50" s="435">
        <v>2356999.492159185</v>
      </c>
      <c r="E50" s="200">
        <v>11502.668949470855</v>
      </c>
      <c r="F50" s="652">
        <f t="shared" si="4"/>
        <v>4.9041503001184773E-3</v>
      </c>
      <c r="G50" s="439">
        <v>438.1649212048784</v>
      </c>
      <c r="H50" s="425">
        <v>437.77850894487091</v>
      </c>
      <c r="I50" s="691">
        <v>-0.38641226000748929</v>
      </c>
      <c r="J50" s="693">
        <f t="shared" si="1"/>
        <v>7.0587518368372428E-4</v>
      </c>
      <c r="K50" s="693">
        <f t="shared" si="2"/>
        <v>9.7296322419483411E-4</v>
      </c>
      <c r="L50" s="433">
        <v>5353</v>
      </c>
      <c r="M50" s="437">
        <v>5384</v>
      </c>
      <c r="N50" s="481">
        <v>1</v>
      </c>
      <c r="O50" s="482">
        <v>34</v>
      </c>
    </row>
    <row r="51" spans="1:15" ht="16.5">
      <c r="A51" s="431">
        <v>151</v>
      </c>
      <c r="B51" s="432" t="s">
        <v>526</v>
      </c>
      <c r="C51" s="435">
        <v>862465.03636203799</v>
      </c>
      <c r="D51" s="435">
        <v>460481.95317172061</v>
      </c>
      <c r="E51" s="200">
        <v>-401983.08319031738</v>
      </c>
      <c r="F51" s="652">
        <f t="shared" si="4"/>
        <v>-0.46608623682407047</v>
      </c>
      <c r="G51" s="439">
        <v>456.08938993233102</v>
      </c>
      <c r="H51" s="425">
        <v>248.64036348365045</v>
      </c>
      <c r="I51" s="691">
        <v>-207.44902644868057</v>
      </c>
      <c r="J51" s="693">
        <f t="shared" si="1"/>
        <v>1.3790532597033581E-4</v>
      </c>
      <c r="K51" s="693">
        <f t="shared" si="2"/>
        <v>3.3468200059599417E-4</v>
      </c>
      <c r="L51" s="433">
        <v>1891</v>
      </c>
      <c r="M51" s="437">
        <v>1852</v>
      </c>
      <c r="N51" s="481">
        <v>14</v>
      </c>
      <c r="O51" s="481">
        <v>14</v>
      </c>
    </row>
    <row r="52" spans="1:15" ht="16.5">
      <c r="A52" s="431">
        <v>152</v>
      </c>
      <c r="B52" s="432" t="s">
        <v>527</v>
      </c>
      <c r="C52" s="435">
        <v>4715266.938787031</v>
      </c>
      <c r="D52" s="435">
        <v>3935944.3422283772</v>
      </c>
      <c r="E52" s="200">
        <v>-779322.59655865375</v>
      </c>
      <c r="F52" s="652">
        <f t="shared" si="4"/>
        <v>-0.16527645341731786</v>
      </c>
      <c r="G52" s="439">
        <v>1052.5149416935337</v>
      </c>
      <c r="H52" s="425">
        <v>893.31464871275011</v>
      </c>
      <c r="I52" s="691">
        <v>-159.20029298078362</v>
      </c>
      <c r="J52" s="693">
        <f t="shared" si="1"/>
        <v>1.1787382410482648E-3</v>
      </c>
      <c r="K52" s="693">
        <f t="shared" si="2"/>
        <v>7.9622510508960609E-4</v>
      </c>
      <c r="L52" s="433">
        <v>4480</v>
      </c>
      <c r="M52" s="437">
        <v>4406</v>
      </c>
      <c r="N52" s="481">
        <v>14</v>
      </c>
      <c r="O52" s="481">
        <v>14</v>
      </c>
    </row>
    <row r="53" spans="1:15" ht="16.5">
      <c r="A53" s="431">
        <v>153</v>
      </c>
      <c r="B53" s="432" t="s">
        <v>62</v>
      </c>
      <c r="C53" s="435">
        <v>23866668.262593187</v>
      </c>
      <c r="D53" s="435">
        <v>18073517.225055039</v>
      </c>
      <c r="E53" s="200">
        <v>-5793151.0375381485</v>
      </c>
      <c r="F53" s="652">
        <f t="shared" si="4"/>
        <v>-0.24272977584466182</v>
      </c>
      <c r="G53" s="439">
        <v>930.2930525275068</v>
      </c>
      <c r="H53" s="425">
        <v>716.97545323131703</v>
      </c>
      <c r="I53" s="691">
        <v>-213.31759929618977</v>
      </c>
      <c r="J53" s="693">
        <f t="shared" si="1"/>
        <v>5.4126644207970259E-3</v>
      </c>
      <c r="K53" s="693">
        <f t="shared" si="2"/>
        <v>4.555434055628413E-3</v>
      </c>
      <c r="L53" s="433">
        <v>25655</v>
      </c>
      <c r="M53" s="437">
        <v>25208</v>
      </c>
      <c r="N53" s="481">
        <v>9</v>
      </c>
      <c r="O53" s="481">
        <v>9</v>
      </c>
    </row>
    <row r="54" spans="1:15" ht="16.5">
      <c r="A54" s="431">
        <v>165</v>
      </c>
      <c r="B54" s="432" t="s">
        <v>63</v>
      </c>
      <c r="C54" s="435">
        <v>12372713.164738171</v>
      </c>
      <c r="D54" s="435">
        <v>9633532.4877311531</v>
      </c>
      <c r="E54" s="200">
        <v>-2739180.6770070177</v>
      </c>
      <c r="F54" s="652">
        <f t="shared" si="4"/>
        <v>-0.22138884499590544</v>
      </c>
      <c r="G54" s="439">
        <v>757.20398805007164</v>
      </c>
      <c r="H54" s="425">
        <v>591.74032479921084</v>
      </c>
      <c r="I54" s="691">
        <v>-165.4636632508608</v>
      </c>
      <c r="J54" s="693">
        <f t="shared" si="1"/>
        <v>2.8850542976023245E-3</v>
      </c>
      <c r="K54" s="693">
        <f t="shared" si="2"/>
        <v>2.9420210419561477E-3</v>
      </c>
      <c r="L54" s="433">
        <v>16340</v>
      </c>
      <c r="M54" s="437">
        <v>16280</v>
      </c>
      <c r="N54" s="481">
        <v>5</v>
      </c>
      <c r="O54" s="481">
        <v>5</v>
      </c>
    </row>
    <row r="55" spans="1:15" ht="16.5">
      <c r="A55" s="431">
        <v>167</v>
      </c>
      <c r="B55" s="432" t="s">
        <v>64</v>
      </c>
      <c r="C55" s="435">
        <v>56239415.643231809</v>
      </c>
      <c r="D55" s="435">
        <v>39097282.584033057</v>
      </c>
      <c r="E55" s="200">
        <v>-17142133.059198752</v>
      </c>
      <c r="F55" s="652">
        <f t="shared" si="4"/>
        <v>-0.3048063864664593</v>
      </c>
      <c r="G55" s="439">
        <v>727.91467419826051</v>
      </c>
      <c r="H55" s="425">
        <v>504.39645716245093</v>
      </c>
      <c r="I55" s="691">
        <v>-223.51821703580958</v>
      </c>
      <c r="J55" s="693">
        <f t="shared" si="1"/>
        <v>1.1708870374111616E-2</v>
      </c>
      <c r="K55" s="693">
        <f t="shared" si="2"/>
        <v>1.4007670578940225E-2</v>
      </c>
      <c r="L55" s="433">
        <v>77261</v>
      </c>
      <c r="M55" s="437">
        <v>77513</v>
      </c>
      <c r="N55" s="481">
        <v>12</v>
      </c>
      <c r="O55" s="481">
        <v>12</v>
      </c>
    </row>
    <row r="56" spans="1:15" ht="16.5">
      <c r="A56" s="431">
        <v>169</v>
      </c>
      <c r="B56" s="432" t="s">
        <v>528</v>
      </c>
      <c r="C56" s="435">
        <v>2472835.9605046944</v>
      </c>
      <c r="D56" s="435">
        <v>2525927.2989765038</v>
      </c>
      <c r="E56" s="200">
        <v>53091.338471809402</v>
      </c>
      <c r="F56" s="652">
        <f t="shared" si="4"/>
        <v>2.146981818437067E-2</v>
      </c>
      <c r="G56" s="439">
        <v>490.05865249795767</v>
      </c>
      <c r="H56" s="425">
        <v>506.19785550631337</v>
      </c>
      <c r="I56" s="691">
        <v>16.139203008355707</v>
      </c>
      <c r="J56" s="693">
        <f t="shared" si="1"/>
        <v>7.5646575320363076E-4</v>
      </c>
      <c r="K56" s="693">
        <f t="shared" si="2"/>
        <v>9.0176197784773817E-4</v>
      </c>
      <c r="L56" s="433">
        <v>5046</v>
      </c>
      <c r="M56" s="437">
        <v>4990</v>
      </c>
      <c r="N56" s="481">
        <v>5</v>
      </c>
      <c r="O56" s="481">
        <v>5</v>
      </c>
    </row>
    <row r="57" spans="1:15" ht="16.5">
      <c r="A57" s="431">
        <v>171</v>
      </c>
      <c r="B57" s="432" t="s">
        <v>529</v>
      </c>
      <c r="C57" s="435">
        <v>2638988.307542793</v>
      </c>
      <c r="D57" s="435">
        <v>2443270.0406455779</v>
      </c>
      <c r="E57" s="200">
        <v>-195718.26689721504</v>
      </c>
      <c r="F57" s="652">
        <f t="shared" si="4"/>
        <v>-7.4164128100837112E-2</v>
      </c>
      <c r="G57" s="439">
        <v>570.71546443399507</v>
      </c>
      <c r="H57" s="425">
        <v>538.16520719065591</v>
      </c>
      <c r="I57" s="691">
        <v>-32.550257243339161</v>
      </c>
      <c r="J57" s="693">
        <f t="shared" si="1"/>
        <v>7.3171152325948838E-4</v>
      </c>
      <c r="K57" s="693">
        <f t="shared" si="2"/>
        <v>8.2044075740054731E-4</v>
      </c>
      <c r="L57" s="433">
        <v>4624</v>
      </c>
      <c r="M57" s="437">
        <v>4540</v>
      </c>
      <c r="N57" s="481">
        <v>11</v>
      </c>
      <c r="O57" s="481">
        <v>11</v>
      </c>
    </row>
    <row r="58" spans="1:15" ht="16.5">
      <c r="A58" s="431">
        <v>172</v>
      </c>
      <c r="B58" s="432" t="s">
        <v>67</v>
      </c>
      <c r="C58" s="435">
        <v>2400777.3571132608</v>
      </c>
      <c r="D58" s="435">
        <v>3261488.5345415128</v>
      </c>
      <c r="E58" s="200">
        <v>860711.17742825206</v>
      </c>
      <c r="F58" s="652">
        <f t="shared" si="4"/>
        <v>0.35851353515895668</v>
      </c>
      <c r="G58" s="439">
        <v>563.16616399560417</v>
      </c>
      <c r="H58" s="425">
        <v>781.94402650240056</v>
      </c>
      <c r="I58" s="691">
        <v>218.7778625067964</v>
      </c>
      <c r="J58" s="693">
        <f t="shared" si="1"/>
        <v>9.7675193654490899E-4</v>
      </c>
      <c r="K58" s="693">
        <f t="shared" si="2"/>
        <v>7.537573566338509E-4</v>
      </c>
      <c r="L58" s="433">
        <v>4263</v>
      </c>
      <c r="M58" s="437">
        <v>4171</v>
      </c>
      <c r="N58" s="481">
        <v>13</v>
      </c>
      <c r="O58" s="481">
        <v>13</v>
      </c>
    </row>
    <row r="59" spans="1:15" ht="16.5">
      <c r="A59" s="431">
        <v>176</v>
      </c>
      <c r="B59" s="432" t="s">
        <v>530</v>
      </c>
      <c r="C59" s="435">
        <v>3271432.8823243198</v>
      </c>
      <c r="D59" s="435">
        <v>2123416.7457482945</v>
      </c>
      <c r="E59" s="200">
        <v>-1148016.1365760253</v>
      </c>
      <c r="F59" s="652">
        <f t="shared" si="4"/>
        <v>-0.35092150072184014</v>
      </c>
      <c r="G59" s="439">
        <v>736.14601312428442</v>
      </c>
      <c r="H59" s="425">
        <v>487.91745076936917</v>
      </c>
      <c r="I59" s="691">
        <v>-248.22856235491525</v>
      </c>
      <c r="J59" s="693">
        <f t="shared" si="1"/>
        <v>6.3592172608790032E-4</v>
      </c>
      <c r="K59" s="693">
        <f t="shared" si="2"/>
        <v>7.8646655863594316E-4</v>
      </c>
      <c r="L59" s="433">
        <v>4444</v>
      </c>
      <c r="M59" s="437">
        <v>4352</v>
      </c>
      <c r="N59" s="481">
        <v>12</v>
      </c>
      <c r="O59" s="481">
        <v>12</v>
      </c>
    </row>
    <row r="60" spans="1:15" ht="16.5">
      <c r="A60" s="431">
        <v>177</v>
      </c>
      <c r="B60" s="432" t="s">
        <v>69</v>
      </c>
      <c r="C60" s="435">
        <v>870696.38047944847</v>
      </c>
      <c r="D60" s="435">
        <v>1121382.9888316237</v>
      </c>
      <c r="E60" s="200">
        <v>250686.60835217522</v>
      </c>
      <c r="F60" s="652">
        <f t="shared" ref="F60:F78" si="5">E60/C60</f>
        <v>0.28791506887180901</v>
      </c>
      <c r="G60" s="439">
        <v>487.51197115310663</v>
      </c>
      <c r="H60" s="425">
        <v>634.26639639797725</v>
      </c>
      <c r="I60" s="691">
        <v>146.75442524487062</v>
      </c>
      <c r="J60" s="693">
        <f t="shared" si="1"/>
        <v>3.3583224173553051E-4</v>
      </c>
      <c r="K60" s="693">
        <f t="shared" si="2"/>
        <v>3.195020394458519E-4</v>
      </c>
      <c r="L60" s="433">
        <v>1786</v>
      </c>
      <c r="M60" s="437">
        <v>1768</v>
      </c>
      <c r="N60" s="481">
        <v>6</v>
      </c>
      <c r="O60" s="481">
        <v>6</v>
      </c>
    </row>
    <row r="61" spans="1:15" ht="16.5">
      <c r="A61" s="431">
        <v>178</v>
      </c>
      <c r="B61" s="432" t="s">
        <v>70</v>
      </c>
      <c r="C61" s="435">
        <v>3830909.5922246007</v>
      </c>
      <c r="D61" s="435">
        <v>4089686.6943936599</v>
      </c>
      <c r="E61" s="200">
        <v>258777.10216905922</v>
      </c>
      <c r="F61" s="652">
        <f t="shared" si="5"/>
        <v>6.7549780525827524E-2</v>
      </c>
      <c r="G61" s="439">
        <v>650.74054564712094</v>
      </c>
      <c r="H61" s="425">
        <v>708.90738332356739</v>
      </c>
      <c r="I61" s="691">
        <v>58.166837676446448</v>
      </c>
      <c r="J61" s="693">
        <f t="shared" si="1"/>
        <v>1.2247810643223681E-3</v>
      </c>
      <c r="K61" s="693">
        <f t="shared" si="2"/>
        <v>1.0425380461329863E-3</v>
      </c>
      <c r="L61" s="433">
        <v>5887</v>
      </c>
      <c r="M61" s="437">
        <v>5769</v>
      </c>
      <c r="N61" s="481">
        <v>10</v>
      </c>
      <c r="O61" s="481">
        <v>10</v>
      </c>
    </row>
    <row r="62" spans="1:15" ht="16.5">
      <c r="A62" s="431">
        <v>179</v>
      </c>
      <c r="B62" s="432" t="s">
        <v>71</v>
      </c>
      <c r="C62" s="435">
        <v>57826198.830341697</v>
      </c>
      <c r="D62" s="435">
        <v>29155341.515457556</v>
      </c>
      <c r="E62" s="200">
        <v>-28670857.314884141</v>
      </c>
      <c r="F62" s="652">
        <f t="shared" si="5"/>
        <v>-0.49581085900186123</v>
      </c>
      <c r="G62" s="439">
        <v>400.25609512048408</v>
      </c>
      <c r="H62" s="425">
        <v>199.84879746281408</v>
      </c>
      <c r="I62" s="691">
        <v>-200.40729765767</v>
      </c>
      <c r="J62" s="693">
        <f t="shared" si="1"/>
        <v>8.7314537470402631E-3</v>
      </c>
      <c r="K62" s="693">
        <f t="shared" si="2"/>
        <v>2.6363797527509614E-2</v>
      </c>
      <c r="L62" s="433">
        <v>144473</v>
      </c>
      <c r="M62" s="437">
        <v>145887</v>
      </c>
      <c r="N62" s="481">
        <v>13</v>
      </c>
      <c r="O62" s="481">
        <v>13</v>
      </c>
    </row>
    <row r="63" spans="1:15" ht="16.5">
      <c r="A63" s="431">
        <v>181</v>
      </c>
      <c r="B63" s="432" t="s">
        <v>72</v>
      </c>
      <c r="C63" s="435">
        <v>1869593.1807540311</v>
      </c>
      <c r="D63" s="435">
        <v>1801733.1695023892</v>
      </c>
      <c r="E63" s="200">
        <v>-67860.011251641903</v>
      </c>
      <c r="F63" s="652">
        <f t="shared" si="5"/>
        <v>-3.6296672425962254E-2</v>
      </c>
      <c r="G63" s="439">
        <v>1109.5508491121846</v>
      </c>
      <c r="H63" s="425">
        <v>1070.5485261452104</v>
      </c>
      <c r="I63" s="691">
        <v>-39.002322966974134</v>
      </c>
      <c r="J63" s="693">
        <f t="shared" si="1"/>
        <v>5.3958379550031064E-4</v>
      </c>
      <c r="K63" s="693">
        <f t="shared" si="2"/>
        <v>3.0414136447249365E-4</v>
      </c>
      <c r="L63" s="433">
        <v>1685</v>
      </c>
      <c r="M63" s="437">
        <v>1683</v>
      </c>
      <c r="N63" s="481">
        <v>4</v>
      </c>
      <c r="O63" s="481">
        <v>4</v>
      </c>
    </row>
    <row r="64" spans="1:15" ht="16.5">
      <c r="A64" s="431">
        <v>182</v>
      </c>
      <c r="B64" s="432" t="s">
        <v>73</v>
      </c>
      <c r="C64" s="435">
        <v>5809730.2974679992</v>
      </c>
      <c r="D64" s="435">
        <v>1659390.883706924</v>
      </c>
      <c r="E64" s="200">
        <v>-4150339.4137610751</v>
      </c>
      <c r="F64" s="652">
        <f t="shared" si="5"/>
        <v>-0.71437729485822754</v>
      </c>
      <c r="G64" s="439">
        <v>293.91057304942575</v>
      </c>
      <c r="H64" s="425">
        <v>85.769932480845824</v>
      </c>
      <c r="I64" s="691">
        <v>-208.14064056857993</v>
      </c>
      <c r="J64" s="693">
        <f t="shared" si="1"/>
        <v>4.9695506882214242E-4</v>
      </c>
      <c r="K64" s="693">
        <f t="shared" si="2"/>
        <v>3.496270337759557E-3</v>
      </c>
      <c r="L64" s="433">
        <v>19767</v>
      </c>
      <c r="M64" s="437">
        <v>19347</v>
      </c>
      <c r="N64" s="481">
        <v>13</v>
      </c>
      <c r="O64" s="481">
        <v>13</v>
      </c>
    </row>
    <row r="65" spans="1:15" ht="16.5">
      <c r="A65" s="431">
        <v>186</v>
      </c>
      <c r="B65" s="432" t="s">
        <v>531</v>
      </c>
      <c r="C65" s="435">
        <v>18767857.35745617</v>
      </c>
      <c r="D65" s="435">
        <v>11884609.209907085</v>
      </c>
      <c r="E65" s="200">
        <v>-6883248.1475490853</v>
      </c>
      <c r="F65" s="652">
        <f t="shared" si="5"/>
        <v>-0.36675727103256572</v>
      </c>
      <c r="G65" s="439">
        <v>414.97937817751227</v>
      </c>
      <c r="H65" s="425">
        <v>260.45604229469831</v>
      </c>
      <c r="I65" s="691">
        <v>-154.52333588281397</v>
      </c>
      <c r="J65" s="693">
        <f t="shared" si="1"/>
        <v>3.5592076862806009E-3</v>
      </c>
      <c r="K65" s="693">
        <f t="shared" si="2"/>
        <v>8.2459717533451479E-3</v>
      </c>
      <c r="L65" s="433">
        <v>45226</v>
      </c>
      <c r="M65" s="437">
        <v>45630</v>
      </c>
      <c r="N65" s="481">
        <v>1</v>
      </c>
      <c r="O65" s="482">
        <v>33</v>
      </c>
    </row>
    <row r="66" spans="1:15" ht="16.5">
      <c r="A66" s="431">
        <v>202</v>
      </c>
      <c r="B66" s="432" t="s">
        <v>532</v>
      </c>
      <c r="C66" s="435">
        <v>24101460.352989413</v>
      </c>
      <c r="D66" s="435">
        <v>24934471.350650221</v>
      </c>
      <c r="E66" s="200">
        <v>833010.99766080827</v>
      </c>
      <c r="F66" s="652">
        <f t="shared" si="5"/>
        <v>3.4562677342391254E-2</v>
      </c>
      <c r="G66" s="439">
        <v>678.97175403525409</v>
      </c>
      <c r="H66" s="425">
        <v>695.56101736917594</v>
      </c>
      <c r="I66" s="691">
        <v>16.589263333921849</v>
      </c>
      <c r="J66" s="693">
        <f t="shared" si="1"/>
        <v>7.4673858026898928E-3</v>
      </c>
      <c r="K66" s="693">
        <f t="shared" si="2"/>
        <v>6.4782291346464358E-3</v>
      </c>
      <c r="L66" s="433">
        <v>35497</v>
      </c>
      <c r="M66" s="437">
        <v>35848</v>
      </c>
      <c r="N66" s="481">
        <v>2</v>
      </c>
      <c r="O66" s="481">
        <v>2</v>
      </c>
    </row>
    <row r="67" spans="1:15" ht="16.5">
      <c r="A67" s="431">
        <v>204</v>
      </c>
      <c r="B67" s="432" t="s">
        <v>76</v>
      </c>
      <c r="C67" s="435">
        <v>54937.879858345841</v>
      </c>
      <c r="D67" s="435">
        <v>-550189.28512276418</v>
      </c>
      <c r="E67" s="200">
        <v>-605127.16498111002</v>
      </c>
      <c r="F67" s="652">
        <f t="shared" si="5"/>
        <v>-11.014752781530623</v>
      </c>
      <c r="G67" s="439">
        <v>19.776054664631332</v>
      </c>
      <c r="H67" s="425">
        <v>-204.60739498801198</v>
      </c>
      <c r="I67" s="691">
        <v>-224.38344965264332</v>
      </c>
      <c r="J67" s="693">
        <f t="shared" si="1"/>
        <v>-1.6477091488088409E-4</v>
      </c>
      <c r="K67" s="693">
        <f t="shared" si="2"/>
        <v>4.8593947062776908E-4</v>
      </c>
      <c r="L67" s="433">
        <v>2778</v>
      </c>
      <c r="M67" s="437">
        <v>2689</v>
      </c>
      <c r="N67" s="481">
        <v>11</v>
      </c>
      <c r="O67" s="481">
        <v>11</v>
      </c>
    </row>
    <row r="68" spans="1:15" ht="16.5">
      <c r="A68" s="431">
        <v>205</v>
      </c>
      <c r="B68" s="432" t="s">
        <v>533</v>
      </c>
      <c r="C68" s="435">
        <v>47031043.023024693</v>
      </c>
      <c r="D68" s="435">
        <v>49710733.559361421</v>
      </c>
      <c r="E68" s="200">
        <v>2679690.5363367274</v>
      </c>
      <c r="F68" s="652">
        <f t="shared" si="5"/>
        <v>5.6977059492915094E-2</v>
      </c>
      <c r="G68" s="439">
        <v>1288.7688878147781</v>
      </c>
      <c r="H68" s="425">
        <v>1369.554882204078</v>
      </c>
      <c r="I68" s="691">
        <v>80.785994389299958</v>
      </c>
      <c r="J68" s="693">
        <f t="shared" si="1"/>
        <v>1.4887391066055041E-2</v>
      </c>
      <c r="K68" s="693">
        <f t="shared" si="2"/>
        <v>6.5593696412704107E-3</v>
      </c>
      <c r="L68" s="433">
        <v>36493</v>
      </c>
      <c r="M68" s="437">
        <v>36297</v>
      </c>
      <c r="N68" s="481">
        <v>18</v>
      </c>
      <c r="O68" s="481">
        <v>18</v>
      </c>
    </row>
    <row r="69" spans="1:15" ht="16.5">
      <c r="A69" s="431">
        <v>208</v>
      </c>
      <c r="B69" s="432" t="s">
        <v>78</v>
      </c>
      <c r="C69" s="435">
        <v>17405700.528723124</v>
      </c>
      <c r="D69" s="435">
        <v>15173607.896820428</v>
      </c>
      <c r="E69" s="200">
        <v>-2232092.6319026966</v>
      </c>
      <c r="F69" s="652">
        <f t="shared" si="5"/>
        <v>-0.12823917246072727</v>
      </c>
      <c r="G69" s="439">
        <v>1402.328434476565</v>
      </c>
      <c r="H69" s="425">
        <v>1230.1262988909953</v>
      </c>
      <c r="I69" s="691">
        <v>-172.20213558556975</v>
      </c>
      <c r="J69" s="693">
        <f t="shared" ref="J69:J132" si="6">D69/$D$5</f>
        <v>4.544198374646727E-3</v>
      </c>
      <c r="K69" s="693">
        <f t="shared" ref="K69:K132" si="7">M69/$M$5</f>
        <v>2.2291050093691082E-3</v>
      </c>
      <c r="L69" s="433">
        <v>12412</v>
      </c>
      <c r="M69" s="437">
        <v>12335</v>
      </c>
      <c r="N69" s="481">
        <v>17</v>
      </c>
      <c r="O69" s="481">
        <v>17</v>
      </c>
    </row>
    <row r="70" spans="1:15" ht="16.5">
      <c r="A70" s="431">
        <v>211</v>
      </c>
      <c r="B70" s="432" t="s">
        <v>79</v>
      </c>
      <c r="C70" s="435">
        <v>23483803.698887482</v>
      </c>
      <c r="D70" s="435">
        <v>19670693.654206999</v>
      </c>
      <c r="E70" s="200">
        <v>-3813110.0446804836</v>
      </c>
      <c r="F70" s="652">
        <f t="shared" si="5"/>
        <v>-0.16237190931983159</v>
      </c>
      <c r="G70" s="439">
        <v>719.8762705808191</v>
      </c>
      <c r="H70" s="425">
        <v>596.82313341445433</v>
      </c>
      <c r="I70" s="691">
        <v>-123.05313716636476</v>
      </c>
      <c r="J70" s="693">
        <f t="shared" si="6"/>
        <v>5.8909874790129477E-3</v>
      </c>
      <c r="K70" s="693">
        <f t="shared" si="7"/>
        <v>5.9561468993754715E-3</v>
      </c>
      <c r="L70" s="433">
        <v>32622</v>
      </c>
      <c r="M70" s="437">
        <v>32959</v>
      </c>
      <c r="N70" s="481">
        <v>6</v>
      </c>
      <c r="O70" s="481">
        <v>6</v>
      </c>
    </row>
    <row r="71" spans="1:15" ht="16.5">
      <c r="A71" s="431">
        <v>213</v>
      </c>
      <c r="B71" s="432" t="s">
        <v>80</v>
      </c>
      <c r="C71" s="435">
        <v>1783736.9985278528</v>
      </c>
      <c r="D71" s="435">
        <v>1621897.7188629727</v>
      </c>
      <c r="E71" s="200">
        <v>-161839.27966488013</v>
      </c>
      <c r="F71" s="652">
        <f t="shared" si="5"/>
        <v>-9.0730460711668098E-2</v>
      </c>
      <c r="G71" s="439">
        <v>341.0586995273141</v>
      </c>
      <c r="H71" s="425">
        <v>314.68717866957172</v>
      </c>
      <c r="I71" s="691">
        <v>-26.371520857742382</v>
      </c>
      <c r="J71" s="693">
        <f t="shared" si="6"/>
        <v>4.8572660029291761E-4</v>
      </c>
      <c r="K71" s="693">
        <f t="shared" si="7"/>
        <v>9.3139904485515872E-4</v>
      </c>
      <c r="L71" s="433">
        <v>5230</v>
      </c>
      <c r="M71" s="437">
        <v>5154</v>
      </c>
      <c r="N71" s="481">
        <v>10</v>
      </c>
      <c r="O71" s="481">
        <v>10</v>
      </c>
    </row>
    <row r="72" spans="1:15" ht="16.5">
      <c r="A72" s="431">
        <v>214</v>
      </c>
      <c r="B72" s="432" t="s">
        <v>81</v>
      </c>
      <c r="C72" s="435">
        <v>10695415.572374988</v>
      </c>
      <c r="D72" s="435">
        <v>9222898.0863445476</v>
      </c>
      <c r="E72" s="200">
        <v>-1472517.4860304408</v>
      </c>
      <c r="F72" s="652">
        <f t="shared" si="5"/>
        <v>-0.13767744470198817</v>
      </c>
      <c r="G72" s="439">
        <v>844.68611375572482</v>
      </c>
      <c r="H72" s="425">
        <v>736.18279744129529</v>
      </c>
      <c r="I72" s="691">
        <v>-108.50331631442953</v>
      </c>
      <c r="J72" s="693">
        <f t="shared" si="6"/>
        <v>2.7620773370769336E-3</v>
      </c>
      <c r="K72" s="693">
        <f t="shared" si="7"/>
        <v>2.2639827772497922E-3</v>
      </c>
      <c r="L72" s="433">
        <v>12662</v>
      </c>
      <c r="M72" s="437">
        <v>12528</v>
      </c>
      <c r="N72" s="481">
        <v>4</v>
      </c>
      <c r="O72" s="481">
        <v>4</v>
      </c>
    </row>
    <row r="73" spans="1:15" ht="16.5">
      <c r="A73" s="431">
        <v>216</v>
      </c>
      <c r="B73" s="432" t="s">
        <v>82</v>
      </c>
      <c r="C73" s="435">
        <v>1144601.763383012</v>
      </c>
      <c r="D73" s="435">
        <v>1100846.8067652606</v>
      </c>
      <c r="E73" s="200">
        <v>-43754.956617751392</v>
      </c>
      <c r="F73" s="652">
        <f t="shared" si="5"/>
        <v>-3.8227231529355858E-2</v>
      </c>
      <c r="G73" s="439">
        <v>873.07533438826238</v>
      </c>
      <c r="H73" s="425">
        <v>867.49157349508323</v>
      </c>
      <c r="I73" s="691">
        <v>-5.5837608931791465</v>
      </c>
      <c r="J73" s="693">
        <f t="shared" si="6"/>
        <v>3.2968205742854237E-4</v>
      </c>
      <c r="K73" s="693">
        <f t="shared" si="7"/>
        <v>2.293258416610781E-4</v>
      </c>
      <c r="L73" s="433">
        <v>1311</v>
      </c>
      <c r="M73" s="437">
        <v>1269</v>
      </c>
      <c r="N73" s="481">
        <v>13</v>
      </c>
      <c r="O73" s="481">
        <v>13</v>
      </c>
    </row>
    <row r="74" spans="1:15" ht="16.5">
      <c r="A74" s="431">
        <v>217</v>
      </c>
      <c r="B74" s="432" t="s">
        <v>83</v>
      </c>
      <c r="C74" s="435">
        <v>5038992.6722807726</v>
      </c>
      <c r="D74" s="435">
        <v>4551855.5127796084</v>
      </c>
      <c r="E74" s="200">
        <v>-487137.15950116422</v>
      </c>
      <c r="F74" s="652">
        <f t="shared" si="5"/>
        <v>-9.6673520122559323E-2</v>
      </c>
      <c r="G74" s="439">
        <v>934.87804680533816</v>
      </c>
      <c r="H74" s="425">
        <v>850.4961720440225</v>
      </c>
      <c r="I74" s="691">
        <v>-84.381874761315657</v>
      </c>
      <c r="J74" s="693">
        <f t="shared" si="6"/>
        <v>1.3631915733854046E-3</v>
      </c>
      <c r="K74" s="693">
        <f t="shared" si="7"/>
        <v>9.6718038185192269E-4</v>
      </c>
      <c r="L74" s="433">
        <v>5390</v>
      </c>
      <c r="M74" s="437">
        <v>5352</v>
      </c>
      <c r="N74" s="481">
        <v>16</v>
      </c>
      <c r="O74" s="481">
        <v>16</v>
      </c>
    </row>
    <row r="75" spans="1:15" ht="16.5">
      <c r="A75" s="431">
        <v>218</v>
      </c>
      <c r="B75" s="432" t="s">
        <v>534</v>
      </c>
      <c r="C75" s="435">
        <v>1184947.7031629055</v>
      </c>
      <c r="D75" s="435">
        <v>973132.69054592168</v>
      </c>
      <c r="E75" s="200">
        <v>-211815.01261698385</v>
      </c>
      <c r="F75" s="652">
        <f t="shared" si="5"/>
        <v>-0.17875473495716268</v>
      </c>
      <c r="G75" s="439">
        <v>994.08364359304153</v>
      </c>
      <c r="H75" s="425">
        <v>810.94390878826812</v>
      </c>
      <c r="I75" s="691">
        <v>-183.13973480477341</v>
      </c>
      <c r="J75" s="693">
        <f t="shared" si="6"/>
        <v>2.9143418103093392E-4</v>
      </c>
      <c r="K75" s="693">
        <f t="shared" si="7"/>
        <v>2.1685658785917551E-4</v>
      </c>
      <c r="L75" s="433">
        <v>1192</v>
      </c>
      <c r="M75" s="437">
        <v>1200</v>
      </c>
      <c r="N75" s="481">
        <v>14</v>
      </c>
      <c r="O75" s="481">
        <v>14</v>
      </c>
    </row>
    <row r="76" spans="1:15" ht="16.5">
      <c r="A76" s="431">
        <v>224</v>
      </c>
      <c r="B76" s="432" t="s">
        <v>535</v>
      </c>
      <c r="C76" s="435">
        <v>5597715.5604031039</v>
      </c>
      <c r="D76" s="435">
        <v>6162601.511317648</v>
      </c>
      <c r="E76" s="200">
        <v>564885.95091454405</v>
      </c>
      <c r="F76" s="652">
        <f t="shared" si="5"/>
        <v>0.10091365751243447</v>
      </c>
      <c r="G76" s="439">
        <v>642.16078471986964</v>
      </c>
      <c r="H76" s="425">
        <v>716.33168793649281</v>
      </c>
      <c r="I76" s="691">
        <v>74.170903216623174</v>
      </c>
      <c r="J76" s="693">
        <f t="shared" si="6"/>
        <v>1.8455784518587215E-3</v>
      </c>
      <c r="K76" s="693">
        <f t="shared" si="7"/>
        <v>1.5546810211270723E-3</v>
      </c>
      <c r="L76" s="433">
        <v>8717</v>
      </c>
      <c r="M76" s="437">
        <v>8603</v>
      </c>
      <c r="N76" s="481">
        <v>1</v>
      </c>
      <c r="O76" s="482">
        <v>34</v>
      </c>
    </row>
    <row r="77" spans="1:15" ht="16.5">
      <c r="A77" s="431">
        <v>226</v>
      </c>
      <c r="B77" s="432" t="s">
        <v>86</v>
      </c>
      <c r="C77" s="435">
        <v>4565971.5595259303</v>
      </c>
      <c r="D77" s="435">
        <v>3748704.9049367858</v>
      </c>
      <c r="E77" s="200">
        <v>-817266.65458914451</v>
      </c>
      <c r="F77" s="652">
        <f t="shared" si="5"/>
        <v>-0.17899074576671226</v>
      </c>
      <c r="G77" s="439">
        <v>1209.8493798425889</v>
      </c>
      <c r="H77" s="425">
        <v>1022.838991797213</v>
      </c>
      <c r="I77" s="691">
        <v>-187.01038804537586</v>
      </c>
      <c r="J77" s="693">
        <f t="shared" si="6"/>
        <v>1.1226636968531094E-3</v>
      </c>
      <c r="K77" s="693">
        <f t="shared" si="7"/>
        <v>6.6231616208656512E-4</v>
      </c>
      <c r="L77" s="433">
        <v>3774</v>
      </c>
      <c r="M77" s="437">
        <v>3665</v>
      </c>
      <c r="N77" s="481">
        <v>13</v>
      </c>
      <c r="O77" s="481">
        <v>13</v>
      </c>
    </row>
    <row r="78" spans="1:15" ht="16.5">
      <c r="A78" s="431">
        <v>230</v>
      </c>
      <c r="B78" s="432" t="s">
        <v>87</v>
      </c>
      <c r="C78" s="435">
        <v>1707706.3854342233</v>
      </c>
      <c r="D78" s="435">
        <v>2049452.6715194643</v>
      </c>
      <c r="E78" s="200">
        <v>341746.28608524101</v>
      </c>
      <c r="F78" s="652">
        <f t="shared" si="5"/>
        <v>0.20012004932472288</v>
      </c>
      <c r="G78" s="439">
        <v>745.72331241669144</v>
      </c>
      <c r="H78" s="425">
        <v>914.93422835690376</v>
      </c>
      <c r="I78" s="691">
        <v>169.21091594021232</v>
      </c>
      <c r="J78" s="693">
        <f t="shared" si="6"/>
        <v>6.1377093451753619E-4</v>
      </c>
      <c r="K78" s="693">
        <f t="shared" si="7"/>
        <v>4.0479896400379427E-4</v>
      </c>
      <c r="L78" s="433">
        <v>2290</v>
      </c>
      <c r="M78" s="437">
        <v>2240</v>
      </c>
      <c r="N78" s="481">
        <v>4</v>
      </c>
      <c r="O78" s="481">
        <v>4</v>
      </c>
    </row>
    <row r="79" spans="1:15" ht="16.5">
      <c r="A79" s="431">
        <v>231</v>
      </c>
      <c r="B79" s="432" t="s">
        <v>536</v>
      </c>
      <c r="C79" s="435">
        <v>-1046620.8802411121</v>
      </c>
      <c r="D79" s="435">
        <v>-940205.36394448509</v>
      </c>
      <c r="E79" s="200">
        <v>106415.516296627</v>
      </c>
      <c r="F79" s="652">
        <f>-E79/C79</f>
        <v>0.10167532322889626</v>
      </c>
      <c r="G79" s="439">
        <v>-811.96344471769748</v>
      </c>
      <c r="H79" s="425">
        <v>-748.57114963732886</v>
      </c>
      <c r="I79" s="691">
        <v>63.392295080368626</v>
      </c>
      <c r="J79" s="693">
        <f t="shared" si="6"/>
        <v>-2.8157309162878428E-4</v>
      </c>
      <c r="K79" s="693">
        <f t="shared" si="7"/>
        <v>2.2697656195927037E-4</v>
      </c>
      <c r="L79" s="433">
        <v>1289</v>
      </c>
      <c r="M79" s="437">
        <v>1256</v>
      </c>
      <c r="N79" s="481">
        <v>15</v>
      </c>
      <c r="O79" s="481">
        <v>15</v>
      </c>
    </row>
    <row r="80" spans="1:15" ht="16.5">
      <c r="A80" s="431">
        <v>232</v>
      </c>
      <c r="B80" s="432" t="s">
        <v>89</v>
      </c>
      <c r="C80" s="435">
        <v>10035457.395236563</v>
      </c>
      <c r="D80" s="435">
        <v>9728179.9639392719</v>
      </c>
      <c r="E80" s="200">
        <v>-307277.43129729107</v>
      </c>
      <c r="F80" s="652">
        <f t="shared" ref="F80:F112" si="8">E80/C80</f>
        <v>-3.061917550894527E-2</v>
      </c>
      <c r="G80" s="439">
        <v>778.54595773751453</v>
      </c>
      <c r="H80" s="425">
        <v>762.99450697562918</v>
      </c>
      <c r="I80" s="691">
        <v>-15.551450761885349</v>
      </c>
      <c r="J80" s="693">
        <f t="shared" si="6"/>
        <v>2.9133993629601469E-3</v>
      </c>
      <c r="K80" s="693">
        <f t="shared" si="7"/>
        <v>2.3041012460037398E-3</v>
      </c>
      <c r="L80" s="433">
        <v>12890</v>
      </c>
      <c r="M80" s="437">
        <v>12750</v>
      </c>
      <c r="N80" s="481">
        <v>14</v>
      </c>
      <c r="O80" s="481">
        <v>14</v>
      </c>
    </row>
    <row r="81" spans="1:15" ht="16.5">
      <c r="A81" s="431">
        <v>233</v>
      </c>
      <c r="B81" s="432" t="s">
        <v>90</v>
      </c>
      <c r="C81" s="435">
        <v>17284219.007032681</v>
      </c>
      <c r="D81" s="435">
        <v>15182755.93646975</v>
      </c>
      <c r="E81" s="200">
        <v>-2101463.0705629308</v>
      </c>
      <c r="F81" s="652">
        <f t="shared" si="8"/>
        <v>-0.12158276111335305</v>
      </c>
      <c r="G81" s="439">
        <v>1128.802181755008</v>
      </c>
      <c r="H81" s="425">
        <v>1004.4162434817247</v>
      </c>
      <c r="I81" s="691">
        <v>-124.38593827328327</v>
      </c>
      <c r="J81" s="693">
        <f t="shared" si="6"/>
        <v>4.5469380333480938E-3</v>
      </c>
      <c r="K81" s="693">
        <f t="shared" si="7"/>
        <v>2.7316701517327473E-3</v>
      </c>
      <c r="L81" s="433">
        <v>15312</v>
      </c>
      <c r="M81" s="437">
        <v>15116</v>
      </c>
      <c r="N81" s="481">
        <v>14</v>
      </c>
      <c r="O81" s="481">
        <v>14</v>
      </c>
    </row>
    <row r="82" spans="1:15" ht="16.5">
      <c r="A82" s="431">
        <v>235</v>
      </c>
      <c r="B82" s="432" t="s">
        <v>537</v>
      </c>
      <c r="C82" s="435">
        <v>18091404.824746475</v>
      </c>
      <c r="D82" s="435">
        <v>21499752.386567637</v>
      </c>
      <c r="E82" s="200">
        <v>3408347.5618211627</v>
      </c>
      <c r="F82" s="652">
        <f t="shared" si="8"/>
        <v>0.18839595901137687</v>
      </c>
      <c r="G82" s="439">
        <v>1740.2274744850399</v>
      </c>
      <c r="H82" s="425">
        <v>2090.6021379392878</v>
      </c>
      <c r="I82" s="691">
        <v>350.37466345424787</v>
      </c>
      <c r="J82" s="693">
        <f t="shared" si="6"/>
        <v>6.4387547453905293E-3</v>
      </c>
      <c r="K82" s="693">
        <f t="shared" si="7"/>
        <v>1.8584609579531341E-3</v>
      </c>
      <c r="L82" s="433">
        <v>10396</v>
      </c>
      <c r="M82" s="437">
        <v>10284</v>
      </c>
      <c r="N82" s="481">
        <v>1</v>
      </c>
      <c r="O82" s="482">
        <v>34</v>
      </c>
    </row>
    <row r="83" spans="1:15" ht="16.5">
      <c r="A83" s="431">
        <v>236</v>
      </c>
      <c r="B83" s="432" t="s">
        <v>538</v>
      </c>
      <c r="C83" s="435">
        <v>5498241.6190414671</v>
      </c>
      <c r="D83" s="435">
        <v>5519670.4802369904</v>
      </c>
      <c r="E83" s="200">
        <v>21428.861195523292</v>
      </c>
      <c r="F83" s="652">
        <f t="shared" si="8"/>
        <v>3.8974026025540656E-3</v>
      </c>
      <c r="G83" s="439">
        <v>1310.3531027267557</v>
      </c>
      <c r="H83" s="425">
        <v>1314.8333683270582</v>
      </c>
      <c r="I83" s="691">
        <v>4.4802656003025731</v>
      </c>
      <c r="J83" s="693">
        <f t="shared" si="6"/>
        <v>1.6530332005043036E-3</v>
      </c>
      <c r="K83" s="693">
        <f t="shared" si="7"/>
        <v>7.5863662986068231E-4</v>
      </c>
      <c r="L83" s="433">
        <v>4196</v>
      </c>
      <c r="M83" s="437">
        <v>4198</v>
      </c>
      <c r="N83" s="481">
        <v>16</v>
      </c>
      <c r="O83" s="481">
        <v>16</v>
      </c>
    </row>
    <row r="84" spans="1:15" ht="16.5">
      <c r="A84" s="431">
        <v>239</v>
      </c>
      <c r="B84" s="432" t="s">
        <v>93</v>
      </c>
      <c r="C84" s="435">
        <v>627595.82777207252</v>
      </c>
      <c r="D84" s="435">
        <v>1256596.1150152239</v>
      </c>
      <c r="E84" s="200">
        <v>629000.28724315134</v>
      </c>
      <c r="F84" s="652">
        <f t="shared" si="8"/>
        <v>1.0022378406753667</v>
      </c>
      <c r="G84" s="439">
        <v>299.56841421101313</v>
      </c>
      <c r="H84" s="425">
        <v>619.3179472721655</v>
      </c>
      <c r="I84" s="691">
        <v>319.74953306115236</v>
      </c>
      <c r="J84" s="693">
        <f t="shared" si="6"/>
        <v>3.7632592474174363E-4</v>
      </c>
      <c r="K84" s="693">
        <f t="shared" si="7"/>
        <v>3.6666834730522257E-4</v>
      </c>
      <c r="L84" s="433">
        <v>2095</v>
      </c>
      <c r="M84" s="437">
        <v>2029</v>
      </c>
      <c r="N84" s="481">
        <v>11</v>
      </c>
      <c r="O84" s="481">
        <v>11</v>
      </c>
    </row>
    <row r="85" spans="1:15" ht="16.5">
      <c r="A85" s="431">
        <v>240</v>
      </c>
      <c r="B85" s="432" t="s">
        <v>94</v>
      </c>
      <c r="C85" s="435">
        <v>533761.98582862271</v>
      </c>
      <c r="D85" s="435">
        <v>-2564971.6791921756</v>
      </c>
      <c r="E85" s="200">
        <v>-3098733.6650207983</v>
      </c>
      <c r="F85" s="652">
        <f t="shared" si="8"/>
        <v>-5.8054596379887613</v>
      </c>
      <c r="G85" s="439">
        <v>26.712140217626999</v>
      </c>
      <c r="H85" s="425">
        <v>-131.54375502293325</v>
      </c>
      <c r="I85" s="691">
        <v>-158.25589524056025</v>
      </c>
      <c r="J85" s="693">
        <f t="shared" si="6"/>
        <v>-7.6815878035456462E-4</v>
      </c>
      <c r="K85" s="693">
        <f t="shared" si="7"/>
        <v>3.5237388388883861E-3</v>
      </c>
      <c r="L85" s="433">
        <v>19982</v>
      </c>
      <c r="M85" s="437">
        <v>19499</v>
      </c>
      <c r="N85" s="481">
        <v>19</v>
      </c>
      <c r="O85" s="481">
        <v>19</v>
      </c>
    </row>
    <row r="86" spans="1:15" ht="16.5">
      <c r="A86" s="431">
        <v>241</v>
      </c>
      <c r="B86" s="432" t="s">
        <v>95</v>
      </c>
      <c r="C86" s="435">
        <v>3046163.2879284369</v>
      </c>
      <c r="D86" s="435">
        <v>1685025.9599699844</v>
      </c>
      <c r="E86" s="200">
        <v>-1361137.3279584525</v>
      </c>
      <c r="F86" s="652">
        <f t="shared" si="8"/>
        <v>-0.4468366267010272</v>
      </c>
      <c r="G86" s="439">
        <v>385.39515282495404</v>
      </c>
      <c r="H86" s="425">
        <v>216.83515119932883</v>
      </c>
      <c r="I86" s="691">
        <v>-168.5600016256252</v>
      </c>
      <c r="J86" s="693">
        <f t="shared" si="6"/>
        <v>5.0463227207404361E-4</v>
      </c>
      <c r="K86" s="693">
        <f t="shared" si="7"/>
        <v>1.4043271202113774E-3</v>
      </c>
      <c r="L86" s="433">
        <v>7904</v>
      </c>
      <c r="M86" s="437">
        <v>7771</v>
      </c>
      <c r="N86" s="481">
        <v>19</v>
      </c>
      <c r="O86" s="481">
        <v>19</v>
      </c>
    </row>
    <row r="87" spans="1:15" ht="16.5">
      <c r="A87" s="431">
        <v>244</v>
      </c>
      <c r="B87" s="432" t="s">
        <v>96</v>
      </c>
      <c r="C87" s="435">
        <v>21473441.437506586</v>
      </c>
      <c r="D87" s="435">
        <v>22226767.827251911</v>
      </c>
      <c r="E87" s="200">
        <v>753326.38974532485</v>
      </c>
      <c r="F87" s="652">
        <f t="shared" si="8"/>
        <v>3.5081772613751949E-2</v>
      </c>
      <c r="G87" s="439">
        <v>1123.3229460926232</v>
      </c>
      <c r="H87" s="425">
        <v>1151.6460014120162</v>
      </c>
      <c r="I87" s="691">
        <v>28.323055319393006</v>
      </c>
      <c r="J87" s="693">
        <f t="shared" si="6"/>
        <v>6.6564816305430602E-3</v>
      </c>
      <c r="K87" s="693">
        <f t="shared" si="7"/>
        <v>3.4877767880684058E-3</v>
      </c>
      <c r="L87" s="433">
        <v>19116</v>
      </c>
      <c r="M87" s="437">
        <v>19300</v>
      </c>
      <c r="N87" s="481">
        <v>17</v>
      </c>
      <c r="O87" s="481">
        <v>17</v>
      </c>
    </row>
    <row r="88" spans="1:15" ht="16.5">
      <c r="A88" s="431">
        <v>245</v>
      </c>
      <c r="B88" s="432" t="s">
        <v>539</v>
      </c>
      <c r="C88" s="435">
        <v>17969338.584520828</v>
      </c>
      <c r="D88" s="435">
        <v>14228260.887196209</v>
      </c>
      <c r="E88" s="200">
        <v>-3741077.6973246187</v>
      </c>
      <c r="F88" s="652">
        <f t="shared" si="8"/>
        <v>-0.20819228708547252</v>
      </c>
      <c r="G88" s="439">
        <v>482.63156920178415</v>
      </c>
      <c r="H88" s="425">
        <v>377.64786302145154</v>
      </c>
      <c r="I88" s="691">
        <v>-104.9837061803326</v>
      </c>
      <c r="J88" s="693">
        <f t="shared" si="6"/>
        <v>4.2610854608411911E-3</v>
      </c>
      <c r="K88" s="693">
        <f t="shared" si="7"/>
        <v>6.8085740034852472E-3</v>
      </c>
      <c r="L88" s="433">
        <v>37232</v>
      </c>
      <c r="M88" s="437">
        <v>37676</v>
      </c>
      <c r="N88" s="481">
        <v>1</v>
      </c>
      <c r="O88" s="482">
        <v>35</v>
      </c>
    </row>
    <row r="89" spans="1:15" ht="16.5">
      <c r="A89" s="431">
        <v>249</v>
      </c>
      <c r="B89" s="432" t="s">
        <v>540</v>
      </c>
      <c r="C89" s="435">
        <v>6774496.6659338586</v>
      </c>
      <c r="D89" s="435">
        <v>6851027.9327317029</v>
      </c>
      <c r="E89" s="200">
        <v>76531.266797844321</v>
      </c>
      <c r="F89" s="652">
        <f t="shared" si="8"/>
        <v>1.1296967224545021E-2</v>
      </c>
      <c r="G89" s="439">
        <v>717.40936841404834</v>
      </c>
      <c r="H89" s="425">
        <v>740.65166840342738</v>
      </c>
      <c r="I89" s="691">
        <v>23.242299989379035</v>
      </c>
      <c r="J89" s="693">
        <f t="shared" si="6"/>
        <v>2.0517486815447767E-3</v>
      </c>
      <c r="K89" s="693">
        <f t="shared" si="7"/>
        <v>1.6716028647478112E-3</v>
      </c>
      <c r="L89" s="433">
        <v>9443</v>
      </c>
      <c r="M89" s="437">
        <v>9250</v>
      </c>
      <c r="N89" s="481">
        <v>13</v>
      </c>
      <c r="O89" s="481">
        <v>13</v>
      </c>
    </row>
    <row r="90" spans="1:15" ht="16.5">
      <c r="A90" s="431">
        <v>250</v>
      </c>
      <c r="B90" s="432" t="s">
        <v>99</v>
      </c>
      <c r="C90" s="435">
        <v>1249983.8176785121</v>
      </c>
      <c r="D90" s="435">
        <v>1092927.1526049939</v>
      </c>
      <c r="E90" s="200">
        <v>-157056.66507351818</v>
      </c>
      <c r="F90" s="652">
        <f t="shared" si="8"/>
        <v>-0.12564695866639783</v>
      </c>
      <c r="G90" s="439">
        <v>691.36273101687618</v>
      </c>
      <c r="H90" s="425">
        <v>617.12430977131214</v>
      </c>
      <c r="I90" s="691">
        <v>-74.238421245564041</v>
      </c>
      <c r="J90" s="693">
        <f t="shared" si="6"/>
        <v>3.2731027612197591E-4</v>
      </c>
      <c r="K90" s="693">
        <f t="shared" si="7"/>
        <v>3.2004418091549983E-4</v>
      </c>
      <c r="L90" s="433">
        <v>1808</v>
      </c>
      <c r="M90" s="437">
        <v>1771</v>
      </c>
      <c r="N90" s="481">
        <v>6</v>
      </c>
      <c r="O90" s="481">
        <v>6</v>
      </c>
    </row>
    <row r="91" spans="1:15" ht="16.5">
      <c r="A91" s="431">
        <v>256</v>
      </c>
      <c r="B91" s="432" t="s">
        <v>100</v>
      </c>
      <c r="C91" s="435">
        <v>2071456.6890004401</v>
      </c>
      <c r="D91" s="435">
        <v>2134766.2731869631</v>
      </c>
      <c r="E91" s="200">
        <v>63309.584186522989</v>
      </c>
      <c r="F91" s="652">
        <f t="shared" si="8"/>
        <v>3.0562832678424173E-2</v>
      </c>
      <c r="G91" s="439">
        <v>1310.2192846302594</v>
      </c>
      <c r="H91" s="425">
        <v>1373.7234705192811</v>
      </c>
      <c r="I91" s="691">
        <v>63.504185889021755</v>
      </c>
      <c r="J91" s="693">
        <f t="shared" si="6"/>
        <v>6.3932068726381245E-4</v>
      </c>
      <c r="K91" s="693">
        <f t="shared" si="7"/>
        <v>2.8082928127763228E-4</v>
      </c>
      <c r="L91" s="433">
        <v>1581</v>
      </c>
      <c r="M91" s="437">
        <v>1554</v>
      </c>
      <c r="N91" s="481">
        <v>13</v>
      </c>
      <c r="O91" s="481">
        <v>13</v>
      </c>
    </row>
    <row r="92" spans="1:15" ht="16.5">
      <c r="A92" s="431">
        <v>257</v>
      </c>
      <c r="B92" s="432" t="s">
        <v>541</v>
      </c>
      <c r="C92" s="435">
        <v>37675452.31848076</v>
      </c>
      <c r="D92" s="435">
        <v>36371521.993092239</v>
      </c>
      <c r="E92" s="200">
        <v>-1303930.325388521</v>
      </c>
      <c r="F92" s="652">
        <f t="shared" si="8"/>
        <v>-3.4609546671558078E-2</v>
      </c>
      <c r="G92" s="439">
        <v>931.79957753520046</v>
      </c>
      <c r="H92" s="425">
        <v>893.16639637277729</v>
      </c>
      <c r="I92" s="691">
        <v>-38.63318116242317</v>
      </c>
      <c r="J92" s="693">
        <f t="shared" si="6"/>
        <v>1.0892558463901726E-2</v>
      </c>
      <c r="K92" s="693">
        <f t="shared" si="7"/>
        <v>7.3590283090011208E-3</v>
      </c>
      <c r="L92" s="433">
        <v>40433</v>
      </c>
      <c r="M92" s="437">
        <v>40722</v>
      </c>
      <c r="N92" s="481">
        <v>1</v>
      </c>
      <c r="O92" s="482">
        <v>34</v>
      </c>
    </row>
    <row r="93" spans="1:15" ht="16.5">
      <c r="A93" s="431">
        <v>260</v>
      </c>
      <c r="B93" s="432" t="s">
        <v>542</v>
      </c>
      <c r="C93" s="435">
        <v>14711318.889707677</v>
      </c>
      <c r="D93" s="435">
        <v>12439041.712066803</v>
      </c>
      <c r="E93" s="200">
        <v>-2272277.1776408739</v>
      </c>
      <c r="F93" s="652">
        <f t="shared" si="8"/>
        <v>-0.15445774744442545</v>
      </c>
      <c r="G93" s="439">
        <v>1489.4521504209454</v>
      </c>
      <c r="H93" s="425">
        <v>1278.8158437408042</v>
      </c>
      <c r="I93" s="691">
        <v>-210.63630668014116</v>
      </c>
      <c r="J93" s="693">
        <f t="shared" si="6"/>
        <v>3.7252493615563573E-3</v>
      </c>
      <c r="K93" s="693">
        <f t="shared" si="7"/>
        <v>1.7578033584218335E-3</v>
      </c>
      <c r="L93" s="433">
        <v>9877</v>
      </c>
      <c r="M93" s="437">
        <v>9727</v>
      </c>
      <c r="N93" s="481">
        <v>12</v>
      </c>
      <c r="O93" s="481">
        <v>12</v>
      </c>
    </row>
    <row r="94" spans="1:15" ht="16.5">
      <c r="A94" s="431">
        <v>261</v>
      </c>
      <c r="B94" s="432" t="s">
        <v>103</v>
      </c>
      <c r="C94" s="435">
        <v>10680934.414170148</v>
      </c>
      <c r="D94" s="435">
        <v>11773283.520819142</v>
      </c>
      <c r="E94" s="200">
        <v>1092349.1066489946</v>
      </c>
      <c r="F94" s="652">
        <f t="shared" si="8"/>
        <v>0.10227093101515541</v>
      </c>
      <c r="G94" s="439">
        <v>1637.4267076759386</v>
      </c>
      <c r="H94" s="425">
        <v>1773.8863222569146</v>
      </c>
      <c r="I94" s="691">
        <v>136.45961458097599</v>
      </c>
      <c r="J94" s="693">
        <f t="shared" si="6"/>
        <v>3.5258678228249321E-3</v>
      </c>
      <c r="K94" s="693">
        <f t="shared" si="7"/>
        <v>1.1993976446844565E-3</v>
      </c>
      <c r="L94" s="433">
        <v>6523</v>
      </c>
      <c r="M94" s="437">
        <v>6637</v>
      </c>
      <c r="N94" s="481">
        <v>19</v>
      </c>
      <c r="O94" s="481">
        <v>19</v>
      </c>
    </row>
    <row r="95" spans="1:15" ht="16.5">
      <c r="A95" s="431">
        <v>263</v>
      </c>
      <c r="B95" s="432" t="s">
        <v>104</v>
      </c>
      <c r="C95" s="435">
        <v>9778130.5588833243</v>
      </c>
      <c r="D95" s="435">
        <v>9190270.163638249</v>
      </c>
      <c r="E95" s="200">
        <v>-587860.39524507523</v>
      </c>
      <c r="F95" s="652">
        <f t="shared" si="8"/>
        <v>-6.0119916757606646E-2</v>
      </c>
      <c r="G95" s="439">
        <v>1260.2307718627819</v>
      </c>
      <c r="H95" s="425">
        <v>1209.7235966352835</v>
      </c>
      <c r="I95" s="691">
        <v>-50.507175227498465</v>
      </c>
      <c r="J95" s="693">
        <f t="shared" si="6"/>
        <v>2.7523059132772499E-3</v>
      </c>
      <c r="K95" s="693">
        <f t="shared" si="7"/>
        <v>1.3728829149717969E-3</v>
      </c>
      <c r="L95" s="433">
        <v>7759</v>
      </c>
      <c r="M95" s="437">
        <v>7597</v>
      </c>
      <c r="N95" s="481">
        <v>11</v>
      </c>
      <c r="O95" s="481">
        <v>11</v>
      </c>
    </row>
    <row r="96" spans="1:15" ht="16.5">
      <c r="A96" s="431">
        <v>265</v>
      </c>
      <c r="B96" s="432" t="s">
        <v>105</v>
      </c>
      <c r="C96" s="435">
        <v>1560231.2656089787</v>
      </c>
      <c r="D96" s="435">
        <v>1657093.6760759631</v>
      </c>
      <c r="E96" s="200">
        <v>96862.41046698438</v>
      </c>
      <c r="F96" s="652">
        <f t="shared" si="8"/>
        <v>6.2082085266492663E-2</v>
      </c>
      <c r="G96" s="439">
        <v>1434.0360897141347</v>
      </c>
      <c r="H96" s="425">
        <v>1557.4188684924466</v>
      </c>
      <c r="I96" s="691">
        <v>123.38277877831183</v>
      </c>
      <c r="J96" s="693">
        <f t="shared" si="6"/>
        <v>4.9626710012980353E-4</v>
      </c>
      <c r="K96" s="693">
        <f t="shared" si="7"/>
        <v>1.9227950790180227E-4</v>
      </c>
      <c r="L96" s="433">
        <v>1088</v>
      </c>
      <c r="M96" s="437">
        <v>1064</v>
      </c>
      <c r="N96" s="481">
        <v>13</v>
      </c>
      <c r="O96" s="481">
        <v>13</v>
      </c>
    </row>
    <row r="97" spans="1:15" ht="16.5">
      <c r="A97" s="431">
        <v>271</v>
      </c>
      <c r="B97" s="432" t="s">
        <v>543</v>
      </c>
      <c r="C97" s="435">
        <v>4137491.512324458</v>
      </c>
      <c r="D97" s="435">
        <v>2810171.7402421939</v>
      </c>
      <c r="E97" s="200">
        <v>-1327319.7720822641</v>
      </c>
      <c r="F97" s="652">
        <f t="shared" si="8"/>
        <v>-0.32080301992851001</v>
      </c>
      <c r="G97" s="439">
        <v>595.23687416550968</v>
      </c>
      <c r="H97" s="425">
        <v>407.09426919342229</v>
      </c>
      <c r="I97" s="691">
        <v>-188.14260497208738</v>
      </c>
      <c r="J97" s="693">
        <f t="shared" si="6"/>
        <v>8.4159139614795508E-4</v>
      </c>
      <c r="K97" s="693">
        <f t="shared" si="7"/>
        <v>1.247467521659907E-3</v>
      </c>
      <c r="L97" s="433">
        <v>6951</v>
      </c>
      <c r="M97" s="437">
        <v>6903</v>
      </c>
      <c r="N97" s="481">
        <v>4</v>
      </c>
      <c r="O97" s="481">
        <v>4</v>
      </c>
    </row>
    <row r="98" spans="1:15" ht="16.5">
      <c r="A98" s="431">
        <v>272</v>
      </c>
      <c r="B98" s="432" t="s">
        <v>544</v>
      </c>
      <c r="C98" s="435">
        <v>32924540.649582051</v>
      </c>
      <c r="D98" s="435">
        <v>25705674.330996554</v>
      </c>
      <c r="E98" s="200">
        <v>-7218866.3185854964</v>
      </c>
      <c r="F98" s="652">
        <f t="shared" si="8"/>
        <v>-0.21925488332293966</v>
      </c>
      <c r="G98" s="439">
        <v>687.23080526794649</v>
      </c>
      <c r="H98" s="425">
        <v>535.46794840221128</v>
      </c>
      <c r="I98" s="691">
        <v>-151.76285686573522</v>
      </c>
      <c r="J98" s="693">
        <f t="shared" si="6"/>
        <v>7.6983459905135727E-3</v>
      </c>
      <c r="K98" s="693">
        <f t="shared" si="7"/>
        <v>8.6753477973063164E-3</v>
      </c>
      <c r="L98" s="433">
        <v>47909</v>
      </c>
      <c r="M98" s="437">
        <v>48006</v>
      </c>
      <c r="N98" s="481">
        <v>16</v>
      </c>
      <c r="O98" s="481">
        <v>16</v>
      </c>
    </row>
    <row r="99" spans="1:15" ht="16.5">
      <c r="A99" s="431">
        <v>273</v>
      </c>
      <c r="B99" s="432" t="s">
        <v>108</v>
      </c>
      <c r="C99" s="435">
        <v>5194470.5777820786</v>
      </c>
      <c r="D99" s="435">
        <v>5169606.5969812386</v>
      </c>
      <c r="E99" s="200">
        <v>-24863.980800840072</v>
      </c>
      <c r="F99" s="652">
        <f t="shared" si="8"/>
        <v>-4.7866246287328919E-3</v>
      </c>
      <c r="G99" s="439">
        <v>1302.1986908453443</v>
      </c>
      <c r="H99" s="425">
        <v>1292.7248304529228</v>
      </c>
      <c r="I99" s="691">
        <v>-9.4738603924215568</v>
      </c>
      <c r="J99" s="693">
        <f t="shared" si="6"/>
        <v>1.5481959238242699E-3</v>
      </c>
      <c r="K99" s="693">
        <f t="shared" si="7"/>
        <v>7.226745790407024E-4</v>
      </c>
      <c r="L99" s="433">
        <v>3989</v>
      </c>
      <c r="M99" s="437">
        <v>3999</v>
      </c>
      <c r="N99" s="481">
        <v>19</v>
      </c>
      <c r="O99" s="481">
        <v>19</v>
      </c>
    </row>
    <row r="100" spans="1:15" ht="16.5">
      <c r="A100" s="431">
        <v>275</v>
      </c>
      <c r="B100" s="432" t="s">
        <v>109</v>
      </c>
      <c r="C100" s="435">
        <v>2846569.1388418451</v>
      </c>
      <c r="D100" s="435">
        <v>2477817.2754209777</v>
      </c>
      <c r="E100" s="200">
        <v>-368751.86342086736</v>
      </c>
      <c r="F100" s="652">
        <f t="shared" si="8"/>
        <v>-0.12954256349835147</v>
      </c>
      <c r="G100" s="439">
        <v>1100.7614612690816</v>
      </c>
      <c r="H100" s="425">
        <v>982.87079548630618</v>
      </c>
      <c r="I100" s="691">
        <v>-117.89066578277539</v>
      </c>
      <c r="J100" s="693">
        <f t="shared" si="6"/>
        <v>7.4205774343220074E-4</v>
      </c>
      <c r="K100" s="693">
        <f t="shared" si="7"/>
        <v>4.5557954832748456E-4</v>
      </c>
      <c r="L100" s="433">
        <v>2586</v>
      </c>
      <c r="M100" s="437">
        <v>2521</v>
      </c>
      <c r="N100" s="481">
        <v>13</v>
      </c>
      <c r="O100" s="481">
        <v>13</v>
      </c>
    </row>
    <row r="101" spans="1:15" ht="16.5">
      <c r="A101" s="431">
        <v>276</v>
      </c>
      <c r="B101" s="432" t="s">
        <v>545</v>
      </c>
      <c r="C101" s="435">
        <v>19091600.184831887</v>
      </c>
      <c r="D101" s="435">
        <v>16670569.24465736</v>
      </c>
      <c r="E101" s="200">
        <v>-2421030.9401745275</v>
      </c>
      <c r="F101" s="652">
        <f t="shared" si="8"/>
        <v>-0.12681131580044377</v>
      </c>
      <c r="G101" s="439">
        <v>1269.8104545947381</v>
      </c>
      <c r="H101" s="425">
        <v>1099.8594210369704</v>
      </c>
      <c r="I101" s="691">
        <v>-169.95103355776769</v>
      </c>
      <c r="J101" s="693">
        <f t="shared" si="6"/>
        <v>4.9925089788224811E-3</v>
      </c>
      <c r="K101" s="693">
        <f t="shared" si="7"/>
        <v>2.7390794184846026E-3</v>
      </c>
      <c r="L101" s="433">
        <v>15035</v>
      </c>
      <c r="M101" s="437">
        <v>15157</v>
      </c>
      <c r="N101" s="481">
        <v>12</v>
      </c>
      <c r="O101" s="481">
        <v>12</v>
      </c>
    </row>
    <row r="102" spans="1:15" ht="16.5">
      <c r="A102" s="431">
        <v>280</v>
      </c>
      <c r="B102" s="432" t="s">
        <v>111</v>
      </c>
      <c r="C102" s="435">
        <v>2774337.4116741903</v>
      </c>
      <c r="D102" s="435">
        <v>2837325.291551935</v>
      </c>
      <c r="E102" s="200">
        <v>62987.879877744708</v>
      </c>
      <c r="F102" s="652">
        <f t="shared" si="8"/>
        <v>2.2703756079810889E-2</v>
      </c>
      <c r="G102" s="439">
        <v>1353.3353227678977</v>
      </c>
      <c r="H102" s="425">
        <v>1401.8405590671616</v>
      </c>
      <c r="I102" s="691">
        <v>48.50523629926397</v>
      </c>
      <c r="J102" s="693">
        <f t="shared" si="6"/>
        <v>8.4972335293546821E-4</v>
      </c>
      <c r="K102" s="693">
        <f t="shared" si="7"/>
        <v>3.6576477818914266E-4</v>
      </c>
      <c r="L102" s="433">
        <v>2050</v>
      </c>
      <c r="M102" s="437">
        <v>2024</v>
      </c>
      <c r="N102" s="481">
        <v>15</v>
      </c>
      <c r="O102" s="481">
        <v>15</v>
      </c>
    </row>
    <row r="103" spans="1:15" ht="16.5">
      <c r="A103" s="431">
        <v>284</v>
      </c>
      <c r="B103" s="432" t="s">
        <v>546</v>
      </c>
      <c r="C103" s="435">
        <v>4314277.9135445543</v>
      </c>
      <c r="D103" s="435">
        <v>3570670.6146887415</v>
      </c>
      <c r="E103" s="200">
        <v>-743607.29885581275</v>
      </c>
      <c r="F103" s="652">
        <f t="shared" si="8"/>
        <v>-0.17235961932848104</v>
      </c>
      <c r="G103" s="439">
        <v>1899.7260737756733</v>
      </c>
      <c r="H103" s="425">
        <v>1603.3545642966958</v>
      </c>
      <c r="I103" s="691">
        <v>-296.37150947897749</v>
      </c>
      <c r="J103" s="693">
        <f t="shared" si="6"/>
        <v>1.0693459139053849E-3</v>
      </c>
      <c r="K103" s="693">
        <f t="shared" si="7"/>
        <v>4.0244968430198653E-4</v>
      </c>
      <c r="L103" s="433">
        <v>2271</v>
      </c>
      <c r="M103" s="437">
        <v>2227</v>
      </c>
      <c r="N103" s="481">
        <v>2</v>
      </c>
      <c r="O103" s="481">
        <v>2</v>
      </c>
    </row>
    <row r="104" spans="1:15" ht="16.5">
      <c r="A104" s="431">
        <v>285</v>
      </c>
      <c r="B104" s="432" t="s">
        <v>113</v>
      </c>
      <c r="C104" s="435">
        <v>22786465.211385999</v>
      </c>
      <c r="D104" s="435">
        <v>4696061.4868798163</v>
      </c>
      <c r="E104" s="200">
        <v>-18090403.724506184</v>
      </c>
      <c r="F104" s="652">
        <f t="shared" si="8"/>
        <v>-0.79391004952653765</v>
      </c>
      <c r="G104" s="439">
        <v>444.6920476061357</v>
      </c>
      <c r="H104" s="425">
        <v>92.776369339941454</v>
      </c>
      <c r="I104" s="691">
        <v>-351.91567826619428</v>
      </c>
      <c r="J104" s="693">
        <f t="shared" si="6"/>
        <v>1.4063784382086237E-3</v>
      </c>
      <c r="K104" s="693">
        <f t="shared" si="7"/>
        <v>9.147191589723238E-3</v>
      </c>
      <c r="L104" s="433">
        <v>51241</v>
      </c>
      <c r="M104" s="437">
        <v>50617</v>
      </c>
      <c r="N104" s="481">
        <v>8</v>
      </c>
      <c r="O104" s="481">
        <v>8</v>
      </c>
    </row>
    <row r="105" spans="1:15" ht="16.5">
      <c r="A105" s="431">
        <v>286</v>
      </c>
      <c r="B105" s="432" t="s">
        <v>114</v>
      </c>
      <c r="C105" s="435">
        <v>17097850.261725083</v>
      </c>
      <c r="D105" s="435">
        <v>-5739127.1835475061</v>
      </c>
      <c r="E105" s="200">
        <v>-22836977.445272587</v>
      </c>
      <c r="F105" s="652">
        <f t="shared" si="8"/>
        <v>-1.3356636709116001</v>
      </c>
      <c r="G105" s="439">
        <v>212.51709376445029</v>
      </c>
      <c r="H105" s="425">
        <v>-72.254808489940785</v>
      </c>
      <c r="I105" s="691">
        <v>-284.77190225439108</v>
      </c>
      <c r="J105" s="693">
        <f t="shared" si="6"/>
        <v>-1.7187561848644008E-3</v>
      </c>
      <c r="K105" s="693">
        <f t="shared" si="7"/>
        <v>1.4353918264222042E-2</v>
      </c>
      <c r="L105" s="433">
        <v>80454</v>
      </c>
      <c r="M105" s="437">
        <v>79429</v>
      </c>
      <c r="N105" s="481">
        <v>8</v>
      </c>
      <c r="O105" s="481">
        <v>8</v>
      </c>
    </row>
    <row r="106" spans="1:15" ht="16.5">
      <c r="A106" s="431">
        <v>287</v>
      </c>
      <c r="B106" s="432" t="s">
        <v>547</v>
      </c>
      <c r="C106" s="435">
        <v>8822056.8972998895</v>
      </c>
      <c r="D106" s="435">
        <v>9434439.2968820818</v>
      </c>
      <c r="E106" s="200">
        <v>612382.3995821923</v>
      </c>
      <c r="F106" s="652">
        <f t="shared" si="8"/>
        <v>6.9414922926831296E-2</v>
      </c>
      <c r="G106" s="439">
        <v>1382.7675387617383</v>
      </c>
      <c r="H106" s="425">
        <v>1511.4449370205193</v>
      </c>
      <c r="I106" s="691">
        <v>128.67739825878107</v>
      </c>
      <c r="J106" s="693">
        <f t="shared" si="6"/>
        <v>2.825429786384451E-3</v>
      </c>
      <c r="K106" s="693">
        <f t="shared" si="7"/>
        <v>1.1280156845141446E-3</v>
      </c>
      <c r="L106" s="433">
        <v>6380</v>
      </c>
      <c r="M106" s="437">
        <v>6242</v>
      </c>
      <c r="N106" s="481">
        <v>15</v>
      </c>
      <c r="O106" s="481">
        <v>15</v>
      </c>
    </row>
    <row r="107" spans="1:15" ht="16.5">
      <c r="A107" s="431">
        <v>288</v>
      </c>
      <c r="B107" s="432" t="s">
        <v>548</v>
      </c>
      <c r="C107" s="435">
        <v>6769128.8969027083</v>
      </c>
      <c r="D107" s="435">
        <v>7461844.0979987141</v>
      </c>
      <c r="E107" s="200">
        <v>692715.20109600574</v>
      </c>
      <c r="F107" s="652">
        <f t="shared" si="8"/>
        <v>0.1023344674989075</v>
      </c>
      <c r="G107" s="439">
        <v>1050.7806421767632</v>
      </c>
      <c r="H107" s="425">
        <v>1165.0029817328202</v>
      </c>
      <c r="I107" s="691">
        <v>114.22233955605702</v>
      </c>
      <c r="J107" s="693">
        <f t="shared" si="6"/>
        <v>2.2346761595901225E-3</v>
      </c>
      <c r="K107" s="693">
        <f t="shared" si="7"/>
        <v>1.1574720376983493E-3</v>
      </c>
      <c r="L107" s="433">
        <v>6442</v>
      </c>
      <c r="M107" s="437">
        <v>6405</v>
      </c>
      <c r="N107" s="481">
        <v>15</v>
      </c>
      <c r="O107" s="481">
        <v>15</v>
      </c>
    </row>
    <row r="108" spans="1:15" ht="16.5">
      <c r="A108" s="431">
        <v>290</v>
      </c>
      <c r="B108" s="432" t="s">
        <v>117</v>
      </c>
      <c r="C108" s="435">
        <v>7226724.1892603924</v>
      </c>
      <c r="D108" s="435">
        <v>8254380.6784502659</v>
      </c>
      <c r="E108" s="200">
        <v>1027656.4891898734</v>
      </c>
      <c r="F108" s="652">
        <f t="shared" si="8"/>
        <v>0.14220225682849083</v>
      </c>
      <c r="G108" s="439">
        <v>911.54442346876795</v>
      </c>
      <c r="H108" s="425">
        <v>1064.3946716247924</v>
      </c>
      <c r="I108" s="691">
        <v>152.85024815602446</v>
      </c>
      <c r="J108" s="693">
        <f t="shared" si="6"/>
        <v>2.4720253428051893E-3</v>
      </c>
      <c r="K108" s="693">
        <f t="shared" si="7"/>
        <v>1.4014356990399216E-3</v>
      </c>
      <c r="L108" s="433">
        <v>7928</v>
      </c>
      <c r="M108" s="437">
        <v>7755</v>
      </c>
      <c r="N108" s="481">
        <v>18</v>
      </c>
      <c r="O108" s="481">
        <v>18</v>
      </c>
    </row>
    <row r="109" spans="1:15" ht="16.5">
      <c r="A109" s="431">
        <v>291</v>
      </c>
      <c r="B109" s="432" t="s">
        <v>549</v>
      </c>
      <c r="C109" s="435">
        <v>2161508.0053937417</v>
      </c>
      <c r="D109" s="435">
        <v>2484859.3293691324</v>
      </c>
      <c r="E109" s="200">
        <v>323351.32397539075</v>
      </c>
      <c r="F109" s="652">
        <f t="shared" si="8"/>
        <v>0.14959524700741919</v>
      </c>
      <c r="G109" s="439">
        <v>1001.625581739454</v>
      </c>
      <c r="H109" s="425">
        <v>1172.6565971539087</v>
      </c>
      <c r="I109" s="691">
        <v>171.03101541445471</v>
      </c>
      <c r="J109" s="693">
        <f t="shared" si="6"/>
        <v>7.4416670066392704E-4</v>
      </c>
      <c r="K109" s="693">
        <f t="shared" si="7"/>
        <v>3.8293259139466073E-4</v>
      </c>
      <c r="L109" s="433">
        <v>2158</v>
      </c>
      <c r="M109" s="437">
        <v>2119</v>
      </c>
      <c r="N109" s="481">
        <v>6</v>
      </c>
      <c r="O109" s="481">
        <v>6</v>
      </c>
    </row>
    <row r="110" spans="1:15" ht="16.5">
      <c r="A110" s="431">
        <v>297</v>
      </c>
      <c r="B110" s="432" t="s">
        <v>119</v>
      </c>
      <c r="C110" s="435">
        <v>39691568.096003927</v>
      </c>
      <c r="D110" s="435">
        <v>32256607.137618694</v>
      </c>
      <c r="E110" s="200">
        <v>-7434960.9583852328</v>
      </c>
      <c r="F110" s="652">
        <f t="shared" si="8"/>
        <v>-0.18731839821500454</v>
      </c>
      <c r="G110" s="439">
        <v>326.56399871653593</v>
      </c>
      <c r="H110" s="425">
        <v>263.11733965462173</v>
      </c>
      <c r="I110" s="691">
        <v>-63.446659061914204</v>
      </c>
      <c r="J110" s="693">
        <f t="shared" si="6"/>
        <v>9.6602220594549735E-3</v>
      </c>
      <c r="K110" s="693">
        <f t="shared" si="7"/>
        <v>2.2154430443339802E-2</v>
      </c>
      <c r="L110" s="433">
        <v>121543</v>
      </c>
      <c r="M110" s="437">
        <v>122594</v>
      </c>
      <c r="N110" s="481">
        <v>11</v>
      </c>
      <c r="O110" s="481">
        <v>11</v>
      </c>
    </row>
    <row r="111" spans="1:15" ht="16.5">
      <c r="A111" s="431">
        <v>300</v>
      </c>
      <c r="B111" s="432" t="s">
        <v>120</v>
      </c>
      <c r="C111" s="435">
        <v>6527415.1548489649</v>
      </c>
      <c r="D111" s="435">
        <v>6709322.8952409467</v>
      </c>
      <c r="E111" s="200">
        <v>181907.74039198179</v>
      </c>
      <c r="F111" s="652">
        <f t="shared" si="8"/>
        <v>2.786826578003845E-2</v>
      </c>
      <c r="G111" s="439">
        <v>1850.1743636193212</v>
      </c>
      <c r="H111" s="425">
        <v>1952.0869639921289</v>
      </c>
      <c r="I111" s="691">
        <v>101.91260037280767</v>
      </c>
      <c r="J111" s="693">
        <f t="shared" si="6"/>
        <v>2.0093107982527168E-3</v>
      </c>
      <c r="K111" s="693">
        <f t="shared" si="7"/>
        <v>6.2111341039332183E-4</v>
      </c>
      <c r="L111" s="433">
        <v>3528</v>
      </c>
      <c r="M111" s="437">
        <v>3437</v>
      </c>
      <c r="N111" s="481">
        <v>14</v>
      </c>
      <c r="O111" s="481">
        <v>14</v>
      </c>
    </row>
    <row r="112" spans="1:15" ht="16.5">
      <c r="A112" s="431">
        <v>301</v>
      </c>
      <c r="B112" s="432" t="s">
        <v>121</v>
      </c>
      <c r="C112" s="435">
        <v>15780931.263686053</v>
      </c>
      <c r="D112" s="435">
        <v>11720014.963495262</v>
      </c>
      <c r="E112" s="200">
        <v>-4060916.3001907915</v>
      </c>
      <c r="F112" s="652">
        <f t="shared" si="8"/>
        <v>-0.25733058666413944</v>
      </c>
      <c r="G112" s="439">
        <v>781.35026309283819</v>
      </c>
      <c r="H112" s="425">
        <v>589.24157684742397</v>
      </c>
      <c r="I112" s="691">
        <v>-192.10868624541422</v>
      </c>
      <c r="J112" s="693">
        <f t="shared" si="6"/>
        <v>3.5099149332249789E-3</v>
      </c>
      <c r="K112" s="693">
        <f t="shared" si="7"/>
        <v>3.5943979437658338E-3</v>
      </c>
      <c r="L112" s="433">
        <v>20197</v>
      </c>
      <c r="M112" s="437">
        <v>19890</v>
      </c>
      <c r="N112" s="481">
        <v>14</v>
      </c>
      <c r="O112" s="481">
        <v>14</v>
      </c>
    </row>
    <row r="113" spans="1:15" ht="16.5">
      <c r="A113" s="431">
        <v>304</v>
      </c>
      <c r="B113" s="432" t="s">
        <v>550</v>
      </c>
      <c r="C113" s="435">
        <v>-354493.73581603094</v>
      </c>
      <c r="D113" s="435">
        <v>-231269.45030328378</v>
      </c>
      <c r="E113" s="200">
        <v>123224.28551274716</v>
      </c>
      <c r="F113" s="652">
        <f>-E113/C113</f>
        <v>0.34760638359120677</v>
      </c>
      <c r="G113" s="439">
        <v>-365.08108734915646</v>
      </c>
      <c r="H113" s="425">
        <v>-243.44152663503556</v>
      </c>
      <c r="I113" s="691">
        <v>121.6395607141209</v>
      </c>
      <c r="J113" s="693">
        <f t="shared" si="6"/>
        <v>-6.9260670719838716E-5</v>
      </c>
      <c r="K113" s="693">
        <f t="shared" si="7"/>
        <v>1.716781320551806E-4</v>
      </c>
      <c r="L113" s="433">
        <v>971</v>
      </c>
      <c r="M113" s="437">
        <v>950</v>
      </c>
      <c r="N113" s="481">
        <v>2</v>
      </c>
      <c r="O113" s="481">
        <v>2</v>
      </c>
    </row>
    <row r="114" spans="1:15" ht="16.5">
      <c r="A114" s="431">
        <v>305</v>
      </c>
      <c r="B114" s="432" t="s">
        <v>123</v>
      </c>
      <c r="C114" s="435">
        <v>17201860.780822605</v>
      </c>
      <c r="D114" s="435">
        <v>14766514.610619554</v>
      </c>
      <c r="E114" s="200">
        <v>-2435346.1702030506</v>
      </c>
      <c r="F114" s="652">
        <f t="shared" ref="F114:F145" si="9">E114/C114</f>
        <v>-0.14157457738049375</v>
      </c>
      <c r="G114" s="439">
        <v>1134.3132727215698</v>
      </c>
      <c r="H114" s="425">
        <v>974.94484422418816</v>
      </c>
      <c r="I114" s="691">
        <v>-159.36842849738161</v>
      </c>
      <c r="J114" s="693">
        <f t="shared" si="6"/>
        <v>4.4222819087631413E-3</v>
      </c>
      <c r="K114" s="693">
        <f t="shared" si="7"/>
        <v>2.737091566429227E-3</v>
      </c>
      <c r="L114" s="433">
        <v>15165</v>
      </c>
      <c r="M114" s="437">
        <v>15146</v>
      </c>
      <c r="N114" s="481">
        <v>17</v>
      </c>
      <c r="O114" s="481">
        <v>17</v>
      </c>
    </row>
    <row r="115" spans="1:15" ht="16.5">
      <c r="A115" s="431">
        <v>309</v>
      </c>
      <c r="B115" s="432" t="s">
        <v>124</v>
      </c>
      <c r="C115" s="435">
        <v>4436519.8952732049</v>
      </c>
      <c r="D115" s="435">
        <v>2810193.268336664</v>
      </c>
      <c r="E115" s="200">
        <v>-1626326.6269365409</v>
      </c>
      <c r="F115" s="652">
        <f t="shared" si="9"/>
        <v>-0.36657710667978199</v>
      </c>
      <c r="G115" s="439">
        <v>681.91206505890023</v>
      </c>
      <c r="H115" s="425">
        <v>435.21655077228803</v>
      </c>
      <c r="I115" s="691">
        <v>-246.69551428661219</v>
      </c>
      <c r="J115" s="693">
        <f t="shared" si="6"/>
        <v>8.4159784339059936E-4</v>
      </c>
      <c r="K115" s="693">
        <f t="shared" si="7"/>
        <v>1.1668691565055803E-3</v>
      </c>
      <c r="L115" s="433">
        <v>6506</v>
      </c>
      <c r="M115" s="437">
        <v>6457</v>
      </c>
      <c r="N115" s="481">
        <v>12</v>
      </c>
      <c r="O115" s="481">
        <v>12</v>
      </c>
    </row>
    <row r="116" spans="1:15" ht="16.5">
      <c r="A116" s="431">
        <v>312</v>
      </c>
      <c r="B116" s="432" t="s">
        <v>125</v>
      </c>
      <c r="C116" s="435">
        <v>719462.75336417789</v>
      </c>
      <c r="D116" s="435">
        <v>551097.37524991797</v>
      </c>
      <c r="E116" s="200">
        <v>-168365.37811425992</v>
      </c>
      <c r="F116" s="652">
        <f t="shared" si="9"/>
        <v>-0.23401541959884709</v>
      </c>
      <c r="G116" s="439">
        <v>583.9795076007938</v>
      </c>
      <c r="H116" s="425">
        <v>460.7837585701655</v>
      </c>
      <c r="I116" s="691">
        <v>-123.19574903062829</v>
      </c>
      <c r="J116" s="693">
        <f t="shared" si="6"/>
        <v>1.6504287008810344E-4</v>
      </c>
      <c r="K116" s="693">
        <f t="shared" si="7"/>
        <v>2.1613373256631159E-4</v>
      </c>
      <c r="L116" s="433">
        <v>1232</v>
      </c>
      <c r="M116" s="437">
        <v>1196</v>
      </c>
      <c r="N116" s="481">
        <v>13</v>
      </c>
      <c r="O116" s="481">
        <v>13</v>
      </c>
    </row>
    <row r="117" spans="1:15" ht="16.5">
      <c r="A117" s="431">
        <v>316</v>
      </c>
      <c r="B117" s="432" t="s">
        <v>126</v>
      </c>
      <c r="C117" s="435">
        <v>1429244.6794250868</v>
      </c>
      <c r="D117" s="435">
        <v>1199502.0464381818</v>
      </c>
      <c r="E117" s="200">
        <v>-229742.63298690505</v>
      </c>
      <c r="F117" s="652">
        <f t="shared" si="9"/>
        <v>-0.16074408832455403</v>
      </c>
      <c r="G117" s="439">
        <v>336.68897041815944</v>
      </c>
      <c r="H117" s="425">
        <v>285.7317880986617</v>
      </c>
      <c r="I117" s="691">
        <v>-50.957182319497747</v>
      </c>
      <c r="J117" s="693">
        <f t="shared" si="6"/>
        <v>3.59227369447974E-4</v>
      </c>
      <c r="K117" s="693">
        <f t="shared" si="7"/>
        <v>7.5863662986068231E-4</v>
      </c>
      <c r="L117" s="433">
        <v>4245</v>
      </c>
      <c r="M117" s="437">
        <v>4198</v>
      </c>
      <c r="N117" s="481">
        <v>7</v>
      </c>
      <c r="O117" s="481">
        <v>7</v>
      </c>
    </row>
    <row r="118" spans="1:15" ht="16.5">
      <c r="A118" s="431">
        <v>317</v>
      </c>
      <c r="B118" s="432" t="s">
        <v>127</v>
      </c>
      <c r="C118" s="435">
        <v>5240954.886114575</v>
      </c>
      <c r="D118" s="435">
        <v>4670245.620968705</v>
      </c>
      <c r="E118" s="200">
        <v>-570709.26514586993</v>
      </c>
      <c r="F118" s="652">
        <f t="shared" si="9"/>
        <v>-0.10889413810027469</v>
      </c>
      <c r="G118" s="439">
        <v>2069.0702274435748</v>
      </c>
      <c r="H118" s="425">
        <v>1887.7306471175041</v>
      </c>
      <c r="I118" s="691">
        <v>-181.33958032607075</v>
      </c>
      <c r="J118" s="693">
        <f t="shared" si="6"/>
        <v>1.3986470919980791E-3</v>
      </c>
      <c r="K118" s="693">
        <f t="shared" si="7"/>
        <v>4.4708599863633346E-4</v>
      </c>
      <c r="L118" s="433">
        <v>2533</v>
      </c>
      <c r="M118" s="437">
        <v>2474</v>
      </c>
      <c r="N118" s="481">
        <v>17</v>
      </c>
      <c r="O118" s="481">
        <v>17</v>
      </c>
    </row>
    <row r="119" spans="1:15" ht="16.5">
      <c r="A119" s="431">
        <v>320</v>
      </c>
      <c r="B119" s="432" t="s">
        <v>128</v>
      </c>
      <c r="C119" s="435">
        <v>7653489.006519421</v>
      </c>
      <c r="D119" s="435">
        <v>6614304.6062078513</v>
      </c>
      <c r="E119" s="200">
        <v>-1039184.4003115697</v>
      </c>
      <c r="F119" s="652">
        <f t="shared" si="9"/>
        <v>-0.13577917201244663</v>
      </c>
      <c r="G119" s="439">
        <v>1077.1976082363717</v>
      </c>
      <c r="H119" s="425">
        <v>945.44090997825208</v>
      </c>
      <c r="I119" s="691">
        <v>-131.75669825811963</v>
      </c>
      <c r="J119" s="693">
        <f t="shared" si="6"/>
        <v>1.9808546817165575E-3</v>
      </c>
      <c r="K119" s="693">
        <f t="shared" si="7"/>
        <v>1.2642739072189931E-3</v>
      </c>
      <c r="L119" s="433">
        <v>7105</v>
      </c>
      <c r="M119" s="437">
        <v>6996</v>
      </c>
      <c r="N119" s="481">
        <v>19</v>
      </c>
      <c r="O119" s="481">
        <v>19</v>
      </c>
    </row>
    <row r="120" spans="1:15" ht="16.5">
      <c r="A120" s="431">
        <v>322</v>
      </c>
      <c r="B120" s="432" t="s">
        <v>551</v>
      </c>
      <c r="C120" s="435">
        <v>9975495.9887803383</v>
      </c>
      <c r="D120" s="435">
        <v>9307575.5454034265</v>
      </c>
      <c r="E120" s="200">
        <v>-667920.4433769118</v>
      </c>
      <c r="F120" s="652">
        <f t="shared" si="9"/>
        <v>-6.6956113673759851E-2</v>
      </c>
      <c r="G120" s="439">
        <v>1508.2394902903445</v>
      </c>
      <c r="H120" s="425">
        <v>1421.2208803486681</v>
      </c>
      <c r="I120" s="691">
        <v>-87.018609941676459</v>
      </c>
      <c r="J120" s="693">
        <f t="shared" si="6"/>
        <v>2.7874365775714242E-3</v>
      </c>
      <c r="K120" s="693">
        <f t="shared" si="7"/>
        <v>1.1834948282414502E-3</v>
      </c>
      <c r="L120" s="433">
        <v>6614</v>
      </c>
      <c r="M120" s="437">
        <v>6549</v>
      </c>
      <c r="N120" s="481">
        <v>2</v>
      </c>
      <c r="O120" s="481">
        <v>2</v>
      </c>
    </row>
    <row r="121" spans="1:15" ht="16.5">
      <c r="A121" s="431">
        <v>398</v>
      </c>
      <c r="B121" s="432" t="s">
        <v>552</v>
      </c>
      <c r="C121" s="435">
        <v>90717313.298486829</v>
      </c>
      <c r="D121" s="435">
        <v>76367211.70378688</v>
      </c>
      <c r="E121" s="200">
        <v>-14350101.594699949</v>
      </c>
      <c r="F121" s="652">
        <f t="shared" si="9"/>
        <v>-0.15818481691012901</v>
      </c>
      <c r="G121" s="439">
        <v>755.80755412104634</v>
      </c>
      <c r="H121" s="425">
        <v>635.46670858154255</v>
      </c>
      <c r="I121" s="691">
        <v>-120.34084553950379</v>
      </c>
      <c r="J121" s="693">
        <f t="shared" si="6"/>
        <v>2.2870484176236633E-2</v>
      </c>
      <c r="K121" s="693">
        <f t="shared" si="7"/>
        <v>2.1717283704980345E-2</v>
      </c>
      <c r="L121" s="433">
        <v>120027</v>
      </c>
      <c r="M121" s="437">
        <v>120175</v>
      </c>
      <c r="N121" s="481">
        <v>7</v>
      </c>
      <c r="O121" s="481">
        <v>7</v>
      </c>
    </row>
    <row r="122" spans="1:15" ht="16.5">
      <c r="A122" s="431">
        <v>399</v>
      </c>
      <c r="B122" s="432" t="s">
        <v>553</v>
      </c>
      <c r="C122" s="435">
        <v>5678662.7483937824</v>
      </c>
      <c r="D122" s="435">
        <v>4323731.0018033478</v>
      </c>
      <c r="E122" s="200">
        <v>-1354931.7465904346</v>
      </c>
      <c r="F122" s="652">
        <f t="shared" si="9"/>
        <v>-0.23860049568424871</v>
      </c>
      <c r="G122" s="439">
        <v>717.36517791735503</v>
      </c>
      <c r="H122" s="425">
        <v>553.1189717031275</v>
      </c>
      <c r="I122" s="691">
        <v>-164.24620621422753</v>
      </c>
      <c r="J122" s="693">
        <f t="shared" si="6"/>
        <v>1.294872750397193E-3</v>
      </c>
      <c r="K122" s="693">
        <f t="shared" si="7"/>
        <v>1.4126399560793123E-3</v>
      </c>
      <c r="L122" s="433">
        <v>7916</v>
      </c>
      <c r="M122" s="437">
        <v>7817</v>
      </c>
      <c r="N122" s="481">
        <v>15</v>
      </c>
      <c r="O122" s="481">
        <v>15</v>
      </c>
    </row>
    <row r="123" spans="1:15" ht="16.5">
      <c r="A123" s="431">
        <v>400</v>
      </c>
      <c r="B123" s="432" t="s">
        <v>554</v>
      </c>
      <c r="C123" s="435">
        <v>12853476.213444415</v>
      </c>
      <c r="D123" s="435">
        <v>12461405.91479772</v>
      </c>
      <c r="E123" s="200">
        <v>-392070.29864669591</v>
      </c>
      <c r="F123" s="652">
        <f t="shared" si="9"/>
        <v>-3.0503055526457518E-2</v>
      </c>
      <c r="G123" s="439">
        <v>1520.0421255255931</v>
      </c>
      <c r="H123" s="425">
        <v>1489.5297531434042</v>
      </c>
      <c r="I123" s="691">
        <v>-30.512372382188914</v>
      </c>
      <c r="J123" s="693">
        <f t="shared" si="6"/>
        <v>3.7319470022487465E-3</v>
      </c>
      <c r="K123" s="693">
        <f t="shared" si="7"/>
        <v>1.5118518450248852E-3</v>
      </c>
      <c r="L123" s="433">
        <v>8456</v>
      </c>
      <c r="M123" s="437">
        <v>8366</v>
      </c>
      <c r="N123" s="481">
        <v>2</v>
      </c>
      <c r="O123" s="481">
        <v>2</v>
      </c>
    </row>
    <row r="124" spans="1:15" ht="16.5">
      <c r="A124" s="431">
        <v>402</v>
      </c>
      <c r="B124" s="432" t="s">
        <v>133</v>
      </c>
      <c r="C124" s="435">
        <v>7496574.8816210534</v>
      </c>
      <c r="D124" s="435">
        <v>4900393.232110953</v>
      </c>
      <c r="E124" s="200">
        <v>-2596181.6495101005</v>
      </c>
      <c r="F124" s="652">
        <f t="shared" si="9"/>
        <v>-0.34631570957491781</v>
      </c>
      <c r="G124" s="439">
        <v>810.70345859425254</v>
      </c>
      <c r="H124" s="425">
        <v>538.56393363127302</v>
      </c>
      <c r="I124" s="691">
        <v>-272.13952496297952</v>
      </c>
      <c r="J124" s="693">
        <f t="shared" si="6"/>
        <v>1.4675717938615418E-3</v>
      </c>
      <c r="K124" s="693">
        <f t="shared" si="7"/>
        <v>1.6443150774421982E-3</v>
      </c>
      <c r="L124" s="433">
        <v>9247</v>
      </c>
      <c r="M124" s="437">
        <v>9099</v>
      </c>
      <c r="N124" s="481">
        <v>11</v>
      </c>
      <c r="O124" s="481">
        <v>11</v>
      </c>
    </row>
    <row r="125" spans="1:15" ht="16.5">
      <c r="A125" s="431">
        <v>403</v>
      </c>
      <c r="B125" s="432" t="s">
        <v>134</v>
      </c>
      <c r="C125" s="435">
        <v>3717808.0987911215</v>
      </c>
      <c r="D125" s="435">
        <v>3194697.8883178383</v>
      </c>
      <c r="E125" s="200">
        <v>-523110.21047328319</v>
      </c>
      <c r="F125" s="652">
        <f t="shared" si="9"/>
        <v>-0.14070392999664968</v>
      </c>
      <c r="G125" s="439">
        <v>1297.2114789920172</v>
      </c>
      <c r="H125" s="425">
        <v>1132.8715916020703</v>
      </c>
      <c r="I125" s="691">
        <v>-164.33988738994685</v>
      </c>
      <c r="J125" s="693">
        <f t="shared" si="6"/>
        <v>9.5674944616324926E-4</v>
      </c>
      <c r="K125" s="693">
        <f t="shared" si="7"/>
        <v>5.0961298146906238E-4</v>
      </c>
      <c r="L125" s="433">
        <v>2866</v>
      </c>
      <c r="M125" s="437">
        <v>2820</v>
      </c>
      <c r="N125" s="481">
        <v>14</v>
      </c>
      <c r="O125" s="481">
        <v>14</v>
      </c>
    </row>
    <row r="126" spans="1:15" ht="16.5">
      <c r="A126" s="431">
        <v>405</v>
      </c>
      <c r="B126" s="432" t="s">
        <v>555</v>
      </c>
      <c r="C126" s="435">
        <v>26886874.563076638</v>
      </c>
      <c r="D126" s="435">
        <v>23488331.134763762</v>
      </c>
      <c r="E126" s="200">
        <v>-3398543.4283128753</v>
      </c>
      <c r="F126" s="652">
        <f t="shared" si="9"/>
        <v>-0.12640158008473201</v>
      </c>
      <c r="G126" s="439">
        <v>370.16926732765148</v>
      </c>
      <c r="H126" s="425">
        <v>323.30806792517222</v>
      </c>
      <c r="I126" s="691">
        <v>-46.861199402479258</v>
      </c>
      <c r="J126" s="693">
        <f t="shared" si="6"/>
        <v>7.0342951321500568E-3</v>
      </c>
      <c r="K126" s="693">
        <f t="shared" si="7"/>
        <v>1.3128859256640917E-2</v>
      </c>
      <c r="L126" s="433">
        <v>72634</v>
      </c>
      <c r="M126" s="437">
        <v>72650</v>
      </c>
      <c r="N126" s="481">
        <v>9</v>
      </c>
      <c r="O126" s="481">
        <v>9</v>
      </c>
    </row>
    <row r="127" spans="1:15" ht="16.5">
      <c r="A127" s="431">
        <v>407</v>
      </c>
      <c r="B127" s="432" t="s">
        <v>556</v>
      </c>
      <c r="C127" s="435">
        <v>2735271.0374122006</v>
      </c>
      <c r="D127" s="435">
        <v>2645460.503784637</v>
      </c>
      <c r="E127" s="200">
        <v>-89810.533627563622</v>
      </c>
      <c r="F127" s="652">
        <f t="shared" si="9"/>
        <v>-3.2834235583663413E-2</v>
      </c>
      <c r="G127" s="439">
        <v>1060.1825726403879</v>
      </c>
      <c r="H127" s="425">
        <v>1050.6197393902451</v>
      </c>
      <c r="I127" s="691">
        <v>-9.5628332501428304</v>
      </c>
      <c r="J127" s="693">
        <f t="shared" si="6"/>
        <v>7.9226360686500386E-4</v>
      </c>
      <c r="K127" s="693">
        <f t="shared" si="7"/>
        <v>4.5503740685783658E-4</v>
      </c>
      <c r="L127" s="433">
        <v>2580</v>
      </c>
      <c r="M127" s="437">
        <v>2518</v>
      </c>
      <c r="N127" s="481">
        <v>1</v>
      </c>
      <c r="O127" s="482">
        <v>32</v>
      </c>
    </row>
    <row r="128" spans="1:15" ht="16.5">
      <c r="A128" s="431">
        <v>408</v>
      </c>
      <c r="B128" s="432" t="s">
        <v>557</v>
      </c>
      <c r="C128" s="435">
        <v>16095800.330624055</v>
      </c>
      <c r="D128" s="435">
        <v>13791618.598792318</v>
      </c>
      <c r="E128" s="200">
        <v>-2304181.7318317369</v>
      </c>
      <c r="F128" s="652">
        <f t="shared" si="9"/>
        <v>-0.14315421939273029</v>
      </c>
      <c r="G128" s="439">
        <v>1133.2676427954696</v>
      </c>
      <c r="H128" s="425">
        <v>978.19835440756924</v>
      </c>
      <c r="I128" s="691">
        <v>-155.06928838790031</v>
      </c>
      <c r="J128" s="693">
        <f t="shared" si="6"/>
        <v>4.1303196475448835E-3</v>
      </c>
      <c r="K128" s="693">
        <f t="shared" si="7"/>
        <v>2.5478841935220962E-3</v>
      </c>
      <c r="L128" s="433">
        <v>14203</v>
      </c>
      <c r="M128" s="437">
        <v>14099</v>
      </c>
      <c r="N128" s="481">
        <v>14</v>
      </c>
      <c r="O128" s="481">
        <v>14</v>
      </c>
    </row>
    <row r="129" spans="1:15" ht="16.5">
      <c r="A129" s="431">
        <v>410</v>
      </c>
      <c r="B129" s="432" t="s">
        <v>558</v>
      </c>
      <c r="C129" s="435">
        <v>20253743.603002079</v>
      </c>
      <c r="D129" s="435">
        <v>15447776.963871557</v>
      </c>
      <c r="E129" s="200">
        <v>-4805966.6391305216</v>
      </c>
      <c r="F129" s="652">
        <f t="shared" si="9"/>
        <v>-0.23728781865383963</v>
      </c>
      <c r="G129" s="439">
        <v>1078.0148819992589</v>
      </c>
      <c r="H129" s="425">
        <v>822.78439221686062</v>
      </c>
      <c r="I129" s="691">
        <v>-255.23048978239831</v>
      </c>
      <c r="J129" s="693">
        <f t="shared" si="6"/>
        <v>4.6263066403501802E-3</v>
      </c>
      <c r="K129" s="693">
        <f t="shared" si="7"/>
        <v>3.3929020308800166E-3</v>
      </c>
      <c r="L129" s="433">
        <v>18788</v>
      </c>
      <c r="M129" s="437">
        <v>18775</v>
      </c>
      <c r="N129" s="481">
        <v>13</v>
      </c>
      <c r="O129" s="481">
        <v>13</v>
      </c>
    </row>
    <row r="130" spans="1:15" ht="16.5">
      <c r="A130" s="431">
        <v>416</v>
      </c>
      <c r="B130" s="432" t="s">
        <v>139</v>
      </c>
      <c r="C130" s="435">
        <v>1663141.5412320062</v>
      </c>
      <c r="D130" s="435">
        <v>1418484.4207147555</v>
      </c>
      <c r="E130" s="200">
        <v>-244657.12051725062</v>
      </c>
      <c r="F130" s="652">
        <f t="shared" si="9"/>
        <v>-0.14710541132657648</v>
      </c>
      <c r="G130" s="439">
        <v>570.15479644566551</v>
      </c>
      <c r="H130" s="425">
        <v>491.50534328300608</v>
      </c>
      <c r="I130" s="691">
        <v>-78.649453162659427</v>
      </c>
      <c r="J130" s="693">
        <f t="shared" si="6"/>
        <v>4.2480830155261918E-4</v>
      </c>
      <c r="K130" s="693">
        <f t="shared" si="7"/>
        <v>5.2154009380131711E-4</v>
      </c>
      <c r="L130" s="433">
        <v>2917</v>
      </c>
      <c r="M130" s="437">
        <v>2886</v>
      </c>
      <c r="N130" s="481">
        <v>9</v>
      </c>
      <c r="O130" s="481">
        <v>9</v>
      </c>
    </row>
    <row r="131" spans="1:15" ht="16.5">
      <c r="A131" s="431">
        <v>418</v>
      </c>
      <c r="B131" s="432" t="s">
        <v>140</v>
      </c>
      <c r="C131" s="435">
        <v>22155353.825295635</v>
      </c>
      <c r="D131" s="435">
        <v>19250526.380846348</v>
      </c>
      <c r="E131" s="200">
        <v>-2904827.4444492869</v>
      </c>
      <c r="F131" s="652">
        <f t="shared" si="9"/>
        <v>-0.13111176049613488</v>
      </c>
      <c r="G131" s="439">
        <v>916.87443408771867</v>
      </c>
      <c r="H131" s="425">
        <v>783.17845324842745</v>
      </c>
      <c r="I131" s="691">
        <v>-133.69598083929122</v>
      </c>
      <c r="J131" s="693">
        <f t="shared" si="6"/>
        <v>5.7651556100422651E-3</v>
      </c>
      <c r="K131" s="693">
        <f t="shared" si="7"/>
        <v>4.4419457746487784E-3</v>
      </c>
      <c r="L131" s="433">
        <v>24164</v>
      </c>
      <c r="M131" s="437">
        <v>24580</v>
      </c>
      <c r="N131" s="481">
        <v>6</v>
      </c>
      <c r="O131" s="481">
        <v>6</v>
      </c>
    </row>
    <row r="132" spans="1:15" ht="16.5">
      <c r="A132" s="431">
        <v>420</v>
      </c>
      <c r="B132" s="432" t="s">
        <v>141</v>
      </c>
      <c r="C132" s="435">
        <v>5560345.8290585196</v>
      </c>
      <c r="D132" s="435">
        <v>4636647.8042916413</v>
      </c>
      <c r="E132" s="200">
        <v>-923698.02476687822</v>
      </c>
      <c r="F132" s="652">
        <f t="shared" si="9"/>
        <v>-0.16612240554168539</v>
      </c>
      <c r="G132" s="439">
        <v>599.17519709682324</v>
      </c>
      <c r="H132" s="425">
        <v>505.2465734217763</v>
      </c>
      <c r="I132" s="691">
        <v>-93.928623675046936</v>
      </c>
      <c r="J132" s="693">
        <f t="shared" si="6"/>
        <v>1.3885852039505053E-3</v>
      </c>
      <c r="K132" s="693">
        <f t="shared" si="7"/>
        <v>1.6584107556530446E-3</v>
      </c>
      <c r="L132" s="433">
        <v>9280</v>
      </c>
      <c r="M132" s="437">
        <v>9177</v>
      </c>
      <c r="N132" s="481">
        <v>11</v>
      </c>
      <c r="O132" s="481">
        <v>11</v>
      </c>
    </row>
    <row r="133" spans="1:15" ht="16.5">
      <c r="A133" s="431">
        <v>421</v>
      </c>
      <c r="B133" s="432" t="s">
        <v>142</v>
      </c>
      <c r="C133" s="435">
        <v>747471.24213218293</v>
      </c>
      <c r="D133" s="435">
        <v>1360917.8725834866</v>
      </c>
      <c r="E133" s="200">
        <v>613446.63045130367</v>
      </c>
      <c r="F133" s="652">
        <f t="shared" si="9"/>
        <v>0.82069596243118292</v>
      </c>
      <c r="G133" s="439">
        <v>1039.5983896136063</v>
      </c>
      <c r="H133" s="425">
        <v>1958.1552123503404</v>
      </c>
      <c r="I133" s="691">
        <v>918.55682273673415</v>
      </c>
      <c r="J133" s="693">
        <f t="shared" ref="J133:J196" si="10">D133/$D$5</f>
        <v>4.0756824788634835E-4</v>
      </c>
      <c r="K133" s="693">
        <f t="shared" ref="K133:K196" si="11">M133/$M$5</f>
        <v>1.2559610713510581E-4</v>
      </c>
      <c r="L133" s="433">
        <v>719</v>
      </c>
      <c r="M133" s="437">
        <v>695</v>
      </c>
      <c r="N133" s="481">
        <v>16</v>
      </c>
      <c r="O133" s="481">
        <v>16</v>
      </c>
    </row>
    <row r="134" spans="1:15" ht="16.5">
      <c r="A134" s="431">
        <v>422</v>
      </c>
      <c r="B134" s="432" t="s">
        <v>143</v>
      </c>
      <c r="C134" s="435">
        <v>9020619.6376126613</v>
      </c>
      <c r="D134" s="435">
        <v>5976638.0480941338</v>
      </c>
      <c r="E134" s="200">
        <v>-3043981.5895185275</v>
      </c>
      <c r="F134" s="652">
        <f t="shared" si="9"/>
        <v>-0.33744706148857506</v>
      </c>
      <c r="G134" s="439">
        <v>855.60273523785088</v>
      </c>
      <c r="H134" s="425">
        <v>576.22811879041012</v>
      </c>
      <c r="I134" s="691">
        <v>-279.37461644744076</v>
      </c>
      <c r="J134" s="693">
        <f t="shared" si="10"/>
        <v>1.7898860369057132E-3</v>
      </c>
      <c r="K134" s="693">
        <f t="shared" si="11"/>
        <v>1.8743637743961403E-3</v>
      </c>
      <c r="L134" s="433">
        <v>10543</v>
      </c>
      <c r="M134" s="437">
        <v>10372</v>
      </c>
      <c r="N134" s="481">
        <v>12</v>
      </c>
      <c r="O134" s="481">
        <v>12</v>
      </c>
    </row>
    <row r="135" spans="1:15" ht="16.5">
      <c r="A135" s="431">
        <v>423</v>
      </c>
      <c r="B135" s="432" t="s">
        <v>559</v>
      </c>
      <c r="C135" s="435">
        <v>16511880.81753042</v>
      </c>
      <c r="D135" s="435">
        <v>15923123.613541927</v>
      </c>
      <c r="E135" s="200">
        <v>-588757.20398849249</v>
      </c>
      <c r="F135" s="652">
        <f t="shared" si="9"/>
        <v>-3.5656580282690614E-2</v>
      </c>
      <c r="G135" s="439">
        <v>813.75392132129616</v>
      </c>
      <c r="H135" s="425">
        <v>776.85142282001891</v>
      </c>
      <c r="I135" s="691">
        <v>-36.90249850127725</v>
      </c>
      <c r="J135" s="693">
        <f t="shared" si="10"/>
        <v>4.7686636517817521E-3</v>
      </c>
      <c r="K135" s="693">
        <f t="shared" si="11"/>
        <v>3.7040912344579336E-3</v>
      </c>
      <c r="L135" s="433">
        <v>20291</v>
      </c>
      <c r="M135" s="437">
        <v>20497</v>
      </c>
      <c r="N135" s="481">
        <v>2</v>
      </c>
      <c r="O135" s="481">
        <v>2</v>
      </c>
    </row>
    <row r="136" spans="1:15" ht="16.5">
      <c r="A136" s="431">
        <v>425</v>
      </c>
      <c r="B136" s="432" t="s">
        <v>560</v>
      </c>
      <c r="C136" s="435">
        <v>20674948.867424216</v>
      </c>
      <c r="D136" s="435">
        <v>20886432.995652415</v>
      </c>
      <c r="E136" s="200">
        <v>211484.12822819874</v>
      </c>
      <c r="F136" s="652">
        <f t="shared" si="9"/>
        <v>1.0229003688682226E-2</v>
      </c>
      <c r="G136" s="439">
        <v>2023.3850917424365</v>
      </c>
      <c r="H136" s="425">
        <v>2036.1116197750453</v>
      </c>
      <c r="I136" s="691">
        <v>12.726528032608712</v>
      </c>
      <c r="J136" s="693">
        <f t="shared" si="10"/>
        <v>6.2550776002917498E-3</v>
      </c>
      <c r="K136" s="693">
        <f t="shared" si="11"/>
        <v>1.8537623985495186E-3</v>
      </c>
      <c r="L136" s="433">
        <v>10218</v>
      </c>
      <c r="M136" s="437">
        <v>10258</v>
      </c>
      <c r="N136" s="481">
        <v>17</v>
      </c>
      <c r="O136" s="481">
        <v>17</v>
      </c>
    </row>
    <row r="137" spans="1:15" ht="16.5">
      <c r="A137" s="431">
        <v>426</v>
      </c>
      <c r="B137" s="432" t="s">
        <v>561</v>
      </c>
      <c r="C137" s="435">
        <v>10990593.507616397</v>
      </c>
      <c r="D137" s="435">
        <v>7824589.7569761313</v>
      </c>
      <c r="E137" s="200">
        <v>-3166003.7506402656</v>
      </c>
      <c r="F137" s="652">
        <f t="shared" si="9"/>
        <v>-0.28806485732060322</v>
      </c>
      <c r="G137" s="439">
        <v>917.4883969961096</v>
      </c>
      <c r="H137" s="425">
        <v>654.12052808695296</v>
      </c>
      <c r="I137" s="691">
        <v>-263.36786890915664</v>
      </c>
      <c r="J137" s="693">
        <f t="shared" si="10"/>
        <v>2.3433113797133964E-3</v>
      </c>
      <c r="K137" s="693">
        <f t="shared" si="11"/>
        <v>2.1616987533095476E-3</v>
      </c>
      <c r="L137" s="433">
        <v>11979</v>
      </c>
      <c r="M137" s="437">
        <v>11962</v>
      </c>
      <c r="N137" s="481">
        <v>12</v>
      </c>
      <c r="O137" s="481">
        <v>12</v>
      </c>
    </row>
    <row r="138" spans="1:15" ht="16.5">
      <c r="A138" s="431">
        <v>430</v>
      </c>
      <c r="B138" s="432" t="s">
        <v>147</v>
      </c>
      <c r="C138" s="435">
        <v>10315609.059760531</v>
      </c>
      <c r="D138" s="435">
        <v>9571155.7222244609</v>
      </c>
      <c r="E138" s="200">
        <v>-744453.3375360705</v>
      </c>
      <c r="F138" s="652">
        <f t="shared" si="9"/>
        <v>-7.2167657112953087E-2</v>
      </c>
      <c r="G138" s="439">
        <v>660.07224595345099</v>
      </c>
      <c r="H138" s="425">
        <v>621.82664515491558</v>
      </c>
      <c r="I138" s="691">
        <v>-38.245600798535406</v>
      </c>
      <c r="J138" s="693">
        <f t="shared" si="10"/>
        <v>2.8663736780450847E-3</v>
      </c>
      <c r="K138" s="693">
        <f t="shared" si="11"/>
        <v>2.7815471669403579E-3</v>
      </c>
      <c r="L138" s="433">
        <v>15628</v>
      </c>
      <c r="M138" s="437">
        <v>15392</v>
      </c>
      <c r="N138" s="481">
        <v>2</v>
      </c>
      <c r="O138" s="481">
        <v>2</v>
      </c>
    </row>
    <row r="139" spans="1:15" ht="16.5">
      <c r="A139" s="431">
        <v>433</v>
      </c>
      <c r="B139" s="432" t="s">
        <v>148</v>
      </c>
      <c r="C139" s="435">
        <v>6348260.6389266653</v>
      </c>
      <c r="D139" s="435">
        <v>4931309.335869506</v>
      </c>
      <c r="E139" s="200">
        <v>-1416951.3030571593</v>
      </c>
      <c r="F139" s="652">
        <f t="shared" si="9"/>
        <v>-0.223203076188871</v>
      </c>
      <c r="G139" s="439">
        <v>813.98392600675288</v>
      </c>
      <c r="H139" s="425">
        <v>636.3800923821791</v>
      </c>
      <c r="I139" s="691">
        <v>-177.60383362457378</v>
      </c>
      <c r="J139" s="693">
        <f t="shared" si="10"/>
        <v>1.4768305614140805E-3</v>
      </c>
      <c r="K139" s="693">
        <f t="shared" si="11"/>
        <v>1.4003514161006257E-3</v>
      </c>
      <c r="L139" s="433">
        <v>7799</v>
      </c>
      <c r="M139" s="437">
        <v>7749</v>
      </c>
      <c r="N139" s="481">
        <v>5</v>
      </c>
      <c r="O139" s="481">
        <v>5</v>
      </c>
    </row>
    <row r="140" spans="1:15" ht="16.5">
      <c r="A140" s="431">
        <v>434</v>
      </c>
      <c r="B140" s="432" t="s">
        <v>562</v>
      </c>
      <c r="C140" s="435">
        <v>11105987.697781544</v>
      </c>
      <c r="D140" s="435">
        <v>8583230.3315664344</v>
      </c>
      <c r="E140" s="200">
        <v>-2522757.3662151098</v>
      </c>
      <c r="F140" s="652">
        <f t="shared" si="9"/>
        <v>-0.22715290479918671</v>
      </c>
      <c r="G140" s="439">
        <v>758.45029691876971</v>
      </c>
      <c r="H140" s="425">
        <v>589.18385032718527</v>
      </c>
      <c r="I140" s="691">
        <v>-169.26644659158444</v>
      </c>
      <c r="J140" s="693">
        <f t="shared" si="10"/>
        <v>2.5705093730605624E-3</v>
      </c>
      <c r="K140" s="693">
        <f t="shared" si="11"/>
        <v>2.6326389766103907E-3</v>
      </c>
      <c r="L140" s="433">
        <v>14643</v>
      </c>
      <c r="M140" s="437">
        <v>14568</v>
      </c>
      <c r="N140" s="481">
        <v>1</v>
      </c>
      <c r="O140" s="482">
        <v>32</v>
      </c>
    </row>
    <row r="141" spans="1:15" ht="16.5">
      <c r="A141" s="431">
        <v>435</v>
      </c>
      <c r="B141" s="432" t="s">
        <v>150</v>
      </c>
      <c r="C141" s="435">
        <v>677026.1967462342</v>
      </c>
      <c r="D141" s="435">
        <v>805802.97198608157</v>
      </c>
      <c r="E141" s="200">
        <v>128776.77523984737</v>
      </c>
      <c r="F141" s="652">
        <f t="shared" si="9"/>
        <v>0.1902094422028931</v>
      </c>
      <c r="G141" s="439">
        <v>963.05291144556782</v>
      </c>
      <c r="H141" s="425">
        <v>1164.4551618295977</v>
      </c>
      <c r="I141" s="691">
        <v>201.40225038402991</v>
      </c>
      <c r="J141" s="693">
        <f t="shared" si="10"/>
        <v>2.4132220764396811E-4</v>
      </c>
      <c r="K141" s="693">
        <f t="shared" si="11"/>
        <v>1.2505396566545786E-4</v>
      </c>
      <c r="L141" s="433">
        <v>703</v>
      </c>
      <c r="M141" s="437">
        <v>692</v>
      </c>
      <c r="N141" s="481">
        <v>13</v>
      </c>
      <c r="O141" s="481">
        <v>13</v>
      </c>
    </row>
    <row r="142" spans="1:15" ht="16.5">
      <c r="A142" s="431">
        <v>436</v>
      </c>
      <c r="B142" s="432" t="s">
        <v>151</v>
      </c>
      <c r="C142" s="435">
        <v>4315057.8482982162</v>
      </c>
      <c r="D142" s="435">
        <v>3232798.0774128339</v>
      </c>
      <c r="E142" s="200">
        <v>-1082259.7708853823</v>
      </c>
      <c r="F142" s="652">
        <f t="shared" si="9"/>
        <v>-0.25081002594489127</v>
      </c>
      <c r="G142" s="439">
        <v>2138.2843648653202</v>
      </c>
      <c r="H142" s="425">
        <v>1626.1559745537395</v>
      </c>
      <c r="I142" s="691">
        <v>-512.12839031158069</v>
      </c>
      <c r="J142" s="693">
        <f t="shared" si="10"/>
        <v>9.6815970656647819E-4</v>
      </c>
      <c r="K142" s="693">
        <f t="shared" si="11"/>
        <v>3.5925908055336743E-4</v>
      </c>
      <c r="L142" s="433">
        <v>2018</v>
      </c>
      <c r="M142" s="437">
        <v>1988</v>
      </c>
      <c r="N142" s="481">
        <v>17</v>
      </c>
      <c r="O142" s="481">
        <v>17</v>
      </c>
    </row>
    <row r="143" spans="1:15" ht="16.5">
      <c r="A143" s="431">
        <v>440</v>
      </c>
      <c r="B143" s="432" t="s">
        <v>563</v>
      </c>
      <c r="C143" s="435">
        <v>9915415.1819544435</v>
      </c>
      <c r="D143" s="435">
        <v>10266009.877765708</v>
      </c>
      <c r="E143" s="200">
        <v>350594.69581126422</v>
      </c>
      <c r="F143" s="652">
        <f t="shared" si="9"/>
        <v>3.5358549226393358E-2</v>
      </c>
      <c r="G143" s="439">
        <v>1763.6811067154827</v>
      </c>
      <c r="H143" s="425">
        <v>1790.9996297567529</v>
      </c>
      <c r="I143" s="691">
        <v>27.318523041270282</v>
      </c>
      <c r="J143" s="693">
        <f t="shared" si="10"/>
        <v>3.0744688882085626E-3</v>
      </c>
      <c r="K143" s="693">
        <f t="shared" si="11"/>
        <v>1.035851634673995E-3</v>
      </c>
      <c r="L143" s="433">
        <v>5622</v>
      </c>
      <c r="M143" s="437">
        <v>5732</v>
      </c>
      <c r="N143" s="481">
        <v>15</v>
      </c>
      <c r="O143" s="481">
        <v>15</v>
      </c>
    </row>
    <row r="144" spans="1:15" ht="16.5">
      <c r="A144" s="431">
        <v>441</v>
      </c>
      <c r="B144" s="432" t="s">
        <v>153</v>
      </c>
      <c r="C144" s="435">
        <v>744248.39982167841</v>
      </c>
      <c r="D144" s="435">
        <v>888771.31289624516</v>
      </c>
      <c r="E144" s="200">
        <v>144522.91307456675</v>
      </c>
      <c r="F144" s="652">
        <f t="shared" si="9"/>
        <v>0.19418639409798447</v>
      </c>
      <c r="G144" s="439">
        <v>166.38685442022768</v>
      </c>
      <c r="H144" s="425">
        <v>201.03399975033818</v>
      </c>
      <c r="I144" s="691">
        <v>34.647145330110504</v>
      </c>
      <c r="J144" s="693">
        <f t="shared" si="10"/>
        <v>2.661696007277254E-4</v>
      </c>
      <c r="K144" s="693">
        <f t="shared" si="11"/>
        <v>7.989358124378457E-4</v>
      </c>
      <c r="L144" s="433">
        <v>4473</v>
      </c>
      <c r="M144" s="437">
        <v>4421</v>
      </c>
      <c r="N144" s="481">
        <v>9</v>
      </c>
      <c r="O144" s="481">
        <v>9</v>
      </c>
    </row>
    <row r="145" spans="1:15" ht="16.5">
      <c r="A145" s="431">
        <v>444</v>
      </c>
      <c r="B145" s="432" t="s">
        <v>564</v>
      </c>
      <c r="C145" s="435">
        <v>32906250.742102914</v>
      </c>
      <c r="D145" s="435">
        <v>28360114.6182804</v>
      </c>
      <c r="E145" s="200">
        <v>-4546136.123822514</v>
      </c>
      <c r="F145" s="652">
        <f t="shared" si="9"/>
        <v>-0.13815418108407654</v>
      </c>
      <c r="G145" s="439">
        <v>715.53993959517516</v>
      </c>
      <c r="H145" s="425">
        <v>619.06779197748142</v>
      </c>
      <c r="I145" s="691">
        <v>-96.472147617693736</v>
      </c>
      <c r="J145" s="693">
        <f t="shared" si="10"/>
        <v>8.4932988666584514E-3</v>
      </c>
      <c r="K145" s="693">
        <f t="shared" si="11"/>
        <v>8.2786809553472406E-3</v>
      </c>
      <c r="L145" s="433">
        <v>45988</v>
      </c>
      <c r="M145" s="437">
        <v>45811</v>
      </c>
      <c r="N145" s="481">
        <v>1</v>
      </c>
      <c r="O145" s="482">
        <v>34</v>
      </c>
    </row>
    <row r="146" spans="1:15" ht="16.5">
      <c r="A146" s="431">
        <v>445</v>
      </c>
      <c r="B146" s="432" t="s">
        <v>565</v>
      </c>
      <c r="C146" s="435">
        <v>10773899.702556761</v>
      </c>
      <c r="D146" s="435">
        <v>8174888.9997181259</v>
      </c>
      <c r="E146" s="200">
        <v>-2599010.7028386351</v>
      </c>
      <c r="F146" s="652">
        <f t="shared" ref="F146:F177" si="12">E146/C146</f>
        <v>-0.24123212342712474</v>
      </c>
      <c r="G146" s="439">
        <v>714.16543169539716</v>
      </c>
      <c r="H146" s="425">
        <v>545.31979185632224</v>
      </c>
      <c r="I146" s="691">
        <v>-168.84563983907492</v>
      </c>
      <c r="J146" s="693">
        <f t="shared" si="10"/>
        <v>2.4482191419498063E-3</v>
      </c>
      <c r="K146" s="693">
        <f t="shared" si="11"/>
        <v>2.7090809238307497E-3</v>
      </c>
      <c r="L146" s="433">
        <v>15086</v>
      </c>
      <c r="M146" s="437">
        <v>14991</v>
      </c>
      <c r="N146" s="481">
        <v>2</v>
      </c>
      <c r="O146" s="481">
        <v>2</v>
      </c>
    </row>
    <row r="147" spans="1:15" ht="16.5">
      <c r="A147" s="431">
        <v>475</v>
      </c>
      <c r="B147" s="432" t="s">
        <v>566</v>
      </c>
      <c r="C147" s="435">
        <v>5619619.2993649701</v>
      </c>
      <c r="D147" s="435">
        <v>5490841.0355804823</v>
      </c>
      <c r="E147" s="200">
        <v>-128778.26378448773</v>
      </c>
      <c r="F147" s="652">
        <f t="shared" si="12"/>
        <v>-2.2915834138273382E-2</v>
      </c>
      <c r="G147" s="439">
        <v>1024.1697283333278</v>
      </c>
      <c r="H147" s="425">
        <v>1002.1611672897394</v>
      </c>
      <c r="I147" s="691">
        <v>-22.008561043588429</v>
      </c>
      <c r="J147" s="693">
        <f t="shared" si="10"/>
        <v>1.6443993464834994E-3</v>
      </c>
      <c r="K147" s="693">
        <f t="shared" si="11"/>
        <v>9.9013103740035213E-4</v>
      </c>
      <c r="L147" s="433">
        <v>5487</v>
      </c>
      <c r="M147" s="437">
        <v>5479</v>
      </c>
      <c r="N147" s="481">
        <v>15</v>
      </c>
      <c r="O147" s="481">
        <v>15</v>
      </c>
    </row>
    <row r="148" spans="1:15" ht="16.5">
      <c r="A148" s="431">
        <v>480</v>
      </c>
      <c r="B148" s="432" t="s">
        <v>567</v>
      </c>
      <c r="C148" s="435">
        <v>1765638.167677843</v>
      </c>
      <c r="D148" s="435">
        <v>1661541.2205868205</v>
      </c>
      <c r="E148" s="200">
        <v>-104096.94709102251</v>
      </c>
      <c r="F148" s="652">
        <f t="shared" si="12"/>
        <v>-5.8957123263782975E-2</v>
      </c>
      <c r="G148" s="439">
        <v>887.25536064213213</v>
      </c>
      <c r="H148" s="425">
        <v>840.01072830476267</v>
      </c>
      <c r="I148" s="691">
        <v>-47.244632337369467</v>
      </c>
      <c r="J148" s="693">
        <f t="shared" si="10"/>
        <v>4.9759905260114961E-4</v>
      </c>
      <c r="K148" s="693">
        <f t="shared" si="11"/>
        <v>3.5745194232120761E-4</v>
      </c>
      <c r="L148" s="433">
        <v>1990</v>
      </c>
      <c r="M148" s="437">
        <v>1978</v>
      </c>
      <c r="N148" s="481">
        <v>2</v>
      </c>
      <c r="O148" s="481">
        <v>2</v>
      </c>
    </row>
    <row r="149" spans="1:15" ht="16.5">
      <c r="A149" s="431">
        <v>481</v>
      </c>
      <c r="B149" s="432" t="s">
        <v>158</v>
      </c>
      <c r="C149" s="435">
        <v>6257471.63441756</v>
      </c>
      <c r="D149" s="435">
        <v>5135307.0289611146</v>
      </c>
      <c r="E149" s="200">
        <v>-1122164.6054564454</v>
      </c>
      <c r="F149" s="652">
        <f t="shared" si="12"/>
        <v>-0.17933195242696381</v>
      </c>
      <c r="G149" s="439">
        <v>651.00620416329173</v>
      </c>
      <c r="H149" s="425">
        <v>532.59770057675939</v>
      </c>
      <c r="I149" s="691">
        <v>-118.40850358653233</v>
      </c>
      <c r="J149" s="693">
        <f t="shared" si="10"/>
        <v>1.5379238749939589E-3</v>
      </c>
      <c r="K149" s="693">
        <f t="shared" si="11"/>
        <v>1.7424426834484752E-3</v>
      </c>
      <c r="L149" s="433">
        <v>9612</v>
      </c>
      <c r="M149" s="437">
        <v>9642</v>
      </c>
      <c r="N149" s="481">
        <v>2</v>
      </c>
      <c r="O149" s="481">
        <v>2</v>
      </c>
    </row>
    <row r="150" spans="1:15" ht="16.5">
      <c r="A150" s="431">
        <v>483</v>
      </c>
      <c r="B150" s="432" t="s">
        <v>159</v>
      </c>
      <c r="C150" s="435">
        <v>1939753.4939204813</v>
      </c>
      <c r="D150" s="435">
        <v>1553930.9599978272</v>
      </c>
      <c r="E150" s="200">
        <v>-385822.53392265411</v>
      </c>
      <c r="F150" s="652">
        <f t="shared" si="12"/>
        <v>-0.1989028683963647</v>
      </c>
      <c r="G150" s="439">
        <v>1802.7448828257261</v>
      </c>
      <c r="H150" s="425">
        <v>1456.3551640092101</v>
      </c>
      <c r="I150" s="691">
        <v>-346.38971881651605</v>
      </c>
      <c r="J150" s="693">
        <f t="shared" si="10"/>
        <v>4.6537188721049248E-4</v>
      </c>
      <c r="K150" s="693">
        <f t="shared" si="11"/>
        <v>1.9282164937145022E-4</v>
      </c>
      <c r="L150" s="433">
        <v>1076</v>
      </c>
      <c r="M150" s="437">
        <v>1067</v>
      </c>
      <c r="N150" s="481">
        <v>17</v>
      </c>
      <c r="O150" s="481">
        <v>17</v>
      </c>
    </row>
    <row r="151" spans="1:15" ht="16.5">
      <c r="A151" s="431">
        <v>484</v>
      </c>
      <c r="B151" s="432" t="s">
        <v>568</v>
      </c>
      <c r="C151" s="435">
        <v>1410338.4280950639</v>
      </c>
      <c r="D151" s="435">
        <v>2250685.6666982537</v>
      </c>
      <c r="E151" s="200">
        <v>840347.23860318982</v>
      </c>
      <c r="F151" s="652">
        <f t="shared" si="12"/>
        <v>0.59584793398719349</v>
      </c>
      <c r="G151" s="439">
        <v>461.64923996565102</v>
      </c>
      <c r="H151" s="425">
        <v>758.57285699300769</v>
      </c>
      <c r="I151" s="691">
        <v>296.92361702735667</v>
      </c>
      <c r="J151" s="693">
        <f t="shared" si="10"/>
        <v>6.7403627522192894E-4</v>
      </c>
      <c r="K151" s="693">
        <f t="shared" si="11"/>
        <v>5.3617791348181145E-4</v>
      </c>
      <c r="L151" s="433">
        <v>3055</v>
      </c>
      <c r="M151" s="437">
        <v>2967</v>
      </c>
      <c r="N151" s="481">
        <v>4</v>
      </c>
      <c r="O151" s="481">
        <v>4</v>
      </c>
    </row>
    <row r="152" spans="1:15" ht="16.5">
      <c r="A152" s="431">
        <v>489</v>
      </c>
      <c r="B152" s="432" t="s">
        <v>161</v>
      </c>
      <c r="C152" s="435">
        <v>1995488.5021102224</v>
      </c>
      <c r="D152" s="435">
        <v>1723089.7745026741</v>
      </c>
      <c r="E152" s="200">
        <v>-272398.72760754824</v>
      </c>
      <c r="F152" s="652">
        <f t="shared" si="12"/>
        <v>-0.13650728997911413</v>
      </c>
      <c r="G152" s="439">
        <v>1087.4596741745081</v>
      </c>
      <c r="H152" s="425">
        <v>962.08250949339708</v>
      </c>
      <c r="I152" s="691">
        <v>-125.37716468111103</v>
      </c>
      <c r="J152" s="693">
        <f t="shared" si="10"/>
        <v>5.1603163900829454E-4</v>
      </c>
      <c r="K152" s="693">
        <f t="shared" si="11"/>
        <v>3.2365845737981945E-4</v>
      </c>
      <c r="L152" s="433">
        <v>1835</v>
      </c>
      <c r="M152" s="437">
        <v>1791</v>
      </c>
      <c r="N152" s="481">
        <v>8</v>
      </c>
      <c r="O152" s="481">
        <v>8</v>
      </c>
    </row>
    <row r="153" spans="1:15" ht="16.5">
      <c r="A153" s="431">
        <v>491</v>
      </c>
      <c r="B153" s="432" t="s">
        <v>569</v>
      </c>
      <c r="C153" s="435">
        <v>11333960.892437492</v>
      </c>
      <c r="D153" s="435">
        <v>6318801.0482367761</v>
      </c>
      <c r="E153" s="200">
        <v>-5015159.8442007154</v>
      </c>
      <c r="F153" s="652">
        <f t="shared" si="12"/>
        <v>-0.44248960198433779</v>
      </c>
      <c r="G153" s="439">
        <v>217.45061379911539</v>
      </c>
      <c r="H153" s="425">
        <v>121.56215945049588</v>
      </c>
      <c r="I153" s="691">
        <v>-95.888454348619504</v>
      </c>
      <c r="J153" s="693">
        <f t="shared" si="10"/>
        <v>1.8923571538401541E-3</v>
      </c>
      <c r="K153" s="693">
        <f t="shared" si="11"/>
        <v>9.3935045307666186E-3</v>
      </c>
      <c r="L153" s="433">
        <v>52122</v>
      </c>
      <c r="M153" s="437">
        <v>51980</v>
      </c>
      <c r="N153" s="481">
        <v>10</v>
      </c>
      <c r="O153" s="481">
        <v>10</v>
      </c>
    </row>
    <row r="154" spans="1:15" ht="16.5">
      <c r="A154" s="431">
        <v>494</v>
      </c>
      <c r="B154" s="432" t="s">
        <v>163</v>
      </c>
      <c r="C154" s="435">
        <v>11965219.443905516</v>
      </c>
      <c r="D154" s="435">
        <v>10119256.517414523</v>
      </c>
      <c r="E154" s="200">
        <v>-1845962.9264909923</v>
      </c>
      <c r="F154" s="652">
        <f t="shared" si="12"/>
        <v>-0.15427739834986759</v>
      </c>
      <c r="G154" s="439">
        <v>1343.0485401173551</v>
      </c>
      <c r="H154" s="425">
        <v>1139.2993151783971</v>
      </c>
      <c r="I154" s="691">
        <v>-203.74922493895792</v>
      </c>
      <c r="J154" s="693">
        <f t="shared" si="10"/>
        <v>3.0305191310963115E-3</v>
      </c>
      <c r="K154" s="693">
        <f t="shared" si="11"/>
        <v>1.6051001778043307E-3</v>
      </c>
      <c r="L154" s="433">
        <v>8909</v>
      </c>
      <c r="M154" s="437">
        <v>8882</v>
      </c>
      <c r="N154" s="481">
        <v>17</v>
      </c>
      <c r="O154" s="481">
        <v>17</v>
      </c>
    </row>
    <row r="155" spans="1:15" ht="16.5">
      <c r="A155" s="431">
        <v>495</v>
      </c>
      <c r="B155" s="432" t="s">
        <v>164</v>
      </c>
      <c r="C155" s="435">
        <v>914442.78523118608</v>
      </c>
      <c r="D155" s="435">
        <v>794732.58931638021</v>
      </c>
      <c r="E155" s="200">
        <v>-119710.19591480587</v>
      </c>
      <c r="F155" s="652">
        <f t="shared" si="12"/>
        <v>-0.13091053682985881</v>
      </c>
      <c r="G155" s="439">
        <v>614.54488254784007</v>
      </c>
      <c r="H155" s="425">
        <v>538.07216609098191</v>
      </c>
      <c r="I155" s="691">
        <v>-76.472716456858166</v>
      </c>
      <c r="J155" s="693">
        <f t="shared" si="10"/>
        <v>2.3800684485902917E-4</v>
      </c>
      <c r="K155" s="693">
        <f t="shared" si="11"/>
        <v>2.6691431689000186E-4</v>
      </c>
      <c r="L155" s="433">
        <v>1488</v>
      </c>
      <c r="M155" s="437">
        <v>1477</v>
      </c>
      <c r="N155" s="481">
        <v>13</v>
      </c>
      <c r="O155" s="481">
        <v>13</v>
      </c>
    </row>
    <row r="156" spans="1:15" ht="16.5">
      <c r="A156" s="431">
        <v>498</v>
      </c>
      <c r="B156" s="432" t="s">
        <v>165</v>
      </c>
      <c r="C156" s="435">
        <v>3815988.0449018879</v>
      </c>
      <c r="D156" s="435">
        <v>3829384.1876316592</v>
      </c>
      <c r="E156" s="200">
        <v>13396.142729771324</v>
      </c>
      <c r="F156" s="652">
        <f t="shared" si="12"/>
        <v>3.5105305813702436E-3</v>
      </c>
      <c r="G156" s="439">
        <v>1644.1137634217525</v>
      </c>
      <c r="H156" s="425">
        <v>1678.8181445119067</v>
      </c>
      <c r="I156" s="691">
        <v>34.704381090154129</v>
      </c>
      <c r="J156" s="693">
        <f t="shared" si="10"/>
        <v>1.1468255618349065E-3</v>
      </c>
      <c r="K156" s="693">
        <f t="shared" si="11"/>
        <v>4.1220823075564941E-4</v>
      </c>
      <c r="L156" s="433">
        <v>2321</v>
      </c>
      <c r="M156" s="437">
        <v>2281</v>
      </c>
      <c r="N156" s="481">
        <v>19</v>
      </c>
      <c r="O156" s="481">
        <v>19</v>
      </c>
    </row>
    <row r="157" spans="1:15" ht="16.5">
      <c r="A157" s="431">
        <v>499</v>
      </c>
      <c r="B157" s="432" t="s">
        <v>570</v>
      </c>
      <c r="C157" s="435">
        <v>24679279.891985383</v>
      </c>
      <c r="D157" s="435">
        <v>21128326.332969505</v>
      </c>
      <c r="E157" s="200">
        <v>-3550953.5590158775</v>
      </c>
      <c r="F157" s="652">
        <f t="shared" si="12"/>
        <v>-0.14388400206802843</v>
      </c>
      <c r="G157" s="439">
        <v>1263.2719027429046</v>
      </c>
      <c r="H157" s="425">
        <v>1074.5766622403369</v>
      </c>
      <c r="I157" s="691">
        <v>-188.69524050256769</v>
      </c>
      <c r="J157" s="693">
        <f t="shared" si="10"/>
        <v>6.3275199170926555E-3</v>
      </c>
      <c r="K157" s="693">
        <f t="shared" si="11"/>
        <v>3.5531951920725908E-3</v>
      </c>
      <c r="L157" s="433">
        <v>19536</v>
      </c>
      <c r="M157" s="437">
        <v>19662</v>
      </c>
      <c r="N157" s="481">
        <v>15</v>
      </c>
      <c r="O157" s="481">
        <v>15</v>
      </c>
    </row>
    <row r="158" spans="1:15" ht="16.5">
      <c r="A158" s="431">
        <v>500</v>
      </c>
      <c r="B158" s="432" t="s">
        <v>167</v>
      </c>
      <c r="C158" s="435">
        <v>13053202.411342638</v>
      </c>
      <c r="D158" s="435">
        <v>12388893.541511122</v>
      </c>
      <c r="E158" s="200">
        <v>-664308.86983151548</v>
      </c>
      <c r="F158" s="652">
        <f t="shared" si="12"/>
        <v>-5.0892405472411993E-2</v>
      </c>
      <c r="G158" s="439">
        <v>1251.9856523443927</v>
      </c>
      <c r="H158" s="425">
        <v>1181.4699162226896</v>
      </c>
      <c r="I158" s="691">
        <v>-70.515736121703185</v>
      </c>
      <c r="J158" s="693">
        <f t="shared" si="10"/>
        <v>3.7102309666775506E-3</v>
      </c>
      <c r="K158" s="693">
        <f t="shared" si="11"/>
        <v>1.894965150242762E-3</v>
      </c>
      <c r="L158" s="433">
        <v>10426</v>
      </c>
      <c r="M158" s="437">
        <v>10486</v>
      </c>
      <c r="N158" s="481">
        <v>13</v>
      </c>
      <c r="O158" s="481">
        <v>13</v>
      </c>
    </row>
    <row r="159" spans="1:15" ht="16.5">
      <c r="A159" s="431">
        <v>503</v>
      </c>
      <c r="B159" s="432" t="s">
        <v>571</v>
      </c>
      <c r="C159" s="435">
        <v>4247390.6713175233</v>
      </c>
      <c r="D159" s="435">
        <v>3841995.9849364809</v>
      </c>
      <c r="E159" s="200">
        <v>-405394.68638104247</v>
      </c>
      <c r="F159" s="652">
        <f t="shared" si="12"/>
        <v>-9.5445584772471767E-2</v>
      </c>
      <c r="G159" s="439">
        <v>559.30875313636068</v>
      </c>
      <c r="H159" s="425">
        <v>509.6161274620614</v>
      </c>
      <c r="I159" s="691">
        <v>-49.692625674299279</v>
      </c>
      <c r="J159" s="693">
        <f t="shared" si="10"/>
        <v>1.1506025481129E-3</v>
      </c>
      <c r="K159" s="693">
        <f t="shared" si="11"/>
        <v>1.3624015132252701E-3</v>
      </c>
      <c r="L159" s="433">
        <v>7594</v>
      </c>
      <c r="M159" s="437">
        <v>7539</v>
      </c>
      <c r="N159" s="481">
        <v>2</v>
      </c>
      <c r="O159" s="481">
        <v>2</v>
      </c>
    </row>
    <row r="160" spans="1:15" ht="16.5">
      <c r="A160" s="431">
        <v>504</v>
      </c>
      <c r="B160" s="432" t="s">
        <v>572</v>
      </c>
      <c r="C160" s="435">
        <v>1005721.746207518</v>
      </c>
      <c r="D160" s="435">
        <v>449788.91113918158</v>
      </c>
      <c r="E160" s="200">
        <v>-555932.83506833646</v>
      </c>
      <c r="F160" s="652">
        <f t="shared" si="12"/>
        <v>-0.55277002527260333</v>
      </c>
      <c r="G160" s="439">
        <v>553.81153425524121</v>
      </c>
      <c r="H160" s="425">
        <v>254.98237592924127</v>
      </c>
      <c r="I160" s="691">
        <v>-298.82915832599997</v>
      </c>
      <c r="J160" s="693">
        <f t="shared" si="10"/>
        <v>1.3470296931562912E-4</v>
      </c>
      <c r="K160" s="693">
        <f t="shared" si="11"/>
        <v>3.1877918415298799E-4</v>
      </c>
      <c r="L160" s="433">
        <v>1816</v>
      </c>
      <c r="M160" s="437">
        <v>1764</v>
      </c>
      <c r="N160" s="481">
        <v>1</v>
      </c>
      <c r="O160" s="482">
        <v>32</v>
      </c>
    </row>
    <row r="161" spans="1:15" ht="16.5">
      <c r="A161" s="431">
        <v>505</v>
      </c>
      <c r="B161" s="432" t="s">
        <v>170</v>
      </c>
      <c r="C161" s="435">
        <v>15142773.486246012</v>
      </c>
      <c r="D161" s="435">
        <v>14319773.952163851</v>
      </c>
      <c r="E161" s="200">
        <v>-822999.53408216126</v>
      </c>
      <c r="F161" s="652">
        <f t="shared" si="12"/>
        <v>-5.4349326088096166E-2</v>
      </c>
      <c r="G161" s="439">
        <v>726.72522370043725</v>
      </c>
      <c r="H161" s="425">
        <v>684.76348279283911</v>
      </c>
      <c r="I161" s="691">
        <v>-41.961740907598141</v>
      </c>
      <c r="J161" s="693">
        <f t="shared" si="10"/>
        <v>4.2884918314231033E-3</v>
      </c>
      <c r="K161" s="693">
        <f t="shared" si="11"/>
        <v>3.7790874710925651E-3</v>
      </c>
      <c r="L161" s="433">
        <v>20837</v>
      </c>
      <c r="M161" s="437">
        <v>20912</v>
      </c>
      <c r="N161" s="481">
        <v>1</v>
      </c>
      <c r="O161" s="482">
        <v>33</v>
      </c>
    </row>
    <row r="162" spans="1:15" ht="16.5">
      <c r="A162" s="431">
        <v>507</v>
      </c>
      <c r="B162" s="432" t="s">
        <v>171</v>
      </c>
      <c r="C162" s="435">
        <v>2033904.6049612104</v>
      </c>
      <c r="D162" s="435">
        <v>920121.88930485887</v>
      </c>
      <c r="E162" s="200">
        <v>-1113782.7156563515</v>
      </c>
      <c r="F162" s="652">
        <f t="shared" si="12"/>
        <v>-0.54760813901475636</v>
      </c>
      <c r="G162" s="439">
        <v>360.94136734005508</v>
      </c>
      <c r="H162" s="425">
        <v>165.37057679814143</v>
      </c>
      <c r="I162" s="691">
        <v>-195.57079054191365</v>
      </c>
      <c r="J162" s="693">
        <f t="shared" si="10"/>
        <v>2.7555848432937117E-4</v>
      </c>
      <c r="K162" s="693">
        <f t="shared" si="11"/>
        <v>1.0054917123737104E-3</v>
      </c>
      <c r="L162" s="433">
        <v>5635</v>
      </c>
      <c r="M162" s="437">
        <v>5564</v>
      </c>
      <c r="N162" s="481">
        <v>10</v>
      </c>
      <c r="O162" s="481">
        <v>10</v>
      </c>
    </row>
    <row r="163" spans="1:15" ht="16.5">
      <c r="A163" s="431">
        <v>508</v>
      </c>
      <c r="B163" s="432" t="s">
        <v>172</v>
      </c>
      <c r="C163" s="435">
        <v>586144.23861393356</v>
      </c>
      <c r="D163" s="435">
        <v>667869.64646362816</v>
      </c>
      <c r="E163" s="200">
        <v>81725.407849694602</v>
      </c>
      <c r="F163" s="652">
        <f t="shared" si="12"/>
        <v>0.13942883417732166</v>
      </c>
      <c r="G163" s="439">
        <v>61.292924669448247</v>
      </c>
      <c r="H163" s="425">
        <v>71.353594707652576</v>
      </c>
      <c r="I163" s="691">
        <v>10.060670038204329</v>
      </c>
      <c r="J163" s="693">
        <f t="shared" si="10"/>
        <v>2.0001387821362259E-4</v>
      </c>
      <c r="K163" s="693">
        <f t="shared" si="11"/>
        <v>1.691481385301569E-3</v>
      </c>
      <c r="L163" s="433">
        <v>9563</v>
      </c>
      <c r="M163" s="437">
        <v>9360</v>
      </c>
      <c r="N163" s="481">
        <v>6</v>
      </c>
      <c r="O163" s="481">
        <v>6</v>
      </c>
    </row>
    <row r="164" spans="1:15" ht="16.5">
      <c r="A164" s="431">
        <v>529</v>
      </c>
      <c r="B164" s="432" t="s">
        <v>573</v>
      </c>
      <c r="C164" s="435">
        <v>8877333.7733296286</v>
      </c>
      <c r="D164" s="435">
        <v>9481532.6159025393</v>
      </c>
      <c r="E164" s="200">
        <v>604198.84257291071</v>
      </c>
      <c r="F164" s="652">
        <f t="shared" si="12"/>
        <v>6.8060845519644503E-2</v>
      </c>
      <c r="G164" s="439">
        <v>453.41099000611007</v>
      </c>
      <c r="H164" s="425">
        <v>477.65907384899441</v>
      </c>
      <c r="I164" s="691">
        <v>24.248083842884341</v>
      </c>
      <c r="J164" s="693">
        <f t="shared" si="10"/>
        <v>2.8395333130608142E-3</v>
      </c>
      <c r="K164" s="693">
        <f t="shared" si="11"/>
        <v>3.5871693908371949E-3</v>
      </c>
      <c r="L164" s="433">
        <v>19579</v>
      </c>
      <c r="M164" s="437">
        <v>19850</v>
      </c>
      <c r="N164" s="481">
        <v>2</v>
      </c>
      <c r="O164" s="481">
        <v>2</v>
      </c>
    </row>
    <row r="165" spans="1:15" ht="16.5">
      <c r="A165" s="431">
        <v>531</v>
      </c>
      <c r="B165" s="432" t="s">
        <v>174</v>
      </c>
      <c r="C165" s="435">
        <v>2131868.5593762929</v>
      </c>
      <c r="D165" s="435">
        <v>796766.9605819853</v>
      </c>
      <c r="E165" s="200">
        <v>-1335101.5987943076</v>
      </c>
      <c r="F165" s="652">
        <f t="shared" si="12"/>
        <v>-0.62625887178753159</v>
      </c>
      <c r="G165" s="439">
        <v>412.43346089694194</v>
      </c>
      <c r="H165" s="425">
        <v>157.09127771726838</v>
      </c>
      <c r="I165" s="691">
        <v>-255.34218317967355</v>
      </c>
      <c r="J165" s="693">
        <f t="shared" si="10"/>
        <v>2.3861609920785992E-4</v>
      </c>
      <c r="K165" s="693">
        <f t="shared" si="11"/>
        <v>9.1658051135144844E-4</v>
      </c>
      <c r="L165" s="433">
        <v>5169</v>
      </c>
      <c r="M165" s="437">
        <v>5072</v>
      </c>
      <c r="N165" s="481">
        <v>4</v>
      </c>
      <c r="O165" s="481">
        <v>4</v>
      </c>
    </row>
    <row r="166" spans="1:15" ht="16.5">
      <c r="A166" s="431">
        <v>535</v>
      </c>
      <c r="B166" s="432" t="s">
        <v>175</v>
      </c>
      <c r="C166" s="435">
        <v>16461152.279667806</v>
      </c>
      <c r="D166" s="435">
        <v>15556347.300141959</v>
      </c>
      <c r="E166" s="200">
        <v>-904804.97952584736</v>
      </c>
      <c r="F166" s="652">
        <f t="shared" si="12"/>
        <v>-5.4966077960619336E-2</v>
      </c>
      <c r="G166" s="439">
        <v>1583.4121084713165</v>
      </c>
      <c r="H166" s="425">
        <v>1493.0748920378117</v>
      </c>
      <c r="I166" s="691">
        <v>-90.337216433504864</v>
      </c>
      <c r="J166" s="693">
        <f t="shared" si="10"/>
        <v>4.6588213296033659E-3</v>
      </c>
      <c r="K166" s="693">
        <f t="shared" si="11"/>
        <v>1.8828573240872912E-3</v>
      </c>
      <c r="L166" s="433">
        <v>10396</v>
      </c>
      <c r="M166" s="437">
        <v>10419</v>
      </c>
      <c r="N166" s="481">
        <v>17</v>
      </c>
      <c r="O166" s="481">
        <v>17</v>
      </c>
    </row>
    <row r="167" spans="1:15" ht="16.5">
      <c r="A167" s="431">
        <v>536</v>
      </c>
      <c r="B167" s="432" t="s">
        <v>176</v>
      </c>
      <c r="C167" s="435">
        <v>19204702.285026766</v>
      </c>
      <c r="D167" s="435">
        <v>18619682.253586009</v>
      </c>
      <c r="E167" s="200">
        <v>-585020.03144075722</v>
      </c>
      <c r="F167" s="652">
        <f t="shared" si="12"/>
        <v>-3.0462332753623412E-2</v>
      </c>
      <c r="G167" s="439">
        <v>550.53039459427725</v>
      </c>
      <c r="H167" s="425">
        <v>526.78329241175834</v>
      </c>
      <c r="I167" s="691">
        <v>-23.747102182518915</v>
      </c>
      <c r="J167" s="693">
        <f t="shared" si="10"/>
        <v>5.5762301496478017E-3</v>
      </c>
      <c r="K167" s="693">
        <f t="shared" si="11"/>
        <v>6.3875107953920143E-3</v>
      </c>
      <c r="L167" s="433">
        <v>34884</v>
      </c>
      <c r="M167" s="437">
        <v>35346</v>
      </c>
      <c r="N167" s="481">
        <v>6</v>
      </c>
      <c r="O167" s="481">
        <v>6</v>
      </c>
    </row>
    <row r="168" spans="1:15" ht="16.5">
      <c r="A168" s="431">
        <v>538</v>
      </c>
      <c r="B168" s="432" t="s">
        <v>574</v>
      </c>
      <c r="C168" s="435">
        <v>5758170.8600959219</v>
      </c>
      <c r="D168" s="435">
        <v>5808327.4663166357</v>
      </c>
      <c r="E168" s="200">
        <v>50156.606220713817</v>
      </c>
      <c r="F168" s="652">
        <f t="shared" si="12"/>
        <v>8.7105102365577051E-3</v>
      </c>
      <c r="G168" s="439">
        <v>1228.0168181053364</v>
      </c>
      <c r="H168" s="425">
        <v>1250.7165086814462</v>
      </c>
      <c r="I168" s="691">
        <v>22.699690576109788</v>
      </c>
      <c r="J168" s="693">
        <f t="shared" si="10"/>
        <v>1.7394803141962565E-3</v>
      </c>
      <c r="K168" s="693">
        <f t="shared" si="11"/>
        <v>8.392349950150092E-4</v>
      </c>
      <c r="L168" s="433">
        <v>4689</v>
      </c>
      <c r="M168" s="437">
        <v>4644</v>
      </c>
      <c r="N168" s="481">
        <v>2</v>
      </c>
      <c r="O168" s="481">
        <v>2</v>
      </c>
    </row>
    <row r="169" spans="1:15" ht="16.5">
      <c r="A169" s="431">
        <v>541</v>
      </c>
      <c r="B169" s="432" t="s">
        <v>178</v>
      </c>
      <c r="C169" s="435">
        <v>13549591.406871183</v>
      </c>
      <c r="D169" s="435">
        <v>11209854.67454011</v>
      </c>
      <c r="E169" s="200">
        <v>-2339736.7323310729</v>
      </c>
      <c r="F169" s="652">
        <f t="shared" si="12"/>
        <v>-0.17267950464872028</v>
      </c>
      <c r="G169" s="439">
        <v>1437.9275609541742</v>
      </c>
      <c r="H169" s="425">
        <v>1212.7939710635194</v>
      </c>
      <c r="I169" s="691">
        <v>-225.13358989065478</v>
      </c>
      <c r="J169" s="693">
        <f t="shared" si="10"/>
        <v>3.3571319186879358E-3</v>
      </c>
      <c r="K169" s="693">
        <f t="shared" si="11"/>
        <v>1.6703378679852993E-3</v>
      </c>
      <c r="L169" s="433">
        <v>9423</v>
      </c>
      <c r="M169" s="437">
        <v>9243</v>
      </c>
      <c r="N169" s="481">
        <v>12</v>
      </c>
      <c r="O169" s="481">
        <v>12</v>
      </c>
    </row>
    <row r="170" spans="1:15" ht="16.5">
      <c r="A170" s="431">
        <v>543</v>
      </c>
      <c r="B170" s="432" t="s">
        <v>179</v>
      </c>
      <c r="C170" s="435">
        <v>31659217.789758794</v>
      </c>
      <c r="D170" s="435">
        <v>30835101.427529439</v>
      </c>
      <c r="E170" s="200">
        <v>-824116.36222935468</v>
      </c>
      <c r="F170" s="652">
        <f t="shared" si="12"/>
        <v>-2.6030850405152524E-2</v>
      </c>
      <c r="G170" s="439">
        <v>717.45683571869358</v>
      </c>
      <c r="H170" s="425">
        <v>693.57824075598182</v>
      </c>
      <c r="I170" s="691">
        <v>-23.878594962711759</v>
      </c>
      <c r="J170" s="693">
        <f t="shared" si="10"/>
        <v>9.234508940909698E-3</v>
      </c>
      <c r="K170" s="693">
        <f t="shared" si="11"/>
        <v>8.0341751525360196E-3</v>
      </c>
      <c r="L170" s="433">
        <v>44127</v>
      </c>
      <c r="M170" s="437">
        <v>44458</v>
      </c>
      <c r="N170" s="481">
        <v>1</v>
      </c>
      <c r="O170" s="482">
        <v>33</v>
      </c>
    </row>
    <row r="171" spans="1:15" ht="16.5">
      <c r="A171" s="431">
        <v>545</v>
      </c>
      <c r="B171" s="432" t="s">
        <v>575</v>
      </c>
      <c r="C171" s="435">
        <v>16061540.032256849</v>
      </c>
      <c r="D171" s="435">
        <v>16779664.585956588</v>
      </c>
      <c r="E171" s="200">
        <v>718124.55369973928</v>
      </c>
      <c r="F171" s="652">
        <f t="shared" si="12"/>
        <v>4.4710815541816613E-2</v>
      </c>
      <c r="G171" s="439">
        <v>1679.7260021184741</v>
      </c>
      <c r="H171" s="425">
        <v>1750.7997272492266</v>
      </c>
      <c r="I171" s="691">
        <v>71.073725130752564</v>
      </c>
      <c r="J171" s="693">
        <f t="shared" si="10"/>
        <v>5.0251808967990462E-3</v>
      </c>
      <c r="K171" s="693">
        <f t="shared" si="11"/>
        <v>1.7319612817019484E-3</v>
      </c>
      <c r="L171" s="433">
        <v>9562</v>
      </c>
      <c r="M171" s="437">
        <v>9584</v>
      </c>
      <c r="N171" s="481">
        <v>15</v>
      </c>
      <c r="O171" s="481">
        <v>15</v>
      </c>
    </row>
    <row r="172" spans="1:15" ht="16.5">
      <c r="A172" s="431">
        <v>560</v>
      </c>
      <c r="B172" s="432" t="s">
        <v>181</v>
      </c>
      <c r="C172" s="435">
        <v>13778314.4587832</v>
      </c>
      <c r="D172" s="435">
        <v>11427448.66194303</v>
      </c>
      <c r="E172" s="200">
        <v>-2350865.7968401704</v>
      </c>
      <c r="F172" s="652">
        <f t="shared" si="12"/>
        <v>-0.1706207100928499</v>
      </c>
      <c r="G172" s="439">
        <v>871.60390047970645</v>
      </c>
      <c r="H172" s="425">
        <v>726.24395690772349</v>
      </c>
      <c r="I172" s="691">
        <v>-145.35994357198297</v>
      </c>
      <c r="J172" s="693">
        <f t="shared" si="10"/>
        <v>3.4222970561168823E-3</v>
      </c>
      <c r="K172" s="693">
        <f t="shared" si="11"/>
        <v>2.8435320083034388E-3</v>
      </c>
      <c r="L172" s="433">
        <v>15808</v>
      </c>
      <c r="M172" s="437">
        <v>15735</v>
      </c>
      <c r="N172" s="481">
        <v>7</v>
      </c>
      <c r="O172" s="481">
        <v>7</v>
      </c>
    </row>
    <row r="173" spans="1:15" ht="16.5">
      <c r="A173" s="431">
        <v>561</v>
      </c>
      <c r="B173" s="432" t="s">
        <v>182</v>
      </c>
      <c r="C173" s="435">
        <v>1806798.5445873966</v>
      </c>
      <c r="D173" s="435">
        <v>1799737.3589016353</v>
      </c>
      <c r="E173" s="200">
        <v>-7061.1856857612729</v>
      </c>
      <c r="F173" s="652">
        <f t="shared" si="12"/>
        <v>-3.908120087275019E-3</v>
      </c>
      <c r="G173" s="439">
        <v>1351.3826062732958</v>
      </c>
      <c r="H173" s="425">
        <v>1366.5431730460405</v>
      </c>
      <c r="I173" s="691">
        <v>15.160566772744687</v>
      </c>
      <c r="J173" s="693">
        <f t="shared" si="10"/>
        <v>5.3898608931535316E-4</v>
      </c>
      <c r="K173" s="693">
        <f t="shared" si="11"/>
        <v>2.3800010517544511E-4</v>
      </c>
      <c r="L173" s="433">
        <v>1337</v>
      </c>
      <c r="M173" s="437">
        <v>1317</v>
      </c>
      <c r="N173" s="481">
        <v>2</v>
      </c>
      <c r="O173" s="481">
        <v>2</v>
      </c>
    </row>
    <row r="174" spans="1:15" ht="16.5">
      <c r="A174" s="431">
        <v>562</v>
      </c>
      <c r="B174" s="432" t="s">
        <v>183</v>
      </c>
      <c r="C174" s="435">
        <v>5503680.7171059344</v>
      </c>
      <c r="D174" s="435">
        <v>5460495.1878600549</v>
      </c>
      <c r="E174" s="200">
        <v>-43185.529245879501</v>
      </c>
      <c r="F174" s="652">
        <f t="shared" si="12"/>
        <v>-7.8466632542209432E-3</v>
      </c>
      <c r="G174" s="439">
        <v>613.01856951502941</v>
      </c>
      <c r="H174" s="425">
        <v>611.13544352099109</v>
      </c>
      <c r="I174" s="691">
        <v>-1.8831259940383234</v>
      </c>
      <c r="J174" s="693">
        <f t="shared" si="10"/>
        <v>1.6353113594453383E-3</v>
      </c>
      <c r="K174" s="693">
        <f t="shared" si="11"/>
        <v>1.6146780104347776E-3</v>
      </c>
      <c r="L174" s="433">
        <v>8978</v>
      </c>
      <c r="M174" s="437">
        <v>8935</v>
      </c>
      <c r="N174" s="481">
        <v>6</v>
      </c>
      <c r="O174" s="481">
        <v>6</v>
      </c>
    </row>
    <row r="175" spans="1:15" ht="16.5">
      <c r="A175" s="431">
        <v>563</v>
      </c>
      <c r="B175" s="432" t="s">
        <v>184</v>
      </c>
      <c r="C175" s="435">
        <v>7593593.267326571</v>
      </c>
      <c r="D175" s="435">
        <v>5519590.5573425563</v>
      </c>
      <c r="E175" s="200">
        <v>-2074002.7099840147</v>
      </c>
      <c r="F175" s="652">
        <f t="shared" si="12"/>
        <v>-0.27312533565735686</v>
      </c>
      <c r="G175" s="439">
        <v>1069.218990048799</v>
      </c>
      <c r="H175" s="425">
        <v>785.70684090285499</v>
      </c>
      <c r="I175" s="691">
        <v>-283.51214914594402</v>
      </c>
      <c r="J175" s="693">
        <f t="shared" si="10"/>
        <v>1.6530092651627915E-3</v>
      </c>
      <c r="K175" s="693">
        <f t="shared" si="11"/>
        <v>1.2695146080922565E-3</v>
      </c>
      <c r="L175" s="433">
        <v>7102</v>
      </c>
      <c r="M175" s="437">
        <v>7025</v>
      </c>
      <c r="N175" s="481">
        <v>17</v>
      </c>
      <c r="O175" s="481">
        <v>17</v>
      </c>
    </row>
    <row r="176" spans="1:15" ht="16.5">
      <c r="A176" s="431">
        <v>564</v>
      </c>
      <c r="B176" s="432" t="s">
        <v>576</v>
      </c>
      <c r="C176" s="435">
        <v>118830869.98939261</v>
      </c>
      <c r="D176" s="435">
        <v>113180606.93380353</v>
      </c>
      <c r="E176" s="200">
        <v>-5650263.0555890799</v>
      </c>
      <c r="F176" s="652">
        <f t="shared" si="12"/>
        <v>-4.7548781357011426E-2</v>
      </c>
      <c r="G176" s="439">
        <v>567.07374333404573</v>
      </c>
      <c r="H176" s="425">
        <v>534.25383734471666</v>
      </c>
      <c r="I176" s="691">
        <v>-32.819905989329072</v>
      </c>
      <c r="J176" s="693">
        <f t="shared" si="10"/>
        <v>3.3895375020063144E-2</v>
      </c>
      <c r="K176" s="693">
        <f t="shared" si="11"/>
        <v>3.8283862020658845E-2</v>
      </c>
      <c r="L176" s="433">
        <v>209551</v>
      </c>
      <c r="M176" s="437">
        <v>211848</v>
      </c>
      <c r="N176" s="481">
        <v>17</v>
      </c>
      <c r="O176" s="481">
        <v>17</v>
      </c>
    </row>
    <row r="177" spans="1:15" ht="16.5">
      <c r="A177" s="431">
        <v>576</v>
      </c>
      <c r="B177" s="432" t="s">
        <v>186</v>
      </c>
      <c r="C177" s="435">
        <v>2023128.132382948</v>
      </c>
      <c r="D177" s="435">
        <v>1594501.0008842926</v>
      </c>
      <c r="E177" s="200">
        <v>-428627.1314986553</v>
      </c>
      <c r="F177" s="652">
        <f t="shared" si="12"/>
        <v>-0.21186356150057359</v>
      </c>
      <c r="G177" s="439">
        <v>719.20658812049339</v>
      </c>
      <c r="H177" s="425">
        <v>579.81854577610636</v>
      </c>
      <c r="I177" s="691">
        <v>-139.38804234438703</v>
      </c>
      <c r="J177" s="693">
        <f t="shared" si="10"/>
        <v>4.7752181985072226E-4</v>
      </c>
      <c r="K177" s="693">
        <f t="shared" si="11"/>
        <v>4.969630138439439E-4</v>
      </c>
      <c r="L177" s="433">
        <v>2813</v>
      </c>
      <c r="M177" s="437">
        <v>2750</v>
      </c>
      <c r="N177" s="481">
        <v>7</v>
      </c>
      <c r="O177" s="481">
        <v>7</v>
      </c>
    </row>
    <row r="178" spans="1:15" ht="16.5">
      <c r="A178" s="431">
        <v>577</v>
      </c>
      <c r="B178" s="432" t="s">
        <v>577</v>
      </c>
      <c r="C178" s="435">
        <v>10214804.931356873</v>
      </c>
      <c r="D178" s="435">
        <v>9681710.7074090224</v>
      </c>
      <c r="E178" s="200">
        <v>-533094.22394785099</v>
      </c>
      <c r="F178" s="652">
        <f t="shared" ref="F178:F183" si="13">E178/C178</f>
        <v>-5.2188390040752146E-2</v>
      </c>
      <c r="G178" s="439">
        <v>925.17026821455238</v>
      </c>
      <c r="H178" s="425">
        <v>869.25037775265059</v>
      </c>
      <c r="I178" s="691">
        <v>-55.919890461901787</v>
      </c>
      <c r="J178" s="693">
        <f t="shared" si="10"/>
        <v>2.8994827307767062E-3</v>
      </c>
      <c r="K178" s="693">
        <f t="shared" si="11"/>
        <v>2.0127905629795805E-3</v>
      </c>
      <c r="L178" s="433">
        <v>11041</v>
      </c>
      <c r="M178" s="437">
        <v>11138</v>
      </c>
      <c r="N178" s="481">
        <v>2</v>
      </c>
      <c r="O178" s="481">
        <v>2</v>
      </c>
    </row>
    <row r="179" spans="1:15" ht="16.5">
      <c r="A179" s="431">
        <v>578</v>
      </c>
      <c r="B179" s="432" t="s">
        <v>188</v>
      </c>
      <c r="C179" s="435">
        <v>2178225.5789221921</v>
      </c>
      <c r="D179" s="435">
        <v>2007914.8165302174</v>
      </c>
      <c r="E179" s="200">
        <v>-170310.76239197468</v>
      </c>
      <c r="F179" s="652">
        <f t="shared" si="13"/>
        <v>-7.8187844289408337E-2</v>
      </c>
      <c r="G179" s="439">
        <v>684.33100186056936</v>
      </c>
      <c r="H179" s="425">
        <v>647.7144569452314</v>
      </c>
      <c r="I179" s="691">
        <v>-36.616544915337954</v>
      </c>
      <c r="J179" s="693">
        <f t="shared" si="10"/>
        <v>6.0133116050914101E-4</v>
      </c>
      <c r="K179" s="693">
        <f t="shared" si="11"/>
        <v>5.6021285196953673E-4</v>
      </c>
      <c r="L179" s="433">
        <v>3183</v>
      </c>
      <c r="M179" s="437">
        <v>3100</v>
      </c>
      <c r="N179" s="481">
        <v>18</v>
      </c>
      <c r="O179" s="481">
        <v>18</v>
      </c>
    </row>
    <row r="180" spans="1:15" ht="16.5">
      <c r="A180" s="431">
        <v>580</v>
      </c>
      <c r="B180" s="432" t="s">
        <v>189</v>
      </c>
      <c r="C180" s="435">
        <v>2397338.7532467972</v>
      </c>
      <c r="D180" s="435">
        <v>1731919.2931852597</v>
      </c>
      <c r="E180" s="200">
        <v>-665419.46006153757</v>
      </c>
      <c r="F180" s="652">
        <f t="shared" si="13"/>
        <v>-0.27756588807499039</v>
      </c>
      <c r="G180" s="439">
        <v>524.9263746982258</v>
      </c>
      <c r="H180" s="425">
        <v>390.24770013187464</v>
      </c>
      <c r="I180" s="691">
        <v>-134.67867456635116</v>
      </c>
      <c r="J180" s="693">
        <f t="shared" si="10"/>
        <v>5.1867590691867895E-4</v>
      </c>
      <c r="K180" s="693">
        <f t="shared" si="11"/>
        <v>8.020079474325174E-4</v>
      </c>
      <c r="L180" s="433">
        <v>4567</v>
      </c>
      <c r="M180" s="437">
        <v>4438</v>
      </c>
      <c r="N180" s="481">
        <v>9</v>
      </c>
      <c r="O180" s="481">
        <v>9</v>
      </c>
    </row>
    <row r="181" spans="1:15" ht="16.5">
      <c r="A181" s="431">
        <v>581</v>
      </c>
      <c r="B181" s="432" t="s">
        <v>190</v>
      </c>
      <c r="C181" s="435">
        <v>5516075.2670386946</v>
      </c>
      <c r="D181" s="435">
        <v>2769488.3270423026</v>
      </c>
      <c r="E181" s="200">
        <v>-2746586.939996392</v>
      </c>
      <c r="F181" s="652">
        <f t="shared" si="13"/>
        <v>-0.49792412304607608</v>
      </c>
      <c r="G181" s="439">
        <v>877.51754168607931</v>
      </c>
      <c r="H181" s="425">
        <v>443.82825753883054</v>
      </c>
      <c r="I181" s="691">
        <v>-433.68928414724877</v>
      </c>
      <c r="J181" s="693">
        <f t="shared" si="10"/>
        <v>8.2940751072036563E-4</v>
      </c>
      <c r="K181" s="693">
        <f t="shared" si="11"/>
        <v>1.1276542568677125E-3</v>
      </c>
      <c r="L181" s="433">
        <v>6286</v>
      </c>
      <c r="M181" s="437">
        <v>6240</v>
      </c>
      <c r="N181" s="481">
        <v>6</v>
      </c>
      <c r="O181" s="481">
        <v>6</v>
      </c>
    </row>
    <row r="182" spans="1:15" ht="16.5">
      <c r="A182" s="431">
        <v>583</v>
      </c>
      <c r="B182" s="432" t="s">
        <v>191</v>
      </c>
      <c r="C182" s="435">
        <v>172985.48468172527</v>
      </c>
      <c r="D182" s="435">
        <v>623823.40512149385</v>
      </c>
      <c r="E182" s="200">
        <v>450837.92043976858</v>
      </c>
      <c r="F182" s="652">
        <f t="shared" si="13"/>
        <v>2.6062182111363965</v>
      </c>
      <c r="G182" s="439">
        <v>187.21372801052519</v>
      </c>
      <c r="H182" s="425">
        <v>658.73643624233773</v>
      </c>
      <c r="I182" s="691">
        <v>471.52270823181254</v>
      </c>
      <c r="J182" s="693">
        <f t="shared" si="10"/>
        <v>1.8682289162182025E-4</v>
      </c>
      <c r="K182" s="693">
        <f t="shared" si="11"/>
        <v>1.7113599058553268E-4</v>
      </c>
      <c r="L182" s="433">
        <v>924</v>
      </c>
      <c r="M182" s="437">
        <v>947</v>
      </c>
      <c r="N182" s="481">
        <v>19</v>
      </c>
      <c r="O182" s="481">
        <v>19</v>
      </c>
    </row>
    <row r="183" spans="1:15" ht="16.5">
      <c r="A183" s="431">
        <v>584</v>
      </c>
      <c r="B183" s="432" t="s">
        <v>192</v>
      </c>
      <c r="C183" s="435">
        <v>5692946.9225959759</v>
      </c>
      <c r="D183" s="435">
        <v>5380859.8419532301</v>
      </c>
      <c r="E183" s="200">
        <v>-312087.08064274583</v>
      </c>
      <c r="F183" s="652">
        <f t="shared" si="13"/>
        <v>-5.4819952633676505E-2</v>
      </c>
      <c r="G183" s="439">
        <v>2127.4091638998416</v>
      </c>
      <c r="H183" s="425">
        <v>2028.2170531297513</v>
      </c>
      <c r="I183" s="691">
        <v>-99.192110770090267</v>
      </c>
      <c r="J183" s="693">
        <f t="shared" si="10"/>
        <v>1.6114621330850041E-3</v>
      </c>
      <c r="K183" s="693">
        <f t="shared" si="11"/>
        <v>4.7943377299199385E-4</v>
      </c>
      <c r="L183" s="433">
        <v>2676</v>
      </c>
      <c r="M183" s="437">
        <v>2653</v>
      </c>
      <c r="N183" s="481">
        <v>16</v>
      </c>
      <c r="O183" s="481">
        <v>16</v>
      </c>
    </row>
    <row r="184" spans="1:15" ht="16.5">
      <c r="A184" s="431">
        <v>588</v>
      </c>
      <c r="B184" s="432" t="s">
        <v>193</v>
      </c>
      <c r="C184" s="435">
        <v>-341575.48065408837</v>
      </c>
      <c r="D184" s="435">
        <v>-557411.88050365297</v>
      </c>
      <c r="E184" s="200">
        <v>-215836.39984956459</v>
      </c>
      <c r="F184" s="652">
        <f>-E184/C184</f>
        <v>-0.63188493341575924</v>
      </c>
      <c r="G184" s="439">
        <v>-207.77097363387369</v>
      </c>
      <c r="H184" s="425">
        <v>-348.38242531478312</v>
      </c>
      <c r="I184" s="691">
        <v>-140.61145168090943</v>
      </c>
      <c r="J184" s="693">
        <f t="shared" si="10"/>
        <v>-1.6693394073562779E-4</v>
      </c>
      <c r="K184" s="693">
        <f t="shared" si="11"/>
        <v>2.8914211714556733E-4</v>
      </c>
      <c r="L184" s="433">
        <v>1644</v>
      </c>
      <c r="M184" s="437">
        <v>1600</v>
      </c>
      <c r="N184" s="481">
        <v>10</v>
      </c>
      <c r="O184" s="481">
        <v>10</v>
      </c>
    </row>
    <row r="185" spans="1:15" ht="16.5">
      <c r="A185" s="431">
        <v>592</v>
      </c>
      <c r="B185" s="432" t="s">
        <v>194</v>
      </c>
      <c r="C185" s="435">
        <v>4372773.56011598</v>
      </c>
      <c r="D185" s="435">
        <v>3161742.7559941304</v>
      </c>
      <c r="E185" s="200">
        <v>-1211030.8041218496</v>
      </c>
      <c r="F185" s="652">
        <f t="shared" ref="F185:F216" si="14">E185/C185</f>
        <v>-0.27694797992003251</v>
      </c>
      <c r="G185" s="439">
        <v>1188.8998260239207</v>
      </c>
      <c r="H185" s="425">
        <v>865.99363352345392</v>
      </c>
      <c r="I185" s="691">
        <v>-322.90619250046677</v>
      </c>
      <c r="J185" s="693">
        <f t="shared" si="10"/>
        <v>9.4688002949188256E-4</v>
      </c>
      <c r="K185" s="693">
        <f t="shared" si="11"/>
        <v>6.5978616856154145E-4</v>
      </c>
      <c r="L185" s="433">
        <v>3678</v>
      </c>
      <c r="M185" s="437">
        <v>3651</v>
      </c>
      <c r="N185" s="481">
        <v>13</v>
      </c>
      <c r="O185" s="481">
        <v>13</v>
      </c>
    </row>
    <row r="186" spans="1:15" ht="16.5">
      <c r="A186" s="431">
        <v>593</v>
      </c>
      <c r="B186" s="432" t="s">
        <v>195</v>
      </c>
      <c r="C186" s="435">
        <v>5251928.3349182783</v>
      </c>
      <c r="D186" s="435">
        <v>2325530.4453895329</v>
      </c>
      <c r="E186" s="200">
        <v>-2926397.8895287453</v>
      </c>
      <c r="F186" s="652">
        <f t="shared" si="14"/>
        <v>-0.55720445956433273</v>
      </c>
      <c r="G186" s="439">
        <v>304.40667332743743</v>
      </c>
      <c r="H186" s="425">
        <v>136.17909734669632</v>
      </c>
      <c r="I186" s="691">
        <v>-168.22757598074111</v>
      </c>
      <c r="J186" s="693">
        <f t="shared" si="10"/>
        <v>6.9645082052930925E-4</v>
      </c>
      <c r="K186" s="693">
        <f t="shared" si="11"/>
        <v>3.0860499590592834E-3</v>
      </c>
      <c r="L186" s="433">
        <v>17253</v>
      </c>
      <c r="M186" s="437">
        <v>17077</v>
      </c>
      <c r="N186" s="481">
        <v>10</v>
      </c>
      <c r="O186" s="481">
        <v>10</v>
      </c>
    </row>
    <row r="187" spans="1:15" ht="16.5">
      <c r="A187" s="431">
        <v>595</v>
      </c>
      <c r="B187" s="432" t="s">
        <v>196</v>
      </c>
      <c r="C187" s="435">
        <v>5471663.4728484042</v>
      </c>
      <c r="D187" s="435">
        <v>5583912.906926332</v>
      </c>
      <c r="E187" s="200">
        <v>112249.43407792784</v>
      </c>
      <c r="F187" s="652">
        <f t="shared" si="14"/>
        <v>2.0514681620120497E-2</v>
      </c>
      <c r="G187" s="439">
        <v>1281.7201857222778</v>
      </c>
      <c r="H187" s="425">
        <v>1348.771233557085</v>
      </c>
      <c r="I187" s="691">
        <v>67.05104783480715</v>
      </c>
      <c r="J187" s="693">
        <f t="shared" si="10"/>
        <v>1.6722725490448864E-3</v>
      </c>
      <c r="K187" s="693">
        <f t="shared" si="11"/>
        <v>7.4815522811415552E-4</v>
      </c>
      <c r="L187" s="433">
        <v>4269</v>
      </c>
      <c r="M187" s="437">
        <v>4140</v>
      </c>
      <c r="N187" s="481">
        <v>11</v>
      </c>
      <c r="O187" s="481">
        <v>11</v>
      </c>
    </row>
    <row r="188" spans="1:15" ht="16.5">
      <c r="A188" s="431">
        <v>598</v>
      </c>
      <c r="B188" s="432" t="s">
        <v>578</v>
      </c>
      <c r="C188" s="435">
        <v>8676773.2753644809</v>
      </c>
      <c r="D188" s="435">
        <v>5286895.3504091864</v>
      </c>
      <c r="E188" s="200">
        <v>-3389877.9249552945</v>
      </c>
      <c r="F188" s="652">
        <f t="shared" si="14"/>
        <v>-0.3906841653428933</v>
      </c>
      <c r="G188" s="439">
        <v>454.35268761399595</v>
      </c>
      <c r="H188" s="425">
        <v>275.25877807097339</v>
      </c>
      <c r="I188" s="691">
        <v>-179.09390954302256</v>
      </c>
      <c r="J188" s="693">
        <f t="shared" si="10"/>
        <v>1.5833216082571269E-3</v>
      </c>
      <c r="K188" s="693">
        <f t="shared" si="11"/>
        <v>3.47097040250932E-3</v>
      </c>
      <c r="L188" s="433">
        <v>19097</v>
      </c>
      <c r="M188" s="437">
        <v>19207</v>
      </c>
      <c r="N188" s="481">
        <v>15</v>
      </c>
      <c r="O188" s="481">
        <v>15</v>
      </c>
    </row>
    <row r="189" spans="1:15" ht="16.5">
      <c r="A189" s="431">
        <v>599</v>
      </c>
      <c r="B189" s="432" t="s">
        <v>198</v>
      </c>
      <c r="C189" s="435">
        <v>15244195.161628244</v>
      </c>
      <c r="D189" s="435">
        <v>15256954.007365476</v>
      </c>
      <c r="E189" s="200">
        <v>12758.845737231895</v>
      </c>
      <c r="F189" s="652">
        <f t="shared" si="14"/>
        <v>8.3696420847114848E-4</v>
      </c>
      <c r="G189" s="439">
        <v>1364.5001039767494</v>
      </c>
      <c r="H189" s="425">
        <v>1361.4986620886557</v>
      </c>
      <c r="I189" s="691">
        <v>-3.0014418880937228</v>
      </c>
      <c r="J189" s="693">
        <f t="shared" si="10"/>
        <v>4.5691589023371315E-3</v>
      </c>
      <c r="K189" s="693">
        <f t="shared" si="11"/>
        <v>2.0250791029582673E-3</v>
      </c>
      <c r="L189" s="433">
        <v>11172</v>
      </c>
      <c r="M189" s="437">
        <v>11206</v>
      </c>
      <c r="N189" s="481">
        <v>15</v>
      </c>
      <c r="O189" s="481">
        <v>15</v>
      </c>
    </row>
    <row r="190" spans="1:15" ht="16.5">
      <c r="A190" s="431">
        <v>601</v>
      </c>
      <c r="B190" s="432" t="s">
        <v>199</v>
      </c>
      <c r="C190" s="435">
        <v>6181815.3114696797</v>
      </c>
      <c r="D190" s="435">
        <v>5222994.1972081056</v>
      </c>
      <c r="E190" s="200">
        <v>-958821.11426157411</v>
      </c>
      <c r="F190" s="652">
        <f t="shared" si="14"/>
        <v>-0.15510348756013251</v>
      </c>
      <c r="G190" s="439">
        <v>1596.1309866949857</v>
      </c>
      <c r="H190" s="425">
        <v>1379.5547272076349</v>
      </c>
      <c r="I190" s="691">
        <v>-216.57625948735085</v>
      </c>
      <c r="J190" s="693">
        <f t="shared" si="10"/>
        <v>1.5641844644420919E-3</v>
      </c>
      <c r="K190" s="693">
        <f t="shared" si="11"/>
        <v>6.8418253469569872E-4</v>
      </c>
      <c r="L190" s="433">
        <v>3873</v>
      </c>
      <c r="M190" s="437">
        <v>3786</v>
      </c>
      <c r="N190" s="481">
        <v>13</v>
      </c>
      <c r="O190" s="481">
        <v>13</v>
      </c>
    </row>
    <row r="191" spans="1:15" ht="16.5">
      <c r="A191" s="431">
        <v>604</v>
      </c>
      <c r="B191" s="432" t="s">
        <v>579</v>
      </c>
      <c r="C191" s="435">
        <v>16586536.731156074</v>
      </c>
      <c r="D191" s="435">
        <v>15416204.662109371</v>
      </c>
      <c r="E191" s="200">
        <v>-1170332.0690467022</v>
      </c>
      <c r="F191" s="652">
        <f t="shared" si="14"/>
        <v>-7.0559158190531476E-2</v>
      </c>
      <c r="G191" s="439">
        <v>820.87185643650764</v>
      </c>
      <c r="H191" s="425">
        <v>755.51113266892287</v>
      </c>
      <c r="I191" s="691">
        <v>-65.360723767584773</v>
      </c>
      <c r="J191" s="693">
        <f t="shared" si="10"/>
        <v>4.6168513543478548E-3</v>
      </c>
      <c r="K191" s="693">
        <f t="shared" si="11"/>
        <v>3.6874655627220634E-3</v>
      </c>
      <c r="L191" s="433">
        <v>20206</v>
      </c>
      <c r="M191" s="437">
        <v>20405</v>
      </c>
      <c r="N191" s="481">
        <v>6</v>
      </c>
      <c r="O191" s="481">
        <v>6</v>
      </c>
    </row>
    <row r="192" spans="1:15" ht="16.5">
      <c r="A192" s="431">
        <v>607</v>
      </c>
      <c r="B192" s="432" t="s">
        <v>201</v>
      </c>
      <c r="C192" s="435">
        <v>3626449.4991628155</v>
      </c>
      <c r="D192" s="435">
        <v>2653936.6656477321</v>
      </c>
      <c r="E192" s="200">
        <v>-972512.83351508342</v>
      </c>
      <c r="F192" s="652">
        <f t="shared" si="14"/>
        <v>-0.26817217053197434</v>
      </c>
      <c r="G192" s="439">
        <v>871.5331649033443</v>
      </c>
      <c r="H192" s="425">
        <v>649.83757728886678</v>
      </c>
      <c r="I192" s="691">
        <v>-221.69558761447752</v>
      </c>
      <c r="J192" s="693">
        <f t="shared" si="10"/>
        <v>7.948020513288015E-4</v>
      </c>
      <c r="K192" s="693">
        <f t="shared" si="11"/>
        <v>7.380352540140606E-4</v>
      </c>
      <c r="L192" s="433">
        <v>4161</v>
      </c>
      <c r="M192" s="437">
        <v>4084</v>
      </c>
      <c r="N192" s="481">
        <v>12</v>
      </c>
      <c r="O192" s="481">
        <v>12</v>
      </c>
    </row>
    <row r="193" spans="1:15" ht="16.5">
      <c r="A193" s="431">
        <v>608</v>
      </c>
      <c r="B193" s="432" t="s">
        <v>580</v>
      </c>
      <c r="C193" s="435">
        <v>2190857.4371595653</v>
      </c>
      <c r="D193" s="435">
        <v>1668030.1546295378</v>
      </c>
      <c r="E193" s="200">
        <v>-522827.28253002744</v>
      </c>
      <c r="F193" s="652">
        <f t="shared" si="14"/>
        <v>-0.23864048552966102</v>
      </c>
      <c r="G193" s="439">
        <v>1088.3544148830429</v>
      </c>
      <c r="H193" s="425">
        <v>842.43947203512016</v>
      </c>
      <c r="I193" s="691">
        <v>-245.9149428479227</v>
      </c>
      <c r="J193" s="693">
        <f t="shared" si="10"/>
        <v>4.9954236125461006E-4</v>
      </c>
      <c r="K193" s="693">
        <f t="shared" si="11"/>
        <v>3.578133699676396E-4</v>
      </c>
      <c r="L193" s="433">
        <v>2013</v>
      </c>
      <c r="M193" s="437">
        <v>1980</v>
      </c>
      <c r="N193" s="481">
        <v>4</v>
      </c>
      <c r="O193" s="481">
        <v>4</v>
      </c>
    </row>
    <row r="194" spans="1:15" ht="16.5">
      <c r="A194" s="431">
        <v>609</v>
      </c>
      <c r="B194" s="432" t="s">
        <v>581</v>
      </c>
      <c r="C194" s="435">
        <v>24648540.620359235</v>
      </c>
      <c r="D194" s="435">
        <v>13586133.08202064</v>
      </c>
      <c r="E194" s="200">
        <v>-11062407.538338594</v>
      </c>
      <c r="F194" s="652">
        <f t="shared" si="14"/>
        <v>-0.44880578159671053</v>
      </c>
      <c r="G194" s="439">
        <v>295.25575118419823</v>
      </c>
      <c r="H194" s="425">
        <v>163.28505597044216</v>
      </c>
      <c r="I194" s="691">
        <v>-131.97069521375607</v>
      </c>
      <c r="J194" s="693">
        <f t="shared" si="10"/>
        <v>4.0687807599133555E-3</v>
      </c>
      <c r="K194" s="693">
        <f t="shared" si="11"/>
        <v>1.5036293660685582E-2</v>
      </c>
      <c r="L194" s="433">
        <v>83482</v>
      </c>
      <c r="M194" s="437">
        <v>83205</v>
      </c>
      <c r="N194" s="481">
        <v>4</v>
      </c>
      <c r="O194" s="481">
        <v>4</v>
      </c>
    </row>
    <row r="195" spans="1:15" ht="16.5">
      <c r="A195" s="431">
        <v>611</v>
      </c>
      <c r="B195" s="432" t="s">
        <v>582</v>
      </c>
      <c r="C195" s="435">
        <v>4569038.0020985994</v>
      </c>
      <c r="D195" s="435">
        <v>3666928.9239943232</v>
      </c>
      <c r="E195" s="200">
        <v>-902109.07810427621</v>
      </c>
      <c r="F195" s="652">
        <f t="shared" si="14"/>
        <v>-0.19743960932037105</v>
      </c>
      <c r="G195" s="439">
        <v>901.90248758361611</v>
      </c>
      <c r="H195" s="425">
        <v>731.77587786755601</v>
      </c>
      <c r="I195" s="691">
        <v>-170.1266097160601</v>
      </c>
      <c r="J195" s="693">
        <f t="shared" si="10"/>
        <v>1.098173392226103E-3</v>
      </c>
      <c r="K195" s="693">
        <f t="shared" si="11"/>
        <v>9.0555696813527373E-4</v>
      </c>
      <c r="L195" s="433">
        <v>5066</v>
      </c>
      <c r="M195" s="437">
        <v>5011</v>
      </c>
      <c r="N195" s="481">
        <v>1</v>
      </c>
      <c r="O195" s="482">
        <v>33</v>
      </c>
    </row>
    <row r="196" spans="1:15" ht="16.5">
      <c r="A196" s="431">
        <v>614</v>
      </c>
      <c r="B196" s="432" t="s">
        <v>205</v>
      </c>
      <c r="C196" s="435">
        <v>3627703.9689896512</v>
      </c>
      <c r="D196" s="435">
        <v>3214242.5294453576</v>
      </c>
      <c r="E196" s="200">
        <v>-413461.43954429356</v>
      </c>
      <c r="F196" s="652">
        <f t="shared" si="14"/>
        <v>-0.11397331289395324</v>
      </c>
      <c r="G196" s="439">
        <v>1183.204164706344</v>
      </c>
      <c r="H196" s="425">
        <v>1071.771433626328</v>
      </c>
      <c r="I196" s="691">
        <v>-111.43273108001608</v>
      </c>
      <c r="J196" s="693">
        <f t="shared" si="10"/>
        <v>9.6260268337938543E-4</v>
      </c>
      <c r="K196" s="693">
        <f t="shared" si="11"/>
        <v>5.4196075582472276E-4</v>
      </c>
      <c r="L196" s="433">
        <v>3066</v>
      </c>
      <c r="M196" s="437">
        <v>2999</v>
      </c>
      <c r="N196" s="481">
        <v>19</v>
      </c>
      <c r="O196" s="481">
        <v>19</v>
      </c>
    </row>
    <row r="197" spans="1:15" ht="16.5">
      <c r="A197" s="431">
        <v>615</v>
      </c>
      <c r="B197" s="432" t="s">
        <v>206</v>
      </c>
      <c r="C197" s="435">
        <v>15181387.125275467</v>
      </c>
      <c r="D197" s="435">
        <v>15357755.320629572</v>
      </c>
      <c r="E197" s="200">
        <v>176368.1953541059</v>
      </c>
      <c r="F197" s="652">
        <f t="shared" si="14"/>
        <v>1.1617396611965107E-2</v>
      </c>
      <c r="G197" s="439">
        <v>1971.0967443878819</v>
      </c>
      <c r="H197" s="425">
        <v>2019.9599264276696</v>
      </c>
      <c r="I197" s="691">
        <v>48.863182039787716</v>
      </c>
      <c r="J197" s="693">
        <f t="shared" ref="J197:J260" si="15">D197/$D$5</f>
        <v>4.5993469213640994E-3</v>
      </c>
      <c r="K197" s="693">
        <f t="shared" ref="K197:K260" si="16">M197/$M$5</f>
        <v>1.3739671979110927E-3</v>
      </c>
      <c r="L197" s="433">
        <v>7702</v>
      </c>
      <c r="M197" s="437">
        <v>7603</v>
      </c>
      <c r="N197" s="481">
        <v>17</v>
      </c>
      <c r="O197" s="481">
        <v>17</v>
      </c>
    </row>
    <row r="198" spans="1:15" ht="16.5">
      <c r="A198" s="431">
        <v>616</v>
      </c>
      <c r="B198" s="432" t="s">
        <v>207</v>
      </c>
      <c r="C198" s="435">
        <v>1111768.4845588715</v>
      </c>
      <c r="D198" s="435">
        <v>569344.96908808895</v>
      </c>
      <c r="E198" s="200">
        <v>-542423.51547078253</v>
      </c>
      <c r="F198" s="652">
        <f t="shared" si="14"/>
        <v>-0.48789250910094456</v>
      </c>
      <c r="G198" s="439">
        <v>601.60632281324217</v>
      </c>
      <c r="H198" s="425">
        <v>315.07745937359653</v>
      </c>
      <c r="I198" s="691">
        <v>-286.52886343964565</v>
      </c>
      <c r="J198" s="693">
        <f t="shared" si="15"/>
        <v>1.7050766704506225E-4</v>
      </c>
      <c r="K198" s="693">
        <f t="shared" si="16"/>
        <v>3.2654987855127511E-4</v>
      </c>
      <c r="L198" s="433">
        <v>1848</v>
      </c>
      <c r="M198" s="437">
        <v>1807</v>
      </c>
      <c r="N198" s="481">
        <v>1</v>
      </c>
      <c r="O198" s="482">
        <v>32</v>
      </c>
    </row>
    <row r="199" spans="1:15" ht="16.5">
      <c r="A199" s="431">
        <v>619</v>
      </c>
      <c r="B199" s="432" t="s">
        <v>208</v>
      </c>
      <c r="C199" s="435">
        <v>3497036.9707628223</v>
      </c>
      <c r="D199" s="435">
        <v>3404711.9425738663</v>
      </c>
      <c r="E199" s="200">
        <v>-92325.02818895597</v>
      </c>
      <c r="F199" s="652">
        <f t="shared" si="14"/>
        <v>-2.6400929976103955E-2</v>
      </c>
      <c r="G199" s="439">
        <v>1285.2028558481522</v>
      </c>
      <c r="H199" s="425">
        <v>1272.789511242567</v>
      </c>
      <c r="I199" s="691">
        <v>-12.41334460558528</v>
      </c>
      <c r="J199" s="693">
        <f t="shared" si="15"/>
        <v>1.0196445420753554E-3</v>
      </c>
      <c r="K199" s="693">
        <f t="shared" si="16"/>
        <v>4.8340947710274541E-4</v>
      </c>
      <c r="L199" s="433">
        <v>2721</v>
      </c>
      <c r="M199" s="437">
        <v>2675</v>
      </c>
      <c r="N199" s="481">
        <v>6</v>
      </c>
      <c r="O199" s="481">
        <v>6</v>
      </c>
    </row>
    <row r="200" spans="1:15" ht="16.5">
      <c r="A200" s="431">
        <v>620</v>
      </c>
      <c r="B200" s="432" t="s">
        <v>209</v>
      </c>
      <c r="C200" s="435">
        <v>3995189.752052458</v>
      </c>
      <c r="D200" s="435">
        <v>3746691.373314444</v>
      </c>
      <c r="E200" s="200">
        <v>-248498.37873801403</v>
      </c>
      <c r="F200" s="652">
        <f t="shared" si="14"/>
        <v>-6.2199393310506064E-2</v>
      </c>
      <c r="G200" s="439">
        <v>1633.3563990402527</v>
      </c>
      <c r="H200" s="425">
        <v>1574.2400728211949</v>
      </c>
      <c r="I200" s="691">
        <v>-59.116326219057783</v>
      </c>
      <c r="J200" s="693">
        <f t="shared" si="15"/>
        <v>1.1220606835692704E-3</v>
      </c>
      <c r="K200" s="693">
        <f t="shared" si="16"/>
        <v>4.3009889925403139E-4</v>
      </c>
      <c r="L200" s="433">
        <v>2446</v>
      </c>
      <c r="M200" s="437">
        <v>2380</v>
      </c>
      <c r="N200" s="481">
        <v>18</v>
      </c>
      <c r="O200" s="481">
        <v>18</v>
      </c>
    </row>
    <row r="201" spans="1:15" ht="16.5">
      <c r="A201" s="431">
        <v>623</v>
      </c>
      <c r="B201" s="432" t="s">
        <v>210</v>
      </c>
      <c r="C201" s="435">
        <v>1412258.3891252391</v>
      </c>
      <c r="D201" s="435">
        <v>1299960.6411391855</v>
      </c>
      <c r="E201" s="200">
        <v>-112297.74798605358</v>
      </c>
      <c r="F201" s="652">
        <f t="shared" si="14"/>
        <v>-7.9516431873073487E-2</v>
      </c>
      <c r="G201" s="439">
        <v>667.10363208561125</v>
      </c>
      <c r="H201" s="425">
        <v>616.97230239164003</v>
      </c>
      <c r="I201" s="691">
        <v>-50.131329693971225</v>
      </c>
      <c r="J201" s="693">
        <f t="shared" si="15"/>
        <v>3.8931275097778501E-4</v>
      </c>
      <c r="K201" s="693">
        <f t="shared" si="16"/>
        <v>3.8076402551606898E-4</v>
      </c>
      <c r="L201" s="433">
        <v>2117</v>
      </c>
      <c r="M201" s="437">
        <v>2107</v>
      </c>
      <c r="N201" s="481">
        <v>10</v>
      </c>
      <c r="O201" s="481">
        <v>10</v>
      </c>
    </row>
    <row r="202" spans="1:15" ht="16.5">
      <c r="A202" s="431">
        <v>624</v>
      </c>
      <c r="B202" s="432" t="s">
        <v>583</v>
      </c>
      <c r="C202" s="435">
        <v>5421500.9492142852</v>
      </c>
      <c r="D202" s="435">
        <v>3947210.7171848025</v>
      </c>
      <c r="E202" s="200">
        <v>-1474290.2320294827</v>
      </c>
      <c r="F202" s="652">
        <f t="shared" si="14"/>
        <v>-0.27193396180132462</v>
      </c>
      <c r="G202" s="439">
        <v>1059.0937583931013</v>
      </c>
      <c r="H202" s="425">
        <v>771.39158045432919</v>
      </c>
      <c r="I202" s="691">
        <v>-287.70217793877214</v>
      </c>
      <c r="J202" s="693">
        <f t="shared" si="15"/>
        <v>1.1821122996843703E-3</v>
      </c>
      <c r="K202" s="693">
        <f t="shared" si="16"/>
        <v>9.247126333961675E-4</v>
      </c>
      <c r="L202" s="433">
        <v>5119</v>
      </c>
      <c r="M202" s="437">
        <v>5117</v>
      </c>
      <c r="N202" s="481">
        <v>8</v>
      </c>
      <c r="O202" s="481">
        <v>8</v>
      </c>
    </row>
    <row r="203" spans="1:15" ht="16.5">
      <c r="A203" s="431">
        <v>625</v>
      </c>
      <c r="B203" s="432" t="s">
        <v>212</v>
      </c>
      <c r="C203" s="435">
        <v>5055542.536331811</v>
      </c>
      <c r="D203" s="435">
        <v>4409132.4383545499</v>
      </c>
      <c r="E203" s="200">
        <v>-646410.09797726106</v>
      </c>
      <c r="F203" s="652">
        <f t="shared" si="14"/>
        <v>-0.12786166733477469</v>
      </c>
      <c r="G203" s="439">
        <v>1658.6425644133237</v>
      </c>
      <c r="H203" s="425">
        <v>1474.1332124221162</v>
      </c>
      <c r="I203" s="691">
        <v>-184.5093519912075</v>
      </c>
      <c r="J203" s="693">
        <f t="shared" si="15"/>
        <v>1.3204488079708034E-3</v>
      </c>
      <c r="K203" s="693">
        <f t="shared" si="16"/>
        <v>5.4051504523899493E-4</v>
      </c>
      <c r="L203" s="433">
        <v>3048</v>
      </c>
      <c r="M203" s="437">
        <v>2991</v>
      </c>
      <c r="N203" s="481">
        <v>17</v>
      </c>
      <c r="O203" s="481">
        <v>17</v>
      </c>
    </row>
    <row r="204" spans="1:15" ht="16.5">
      <c r="A204" s="431">
        <v>626</v>
      </c>
      <c r="B204" s="432" t="s">
        <v>213</v>
      </c>
      <c r="C204" s="435">
        <v>2040476.9341784804</v>
      </c>
      <c r="D204" s="435">
        <v>2581839.0349040241</v>
      </c>
      <c r="E204" s="200">
        <v>541362.10072554369</v>
      </c>
      <c r="F204" s="652">
        <f t="shared" si="14"/>
        <v>0.26531155126411771</v>
      </c>
      <c r="G204" s="439">
        <v>411.05498271121684</v>
      </c>
      <c r="H204" s="425">
        <v>533.9894591321663</v>
      </c>
      <c r="I204" s="691">
        <v>122.93447642094947</v>
      </c>
      <c r="J204" s="693">
        <f t="shared" si="15"/>
        <v>7.7321022302604889E-4</v>
      </c>
      <c r="K204" s="693">
        <f t="shared" si="16"/>
        <v>8.7375133524926127E-4</v>
      </c>
      <c r="L204" s="433">
        <v>4964</v>
      </c>
      <c r="M204" s="437">
        <v>4835</v>
      </c>
      <c r="N204" s="481">
        <v>17</v>
      </c>
      <c r="O204" s="481">
        <v>17</v>
      </c>
    </row>
    <row r="205" spans="1:15" ht="16.5">
      <c r="A205" s="431">
        <v>630</v>
      </c>
      <c r="B205" s="432" t="s">
        <v>214</v>
      </c>
      <c r="C205" s="435">
        <v>2244955.5054064104</v>
      </c>
      <c r="D205" s="435">
        <v>2531390.800939179</v>
      </c>
      <c r="E205" s="200">
        <v>286435.29553276859</v>
      </c>
      <c r="F205" s="652">
        <f t="shared" si="14"/>
        <v>0.12759063368648565</v>
      </c>
      <c r="G205" s="439">
        <v>1376.4288813037465</v>
      </c>
      <c r="H205" s="425">
        <v>1548.2512543970513</v>
      </c>
      <c r="I205" s="691">
        <v>171.8223730933048</v>
      </c>
      <c r="J205" s="693">
        <f t="shared" si="15"/>
        <v>7.5810196503324251E-4</v>
      </c>
      <c r="K205" s="693">
        <f t="shared" si="16"/>
        <v>2.9546710095812662E-4</v>
      </c>
      <c r="L205" s="433">
        <v>1631</v>
      </c>
      <c r="M205" s="437">
        <v>1635</v>
      </c>
      <c r="N205" s="481">
        <v>17</v>
      </c>
      <c r="O205" s="481">
        <v>17</v>
      </c>
    </row>
    <row r="206" spans="1:15" ht="16.5">
      <c r="A206" s="431">
        <v>631</v>
      </c>
      <c r="B206" s="432" t="s">
        <v>215</v>
      </c>
      <c r="C206" s="435">
        <v>1943392.6677584206</v>
      </c>
      <c r="D206" s="435">
        <v>941466.12972319499</v>
      </c>
      <c r="E206" s="200">
        <v>-1001926.5380352256</v>
      </c>
      <c r="F206" s="652">
        <f t="shared" si="14"/>
        <v>-0.5155553762538807</v>
      </c>
      <c r="G206" s="439">
        <v>979.03912733421691</v>
      </c>
      <c r="H206" s="425">
        <v>479.60577163687975</v>
      </c>
      <c r="I206" s="691">
        <v>-499.43335569733716</v>
      </c>
      <c r="J206" s="693">
        <f t="shared" si="15"/>
        <v>2.8195066628613553E-4</v>
      </c>
      <c r="K206" s="693">
        <f t="shared" si="16"/>
        <v>3.5474123497296795E-4</v>
      </c>
      <c r="L206" s="433">
        <v>1985</v>
      </c>
      <c r="M206" s="437">
        <v>1963</v>
      </c>
      <c r="N206" s="481">
        <v>2</v>
      </c>
      <c r="O206" s="481">
        <v>2</v>
      </c>
    </row>
    <row r="207" spans="1:15" ht="16.5">
      <c r="A207" s="431">
        <v>635</v>
      </c>
      <c r="B207" s="432" t="s">
        <v>216</v>
      </c>
      <c r="C207" s="435">
        <v>4181337.6092047524</v>
      </c>
      <c r="D207" s="435">
        <v>3609803.8396258885</v>
      </c>
      <c r="E207" s="200">
        <v>-571533.76957886387</v>
      </c>
      <c r="F207" s="652">
        <f t="shared" si="14"/>
        <v>-0.13668682679932265</v>
      </c>
      <c r="G207" s="439">
        <v>649.3768611903638</v>
      </c>
      <c r="H207" s="425">
        <v>568.74174249659495</v>
      </c>
      <c r="I207" s="691">
        <v>-80.635118693768845</v>
      </c>
      <c r="J207" s="693">
        <f t="shared" si="15"/>
        <v>1.0810655483102869E-3</v>
      </c>
      <c r="K207" s="693">
        <f t="shared" si="16"/>
        <v>1.1469906359518223E-3</v>
      </c>
      <c r="L207" s="433">
        <v>6439</v>
      </c>
      <c r="M207" s="437">
        <v>6347</v>
      </c>
      <c r="N207" s="481">
        <v>6</v>
      </c>
      <c r="O207" s="481">
        <v>6</v>
      </c>
    </row>
    <row r="208" spans="1:15" ht="16.5">
      <c r="A208" s="431">
        <v>636</v>
      </c>
      <c r="B208" s="432" t="s">
        <v>217</v>
      </c>
      <c r="C208" s="435">
        <v>8262998.441957593</v>
      </c>
      <c r="D208" s="435">
        <v>9358818.9981077351</v>
      </c>
      <c r="E208" s="200">
        <v>1095820.5561501421</v>
      </c>
      <c r="F208" s="652">
        <f t="shared" si="14"/>
        <v>0.13261778564374635</v>
      </c>
      <c r="G208" s="439">
        <v>1004.9864317632685</v>
      </c>
      <c r="H208" s="425">
        <v>1147.7580326352386</v>
      </c>
      <c r="I208" s="691">
        <v>142.77160087197012</v>
      </c>
      <c r="J208" s="693">
        <f t="shared" si="15"/>
        <v>2.8027829880015371E-3</v>
      </c>
      <c r="K208" s="693">
        <f t="shared" si="16"/>
        <v>1.4735405145030974E-3</v>
      </c>
      <c r="L208" s="433">
        <v>8222</v>
      </c>
      <c r="M208" s="437">
        <v>8154</v>
      </c>
      <c r="N208" s="481">
        <v>2</v>
      </c>
      <c r="O208" s="481">
        <v>2</v>
      </c>
    </row>
    <row r="209" spans="1:15" ht="16.5">
      <c r="A209" s="431">
        <v>638</v>
      </c>
      <c r="B209" s="432" t="s">
        <v>584</v>
      </c>
      <c r="C209" s="435">
        <v>47554732.522541054</v>
      </c>
      <c r="D209" s="435">
        <v>46213444.944947444</v>
      </c>
      <c r="E209" s="200">
        <v>-1341287.5775936097</v>
      </c>
      <c r="F209" s="652">
        <f t="shared" si="14"/>
        <v>-2.820513346295947E-2</v>
      </c>
      <c r="G209" s="439">
        <v>929.72946729244075</v>
      </c>
      <c r="H209" s="425">
        <v>902.04256997477057</v>
      </c>
      <c r="I209" s="691">
        <v>-27.686897317670173</v>
      </c>
      <c r="J209" s="693">
        <f t="shared" si="15"/>
        <v>1.3840021623971284E-2</v>
      </c>
      <c r="K209" s="693">
        <f t="shared" si="16"/>
        <v>9.2583305910010662E-3</v>
      </c>
      <c r="L209" s="433">
        <v>51149</v>
      </c>
      <c r="M209" s="437">
        <v>51232</v>
      </c>
      <c r="N209" s="481">
        <v>1</v>
      </c>
      <c r="O209" s="482">
        <v>32</v>
      </c>
    </row>
    <row r="210" spans="1:15" ht="16.5">
      <c r="A210" s="431">
        <v>678</v>
      </c>
      <c r="B210" s="432" t="s">
        <v>585</v>
      </c>
      <c r="C210" s="435">
        <v>24842418.047149651</v>
      </c>
      <c r="D210" s="435">
        <v>22628696.774764135</v>
      </c>
      <c r="E210" s="200">
        <v>-2213721.2723855153</v>
      </c>
      <c r="F210" s="652">
        <f t="shared" si="14"/>
        <v>-8.9110539408200296E-2</v>
      </c>
      <c r="G210" s="439">
        <v>1024.0073391240583</v>
      </c>
      <c r="H210" s="425">
        <v>940.00318924787666</v>
      </c>
      <c r="I210" s="691">
        <v>-84.0041498761816</v>
      </c>
      <c r="J210" s="693">
        <f t="shared" si="15"/>
        <v>6.7768514781381883E-3</v>
      </c>
      <c r="K210" s="693">
        <f t="shared" si="16"/>
        <v>4.3503238662782762E-3</v>
      </c>
      <c r="L210" s="433">
        <v>24260</v>
      </c>
      <c r="M210" s="437">
        <v>24073</v>
      </c>
      <c r="N210" s="481">
        <v>17</v>
      </c>
      <c r="O210" s="481">
        <v>17</v>
      </c>
    </row>
    <row r="211" spans="1:15" ht="16.5">
      <c r="A211" s="431">
        <v>680</v>
      </c>
      <c r="B211" s="432" t="s">
        <v>586</v>
      </c>
      <c r="C211" s="435">
        <v>14092718.34484219</v>
      </c>
      <c r="D211" s="435">
        <v>13629712.799321119</v>
      </c>
      <c r="E211" s="200">
        <v>-463005.54552107118</v>
      </c>
      <c r="F211" s="652">
        <f t="shared" si="14"/>
        <v>-3.2854239628689316E-2</v>
      </c>
      <c r="G211" s="439">
        <v>568.02572933664612</v>
      </c>
      <c r="H211" s="425">
        <v>546.45629056696009</v>
      </c>
      <c r="I211" s="691">
        <v>-21.56943876968603</v>
      </c>
      <c r="J211" s="693">
        <f t="shared" si="15"/>
        <v>4.0818320316920271E-3</v>
      </c>
      <c r="K211" s="693">
        <f t="shared" si="16"/>
        <v>4.5073641786529629E-3</v>
      </c>
      <c r="L211" s="433">
        <v>24810</v>
      </c>
      <c r="M211" s="437">
        <v>24942</v>
      </c>
      <c r="N211" s="481">
        <v>2</v>
      </c>
      <c r="O211" s="481">
        <v>2</v>
      </c>
    </row>
    <row r="212" spans="1:15" ht="16.5">
      <c r="A212" s="431">
        <v>681</v>
      </c>
      <c r="B212" s="432" t="s">
        <v>221</v>
      </c>
      <c r="C212" s="435">
        <v>2657876.2356247148</v>
      </c>
      <c r="D212" s="435">
        <v>2579983.6488267952</v>
      </c>
      <c r="E212" s="200">
        <v>-77892.58679791959</v>
      </c>
      <c r="F212" s="652">
        <f t="shared" si="14"/>
        <v>-2.9306325762610799E-2</v>
      </c>
      <c r="G212" s="439">
        <v>798.16103171913358</v>
      </c>
      <c r="H212" s="425">
        <v>779.92250569129237</v>
      </c>
      <c r="I212" s="691">
        <v>-18.238526027841203</v>
      </c>
      <c r="J212" s="693">
        <f t="shared" si="15"/>
        <v>7.7265457123553089E-4</v>
      </c>
      <c r="K212" s="693">
        <f t="shared" si="16"/>
        <v>5.9780132719846051E-4</v>
      </c>
      <c r="L212" s="433">
        <v>3330</v>
      </c>
      <c r="M212" s="437">
        <v>3308</v>
      </c>
      <c r="N212" s="481">
        <v>10</v>
      </c>
      <c r="O212" s="481">
        <v>10</v>
      </c>
    </row>
    <row r="213" spans="1:15" ht="16.5">
      <c r="A213" s="431">
        <v>683</v>
      </c>
      <c r="B213" s="432" t="s">
        <v>222</v>
      </c>
      <c r="C213" s="435">
        <v>8234168.5738991806</v>
      </c>
      <c r="D213" s="435">
        <v>8411425.631879</v>
      </c>
      <c r="E213" s="200">
        <v>177257.05797981936</v>
      </c>
      <c r="F213" s="652">
        <f t="shared" si="14"/>
        <v>2.1527013491282176E-2</v>
      </c>
      <c r="G213" s="439">
        <v>2243.6426631877875</v>
      </c>
      <c r="H213" s="425">
        <v>2324.8827064342177</v>
      </c>
      <c r="I213" s="691">
        <v>81.240043246430105</v>
      </c>
      <c r="J213" s="693">
        <f t="shared" si="15"/>
        <v>2.5190572304729115E-3</v>
      </c>
      <c r="K213" s="693">
        <f t="shared" si="16"/>
        <v>6.5382261239541409E-4</v>
      </c>
      <c r="L213" s="433">
        <v>3670</v>
      </c>
      <c r="M213" s="437">
        <v>3618</v>
      </c>
      <c r="N213" s="481">
        <v>19</v>
      </c>
      <c r="O213" s="481">
        <v>19</v>
      </c>
    </row>
    <row r="214" spans="1:15" ht="16.5">
      <c r="A214" s="431">
        <v>684</v>
      </c>
      <c r="B214" s="432" t="s">
        <v>587</v>
      </c>
      <c r="C214" s="435">
        <v>20905499.028732322</v>
      </c>
      <c r="D214" s="435">
        <v>10466013.623165768</v>
      </c>
      <c r="E214" s="200">
        <v>-10439485.405566555</v>
      </c>
      <c r="F214" s="652">
        <f t="shared" si="14"/>
        <v>-0.49936552058473338</v>
      </c>
      <c r="G214" s="439">
        <v>536.60255727129345</v>
      </c>
      <c r="H214" s="425">
        <v>270.67043275055647</v>
      </c>
      <c r="I214" s="691">
        <v>-265.93212452073698</v>
      </c>
      <c r="J214" s="693">
        <f t="shared" si="15"/>
        <v>3.1343660926803256E-3</v>
      </c>
      <c r="K214" s="693">
        <f t="shared" si="16"/>
        <v>6.9876614022922829E-3</v>
      </c>
      <c r="L214" s="433">
        <v>38959</v>
      </c>
      <c r="M214" s="437">
        <v>38667</v>
      </c>
      <c r="N214" s="481">
        <v>4</v>
      </c>
      <c r="O214" s="481">
        <v>4</v>
      </c>
    </row>
    <row r="215" spans="1:15" ht="16.5">
      <c r="A215" s="431">
        <v>686</v>
      </c>
      <c r="B215" s="432" t="s">
        <v>224</v>
      </c>
      <c r="C215" s="435">
        <v>2058827.3571779816</v>
      </c>
      <c r="D215" s="435">
        <v>2355622.4793936014</v>
      </c>
      <c r="E215" s="200">
        <v>296795.12221561978</v>
      </c>
      <c r="F215" s="652">
        <f t="shared" si="14"/>
        <v>0.14415736277296923</v>
      </c>
      <c r="G215" s="439">
        <v>678.8088879584509</v>
      </c>
      <c r="H215" s="425">
        <v>794.74442624615438</v>
      </c>
      <c r="I215" s="691">
        <v>115.93553828770348</v>
      </c>
      <c r="J215" s="693">
        <f t="shared" si="15"/>
        <v>7.0546279533061909E-4</v>
      </c>
      <c r="K215" s="693">
        <f t="shared" si="16"/>
        <v>5.3563577201216352E-4</v>
      </c>
      <c r="L215" s="433">
        <v>3033</v>
      </c>
      <c r="M215" s="437">
        <v>2964</v>
      </c>
      <c r="N215" s="481">
        <v>11</v>
      </c>
      <c r="O215" s="481">
        <v>11</v>
      </c>
    </row>
    <row r="216" spans="1:15" ht="16.5">
      <c r="A216" s="431">
        <v>687</v>
      </c>
      <c r="B216" s="432" t="s">
        <v>225</v>
      </c>
      <c r="C216" s="435">
        <v>953505.52233849489</v>
      </c>
      <c r="D216" s="435">
        <v>1520998.4841362434</v>
      </c>
      <c r="E216" s="200">
        <v>567492.96179774846</v>
      </c>
      <c r="F216" s="652">
        <f t="shared" si="14"/>
        <v>0.59516484016365057</v>
      </c>
      <c r="G216" s="439">
        <v>630.20854087144403</v>
      </c>
      <c r="H216" s="425">
        <v>1029.7890887855406</v>
      </c>
      <c r="I216" s="691">
        <v>399.58054791409654</v>
      </c>
      <c r="J216" s="693">
        <f t="shared" si="15"/>
        <v>4.5550925570578217E-4</v>
      </c>
      <c r="K216" s="693">
        <f t="shared" si="16"/>
        <v>2.6691431689000186E-4</v>
      </c>
      <c r="L216" s="433">
        <v>1513</v>
      </c>
      <c r="M216" s="437">
        <v>1477</v>
      </c>
      <c r="N216" s="481">
        <v>11</v>
      </c>
      <c r="O216" s="481">
        <v>11</v>
      </c>
    </row>
    <row r="217" spans="1:15" ht="16.5">
      <c r="A217" s="431">
        <v>689</v>
      </c>
      <c r="B217" s="432" t="s">
        <v>226</v>
      </c>
      <c r="C217" s="435">
        <v>2803134.3926680125</v>
      </c>
      <c r="D217" s="435">
        <v>2204121.3599605449</v>
      </c>
      <c r="E217" s="200">
        <v>-599013.03270746768</v>
      </c>
      <c r="F217" s="652">
        <f t="shared" ref="F217:F248" si="17">E217/C217</f>
        <v>-0.21369401134468241</v>
      </c>
      <c r="G217" s="439">
        <v>906.57645299741671</v>
      </c>
      <c r="H217" s="425">
        <v>712.61602326561422</v>
      </c>
      <c r="I217" s="691">
        <v>-193.96042973180249</v>
      </c>
      <c r="J217" s="693">
        <f t="shared" si="15"/>
        <v>6.6009117736300852E-4</v>
      </c>
      <c r="K217" s="693">
        <f t="shared" si="16"/>
        <v>5.5894785520702484E-4</v>
      </c>
      <c r="L217" s="433">
        <v>3092</v>
      </c>
      <c r="M217" s="437">
        <v>3093</v>
      </c>
      <c r="N217" s="481">
        <v>9</v>
      </c>
      <c r="O217" s="481">
        <v>9</v>
      </c>
    </row>
    <row r="218" spans="1:15" ht="16.5">
      <c r="A218" s="431">
        <v>691</v>
      </c>
      <c r="B218" s="432" t="s">
        <v>227</v>
      </c>
      <c r="C218" s="435">
        <v>4862930.2053661896</v>
      </c>
      <c r="D218" s="435">
        <v>4683412.2714651786</v>
      </c>
      <c r="E218" s="200">
        <v>-179517.93390101101</v>
      </c>
      <c r="F218" s="652">
        <f t="shared" si="17"/>
        <v>-3.69155892270292E-2</v>
      </c>
      <c r="G218" s="439">
        <v>1807.7807454892898</v>
      </c>
      <c r="H218" s="425">
        <v>1776.711787354013</v>
      </c>
      <c r="I218" s="691">
        <v>-31.068958135276716</v>
      </c>
      <c r="J218" s="693">
        <f t="shared" si="15"/>
        <v>1.4025902459396118E-3</v>
      </c>
      <c r="K218" s="693">
        <f t="shared" si="16"/>
        <v>4.763616379973222E-4</v>
      </c>
      <c r="L218" s="433">
        <v>2690</v>
      </c>
      <c r="M218" s="437">
        <v>2636</v>
      </c>
      <c r="N218" s="481">
        <v>17</v>
      </c>
      <c r="O218" s="481">
        <v>17</v>
      </c>
    </row>
    <row r="219" spans="1:15" ht="16.5">
      <c r="A219" s="431">
        <v>694</v>
      </c>
      <c r="B219" s="432" t="s">
        <v>228</v>
      </c>
      <c r="C219" s="435">
        <v>14091953.267125081</v>
      </c>
      <c r="D219" s="435">
        <v>8048807.6040574862</v>
      </c>
      <c r="E219" s="200">
        <v>-6043145.6630675951</v>
      </c>
      <c r="F219" s="652">
        <f t="shared" si="17"/>
        <v>-0.42883662388844024</v>
      </c>
      <c r="G219" s="439">
        <v>494.09043396532667</v>
      </c>
      <c r="H219" s="425">
        <v>283.91857222679761</v>
      </c>
      <c r="I219" s="691">
        <v>-210.17186173852906</v>
      </c>
      <c r="J219" s="693">
        <f t="shared" si="15"/>
        <v>2.4104602333810455E-3</v>
      </c>
      <c r="K219" s="693">
        <f t="shared" si="16"/>
        <v>5.1230561743498054E-3</v>
      </c>
      <c r="L219" s="433">
        <v>28521</v>
      </c>
      <c r="M219" s="437">
        <v>28349</v>
      </c>
      <c r="N219" s="481">
        <v>5</v>
      </c>
      <c r="O219" s="481">
        <v>5</v>
      </c>
    </row>
    <row r="220" spans="1:15" ht="16.5">
      <c r="A220" s="431">
        <v>697</v>
      </c>
      <c r="B220" s="432" t="s">
        <v>229</v>
      </c>
      <c r="C220" s="435">
        <v>585793.86798546487</v>
      </c>
      <c r="D220" s="435">
        <v>737167.07447292912</v>
      </c>
      <c r="E220" s="200">
        <v>151373.20648746425</v>
      </c>
      <c r="F220" s="652">
        <f t="shared" si="17"/>
        <v>0.25840694954358967</v>
      </c>
      <c r="G220" s="439">
        <v>484.12716362435111</v>
      </c>
      <c r="H220" s="425">
        <v>627.91062561578292</v>
      </c>
      <c r="I220" s="691">
        <v>143.78346199143181</v>
      </c>
      <c r="J220" s="693">
        <f t="shared" si="15"/>
        <v>2.2076710064222179E-4</v>
      </c>
      <c r="K220" s="693">
        <f t="shared" si="16"/>
        <v>2.1215802845556004E-4</v>
      </c>
      <c r="L220" s="433">
        <v>1210</v>
      </c>
      <c r="M220" s="437">
        <v>1174</v>
      </c>
      <c r="N220" s="481">
        <v>18</v>
      </c>
      <c r="O220" s="481">
        <v>18</v>
      </c>
    </row>
    <row r="221" spans="1:15" ht="16.5">
      <c r="A221" s="431">
        <v>698</v>
      </c>
      <c r="B221" s="432" t="s">
        <v>230</v>
      </c>
      <c r="C221" s="435">
        <v>18293219.762218881</v>
      </c>
      <c r="D221" s="435">
        <v>13175514.228315502</v>
      </c>
      <c r="E221" s="200">
        <v>-5117705.533903379</v>
      </c>
      <c r="F221" s="652">
        <f t="shared" si="17"/>
        <v>-0.27975969241199483</v>
      </c>
      <c r="G221" s="439">
        <v>285.02991215672921</v>
      </c>
      <c r="H221" s="425">
        <v>204.16075351848613</v>
      </c>
      <c r="I221" s="691">
        <v>-80.869158638243078</v>
      </c>
      <c r="J221" s="693">
        <f t="shared" si="15"/>
        <v>3.9458084556140477E-3</v>
      </c>
      <c r="K221" s="693">
        <f t="shared" si="16"/>
        <v>1.1662366581243243E-2</v>
      </c>
      <c r="L221" s="433">
        <v>64180</v>
      </c>
      <c r="M221" s="437">
        <v>64535</v>
      </c>
      <c r="N221" s="481">
        <v>19</v>
      </c>
      <c r="O221" s="481">
        <v>19</v>
      </c>
    </row>
    <row r="222" spans="1:15" ht="16.5">
      <c r="A222" s="431">
        <v>700</v>
      </c>
      <c r="B222" s="432" t="s">
        <v>588</v>
      </c>
      <c r="C222" s="435">
        <v>930195.78135234071</v>
      </c>
      <c r="D222" s="435">
        <v>1014932.5501018339</v>
      </c>
      <c r="E222" s="200">
        <v>84736.768749493174</v>
      </c>
      <c r="F222" s="652">
        <f t="shared" si="17"/>
        <v>9.1095627875564911E-2</v>
      </c>
      <c r="G222" s="439">
        <v>189.33356021826597</v>
      </c>
      <c r="H222" s="425">
        <v>209.61019209042419</v>
      </c>
      <c r="I222" s="691">
        <v>20.276631872158219</v>
      </c>
      <c r="J222" s="693">
        <f t="shared" si="15"/>
        <v>3.0395242027542109E-4</v>
      </c>
      <c r="K222" s="693">
        <f t="shared" si="16"/>
        <v>8.7501633201177316E-4</v>
      </c>
      <c r="L222" s="433">
        <v>4913</v>
      </c>
      <c r="M222" s="437">
        <v>4842</v>
      </c>
      <c r="N222" s="481">
        <v>9</v>
      </c>
      <c r="O222" s="481">
        <v>9</v>
      </c>
    </row>
    <row r="223" spans="1:15" ht="16.5">
      <c r="A223" s="431">
        <v>702</v>
      </c>
      <c r="B223" s="432" t="s">
        <v>232</v>
      </c>
      <c r="C223" s="435">
        <v>1881270.2560685007</v>
      </c>
      <c r="D223" s="435">
        <v>1846842.8289774149</v>
      </c>
      <c r="E223" s="200">
        <v>-34427.427091085818</v>
      </c>
      <c r="F223" s="652">
        <f t="shared" si="17"/>
        <v>-1.8300096426885862E-2</v>
      </c>
      <c r="G223" s="439">
        <v>452.77262480589667</v>
      </c>
      <c r="H223" s="425">
        <v>448.91658458371774</v>
      </c>
      <c r="I223" s="691">
        <v>-3.8560402221789332</v>
      </c>
      <c r="J223" s="693">
        <f t="shared" si="15"/>
        <v>5.5309325499479465E-4</v>
      </c>
      <c r="K223" s="693">
        <f t="shared" si="16"/>
        <v>7.4345666871054004E-4</v>
      </c>
      <c r="L223" s="433">
        <v>4155</v>
      </c>
      <c r="M223" s="437">
        <v>4114</v>
      </c>
      <c r="N223" s="481">
        <v>6</v>
      </c>
      <c r="O223" s="481">
        <v>6</v>
      </c>
    </row>
    <row r="224" spans="1:15" ht="16.5">
      <c r="A224" s="431">
        <v>704</v>
      </c>
      <c r="B224" s="432" t="s">
        <v>233</v>
      </c>
      <c r="C224" s="435">
        <v>5314306.7787526017</v>
      </c>
      <c r="D224" s="435">
        <v>5555036.0184694733</v>
      </c>
      <c r="E224" s="200">
        <v>240729.23971687164</v>
      </c>
      <c r="F224" s="652">
        <f t="shared" si="17"/>
        <v>4.5298333298962601E-2</v>
      </c>
      <c r="G224" s="439">
        <v>833.09402394616734</v>
      </c>
      <c r="H224" s="425">
        <v>864.19353118691242</v>
      </c>
      <c r="I224" s="691">
        <v>31.099507240745083</v>
      </c>
      <c r="J224" s="693">
        <f t="shared" si="15"/>
        <v>1.6636244865351119E-3</v>
      </c>
      <c r="K224" s="693">
        <f t="shared" si="16"/>
        <v>1.1616284556323169E-3</v>
      </c>
      <c r="L224" s="433">
        <v>6379</v>
      </c>
      <c r="M224" s="437">
        <v>6428</v>
      </c>
      <c r="N224" s="481">
        <v>2</v>
      </c>
      <c r="O224" s="481">
        <v>2</v>
      </c>
    </row>
    <row r="225" spans="1:15" ht="16.5">
      <c r="A225" s="431">
        <v>707</v>
      </c>
      <c r="B225" s="432" t="s">
        <v>234</v>
      </c>
      <c r="C225" s="435">
        <v>1462862.6011142633</v>
      </c>
      <c r="D225" s="435">
        <v>764893.65538784536</v>
      </c>
      <c r="E225" s="200">
        <v>-697968.94572641794</v>
      </c>
      <c r="F225" s="652">
        <f t="shared" si="17"/>
        <v>-0.47712542872773872</v>
      </c>
      <c r="G225" s="439">
        <v>719.91269739875167</v>
      </c>
      <c r="H225" s="425">
        <v>390.25186499379868</v>
      </c>
      <c r="I225" s="691">
        <v>-329.660832404953</v>
      </c>
      <c r="J225" s="693">
        <f t="shared" si="15"/>
        <v>2.2907066857312078E-4</v>
      </c>
      <c r="K225" s="693">
        <f t="shared" si="16"/>
        <v>3.5419909350331997E-4</v>
      </c>
      <c r="L225" s="433">
        <v>2032</v>
      </c>
      <c r="M225" s="437">
        <v>1960</v>
      </c>
      <c r="N225" s="481">
        <v>12</v>
      </c>
      <c r="O225" s="481">
        <v>12</v>
      </c>
    </row>
    <row r="226" spans="1:15" ht="16.5">
      <c r="A226" s="431">
        <v>710</v>
      </c>
      <c r="B226" s="432" t="s">
        <v>589</v>
      </c>
      <c r="C226" s="435">
        <v>21426081.174251936</v>
      </c>
      <c r="D226" s="435">
        <v>18274245.559495553</v>
      </c>
      <c r="E226" s="200">
        <v>-3151835.614756383</v>
      </c>
      <c r="F226" s="652">
        <f t="shared" si="17"/>
        <v>-0.14710275710819176</v>
      </c>
      <c r="G226" s="439">
        <v>779.58380054766178</v>
      </c>
      <c r="H226" s="425">
        <v>669.23919869243218</v>
      </c>
      <c r="I226" s="691">
        <v>-110.3446018552296</v>
      </c>
      <c r="J226" s="693">
        <f t="shared" si="15"/>
        <v>5.4727786254945964E-3</v>
      </c>
      <c r="K226" s="693">
        <f t="shared" si="16"/>
        <v>4.9345716567355388E-3</v>
      </c>
      <c r="L226" s="433">
        <v>27484</v>
      </c>
      <c r="M226" s="437">
        <v>27306</v>
      </c>
      <c r="N226" s="481">
        <v>1</v>
      </c>
      <c r="O226" s="482">
        <v>34</v>
      </c>
    </row>
    <row r="227" spans="1:15" ht="16.5">
      <c r="A227" s="431">
        <v>729</v>
      </c>
      <c r="B227" s="432" t="s">
        <v>236</v>
      </c>
      <c r="C227" s="435">
        <v>8789174.0205464326</v>
      </c>
      <c r="D227" s="435">
        <v>7197082.9685980678</v>
      </c>
      <c r="E227" s="200">
        <v>-1592091.0519483648</v>
      </c>
      <c r="F227" s="652">
        <f t="shared" si="17"/>
        <v>-0.18114228347584621</v>
      </c>
      <c r="G227" s="439">
        <v>964.04234074217754</v>
      </c>
      <c r="H227" s="425">
        <v>801.90339482986826</v>
      </c>
      <c r="I227" s="691">
        <v>-162.13894591230928</v>
      </c>
      <c r="J227" s="693">
        <f t="shared" si="15"/>
        <v>2.1553853869490181E-3</v>
      </c>
      <c r="K227" s="693">
        <f t="shared" si="16"/>
        <v>1.6219065633634167E-3</v>
      </c>
      <c r="L227" s="433">
        <v>9117</v>
      </c>
      <c r="M227" s="437">
        <v>8975</v>
      </c>
      <c r="N227" s="481">
        <v>13</v>
      </c>
      <c r="O227" s="481">
        <v>13</v>
      </c>
    </row>
    <row r="228" spans="1:15" ht="16.5">
      <c r="A228" s="431">
        <v>732</v>
      </c>
      <c r="B228" s="432" t="s">
        <v>237</v>
      </c>
      <c r="C228" s="435">
        <v>4703213.8734893948</v>
      </c>
      <c r="D228" s="435">
        <v>4531706.6579718068</v>
      </c>
      <c r="E228" s="200">
        <v>-171507.21551758796</v>
      </c>
      <c r="F228" s="652">
        <f t="shared" si="17"/>
        <v>-3.6465961389577174E-2</v>
      </c>
      <c r="G228" s="439">
        <v>1376.8190496163334</v>
      </c>
      <c r="H228" s="425">
        <v>1358.4252571857935</v>
      </c>
      <c r="I228" s="691">
        <v>-18.393792430539861</v>
      </c>
      <c r="J228" s="693">
        <f t="shared" si="15"/>
        <v>1.3571573860061597E-3</v>
      </c>
      <c r="K228" s="693">
        <f t="shared" si="16"/>
        <v>6.0286131424850786E-4</v>
      </c>
      <c r="L228" s="433">
        <v>3416</v>
      </c>
      <c r="M228" s="437">
        <v>3336</v>
      </c>
      <c r="N228" s="481">
        <v>19</v>
      </c>
      <c r="O228" s="481">
        <v>19</v>
      </c>
    </row>
    <row r="229" spans="1:15" ht="16.5">
      <c r="A229" s="431">
        <v>734</v>
      </c>
      <c r="B229" s="432" t="s">
        <v>238</v>
      </c>
      <c r="C229" s="435">
        <v>28382858.360596225</v>
      </c>
      <c r="D229" s="435">
        <v>26131462.426970802</v>
      </c>
      <c r="E229" s="200">
        <v>-2251395.9336254224</v>
      </c>
      <c r="F229" s="652">
        <f t="shared" si="17"/>
        <v>-7.9322382017415968E-2</v>
      </c>
      <c r="G229" s="439">
        <v>552.19568794934287</v>
      </c>
      <c r="H229" s="425">
        <v>513.05563047475709</v>
      </c>
      <c r="I229" s="691">
        <v>-39.140057474585774</v>
      </c>
      <c r="J229" s="693">
        <f t="shared" si="15"/>
        <v>7.8258611857675332E-3</v>
      </c>
      <c r="K229" s="693">
        <f t="shared" si="16"/>
        <v>9.2042971578594878E-3</v>
      </c>
      <c r="L229" s="433">
        <v>51400</v>
      </c>
      <c r="M229" s="437">
        <v>50933</v>
      </c>
      <c r="N229" s="481">
        <v>2</v>
      </c>
      <c r="O229" s="481">
        <v>2</v>
      </c>
    </row>
    <row r="230" spans="1:15" ht="16.5">
      <c r="A230" s="431">
        <v>738</v>
      </c>
      <c r="B230" s="432" t="s">
        <v>590</v>
      </c>
      <c r="C230" s="435">
        <v>1502419.1029582839</v>
      </c>
      <c r="D230" s="435">
        <v>1480721.4670900395</v>
      </c>
      <c r="E230" s="200">
        <v>-21697.635868244339</v>
      </c>
      <c r="F230" s="652">
        <f t="shared" si="17"/>
        <v>-1.4441799778451562E-2</v>
      </c>
      <c r="G230" s="439">
        <v>507.74555693081578</v>
      </c>
      <c r="H230" s="425">
        <v>507.61791809737383</v>
      </c>
      <c r="I230" s="691">
        <v>-0.12763883344194937</v>
      </c>
      <c r="J230" s="693">
        <f t="shared" si="15"/>
        <v>4.4344707796654254E-4</v>
      </c>
      <c r="K230" s="693">
        <f t="shared" si="16"/>
        <v>5.2714222232101249E-4</v>
      </c>
      <c r="L230" s="433">
        <v>2959</v>
      </c>
      <c r="M230" s="437">
        <v>2917</v>
      </c>
      <c r="N230" s="481">
        <v>2</v>
      </c>
      <c r="O230" s="481">
        <v>2</v>
      </c>
    </row>
    <row r="231" spans="1:15" ht="16.5">
      <c r="A231" s="431">
        <v>739</v>
      </c>
      <c r="B231" s="432" t="s">
        <v>240</v>
      </c>
      <c r="C231" s="435">
        <v>4695355.4151660437</v>
      </c>
      <c r="D231" s="435">
        <v>4129523.0748975212</v>
      </c>
      <c r="E231" s="200">
        <v>-565832.3402685225</v>
      </c>
      <c r="F231" s="652">
        <f t="shared" si="17"/>
        <v>-0.12050894772329238</v>
      </c>
      <c r="G231" s="439">
        <v>1439.8513999282563</v>
      </c>
      <c r="H231" s="425">
        <v>1268.2810426589438</v>
      </c>
      <c r="I231" s="691">
        <v>-171.57035726931258</v>
      </c>
      <c r="J231" s="693">
        <f t="shared" si="15"/>
        <v>1.2367112800474884E-3</v>
      </c>
      <c r="K231" s="693">
        <f t="shared" si="16"/>
        <v>5.8840420839122956E-4</v>
      </c>
      <c r="L231" s="433">
        <v>3261</v>
      </c>
      <c r="M231" s="437">
        <v>3256</v>
      </c>
      <c r="N231" s="481">
        <v>9</v>
      </c>
      <c r="O231" s="481">
        <v>9</v>
      </c>
    </row>
    <row r="232" spans="1:15" ht="16.5">
      <c r="A232" s="431">
        <v>740</v>
      </c>
      <c r="B232" s="432" t="s">
        <v>591</v>
      </c>
      <c r="C232" s="435">
        <v>10756961.778039875</v>
      </c>
      <c r="D232" s="435">
        <v>4263176.9113679929</v>
      </c>
      <c r="E232" s="200">
        <v>-6493784.8666718816</v>
      </c>
      <c r="F232" s="652">
        <f t="shared" si="17"/>
        <v>-0.60368206196742424</v>
      </c>
      <c r="G232" s="439">
        <v>330.50547755676018</v>
      </c>
      <c r="H232" s="425">
        <v>132.87133898606803</v>
      </c>
      <c r="I232" s="691">
        <v>-197.63413857069216</v>
      </c>
      <c r="J232" s="693">
        <f t="shared" si="15"/>
        <v>1.2767379863248848E-3</v>
      </c>
      <c r="K232" s="693">
        <f t="shared" si="16"/>
        <v>5.798203017884705E-3</v>
      </c>
      <c r="L232" s="433">
        <v>32547</v>
      </c>
      <c r="M232" s="437">
        <v>32085</v>
      </c>
      <c r="N232" s="481">
        <v>10</v>
      </c>
      <c r="O232" s="481">
        <v>10</v>
      </c>
    </row>
    <row r="233" spans="1:15" ht="16.5">
      <c r="A233" s="431">
        <v>742</v>
      </c>
      <c r="B233" s="432" t="s">
        <v>242</v>
      </c>
      <c r="C233" s="435">
        <v>1378678.7544305464</v>
      </c>
      <c r="D233" s="435">
        <v>1659773.2716685836</v>
      </c>
      <c r="E233" s="200">
        <v>281094.5172380372</v>
      </c>
      <c r="F233" s="652">
        <f t="shared" si="17"/>
        <v>0.20388688542179018</v>
      </c>
      <c r="G233" s="439">
        <v>1366.3813225277963</v>
      </c>
      <c r="H233" s="425">
        <v>1679.9324612030198</v>
      </c>
      <c r="I233" s="691">
        <v>313.55113867522346</v>
      </c>
      <c r="J233" s="693">
        <f t="shared" si="15"/>
        <v>4.9706958652720467E-4</v>
      </c>
      <c r="K233" s="693">
        <f t="shared" si="16"/>
        <v>1.7854525733738784E-4</v>
      </c>
      <c r="L233" s="433">
        <v>1009</v>
      </c>
      <c r="M233" s="437">
        <v>988</v>
      </c>
      <c r="N233" s="481">
        <v>19</v>
      </c>
      <c r="O233" s="481">
        <v>19</v>
      </c>
    </row>
    <row r="234" spans="1:15" ht="16.5">
      <c r="A234" s="431">
        <v>743</v>
      </c>
      <c r="B234" s="432" t="s">
        <v>243</v>
      </c>
      <c r="C234" s="435">
        <v>31048920.810911611</v>
      </c>
      <c r="D234" s="435">
        <v>23568613.252395485</v>
      </c>
      <c r="E234" s="200">
        <v>-7480307.5585161261</v>
      </c>
      <c r="F234" s="652">
        <f t="shared" si="17"/>
        <v>-0.24092005013866055</v>
      </c>
      <c r="G234" s="439">
        <v>479.62371494858519</v>
      </c>
      <c r="H234" s="425">
        <v>360.8011458811672</v>
      </c>
      <c r="I234" s="691">
        <v>-118.82256906741799</v>
      </c>
      <c r="J234" s="693">
        <f t="shared" si="15"/>
        <v>7.0583380539743189E-3</v>
      </c>
      <c r="K234" s="693">
        <f t="shared" si="16"/>
        <v>1.1804769073937434E-2</v>
      </c>
      <c r="L234" s="433">
        <v>64736</v>
      </c>
      <c r="M234" s="437">
        <v>65323</v>
      </c>
      <c r="N234" s="481">
        <v>14</v>
      </c>
      <c r="O234" s="481">
        <v>14</v>
      </c>
    </row>
    <row r="235" spans="1:15" ht="16.5">
      <c r="A235" s="431">
        <v>746</v>
      </c>
      <c r="B235" s="432" t="s">
        <v>244</v>
      </c>
      <c r="C235" s="435">
        <v>7530721.1838328075</v>
      </c>
      <c r="D235" s="435">
        <v>7173281.9701214638</v>
      </c>
      <c r="E235" s="200">
        <v>-357439.21371134371</v>
      </c>
      <c r="F235" s="652">
        <f t="shared" si="17"/>
        <v>-4.7464141213819686E-2</v>
      </c>
      <c r="G235" s="439">
        <v>1575.1351566268161</v>
      </c>
      <c r="H235" s="425">
        <v>1514.9486737320938</v>
      </c>
      <c r="I235" s="691">
        <v>-60.186482894722303</v>
      </c>
      <c r="J235" s="693">
        <f t="shared" si="15"/>
        <v>2.1482574540718931E-3</v>
      </c>
      <c r="K235" s="693">
        <f t="shared" si="16"/>
        <v>8.5567995292766335E-4</v>
      </c>
      <c r="L235" s="433">
        <v>4781</v>
      </c>
      <c r="M235" s="437">
        <v>4735</v>
      </c>
      <c r="N235" s="481">
        <v>17</v>
      </c>
      <c r="O235" s="481">
        <v>17</v>
      </c>
    </row>
    <row r="236" spans="1:15" ht="16.5">
      <c r="A236" s="431">
        <v>747</v>
      </c>
      <c r="B236" s="432" t="s">
        <v>592</v>
      </c>
      <c r="C236" s="435">
        <v>1649939.6755929263</v>
      </c>
      <c r="D236" s="435">
        <v>1395241.2469283391</v>
      </c>
      <c r="E236" s="200">
        <v>-254698.42866458721</v>
      </c>
      <c r="F236" s="652">
        <f t="shared" si="17"/>
        <v>-0.15436832778329193</v>
      </c>
      <c r="G236" s="439">
        <v>1220.3695825391467</v>
      </c>
      <c r="H236" s="425">
        <v>1066.6982010155498</v>
      </c>
      <c r="I236" s="691">
        <v>-153.67138152359689</v>
      </c>
      <c r="J236" s="693">
        <f t="shared" si="15"/>
        <v>4.1784742624464461E-4</v>
      </c>
      <c r="K236" s="693">
        <f t="shared" si="16"/>
        <v>2.3637368076650128E-4</v>
      </c>
      <c r="L236" s="433">
        <v>1352</v>
      </c>
      <c r="M236" s="437">
        <v>1308</v>
      </c>
      <c r="N236" s="481">
        <v>4</v>
      </c>
      <c r="O236" s="481">
        <v>4</v>
      </c>
    </row>
    <row r="237" spans="1:15" ht="16.5">
      <c r="A237" s="431">
        <v>748</v>
      </c>
      <c r="B237" s="432" t="s">
        <v>246</v>
      </c>
      <c r="C237" s="435">
        <v>6864757.6129366029</v>
      </c>
      <c r="D237" s="435">
        <v>6127121.9239428062</v>
      </c>
      <c r="E237" s="200">
        <v>-737635.68899379671</v>
      </c>
      <c r="F237" s="652">
        <f t="shared" si="17"/>
        <v>-0.10745254684647944</v>
      </c>
      <c r="G237" s="439">
        <v>1365.3058100510348</v>
      </c>
      <c r="H237" s="425">
        <v>1251.1990859593234</v>
      </c>
      <c r="I237" s="691">
        <v>-114.10672409171138</v>
      </c>
      <c r="J237" s="693">
        <f t="shared" si="15"/>
        <v>1.8349530103435447E-3</v>
      </c>
      <c r="K237" s="693">
        <f t="shared" si="16"/>
        <v>8.8495559228865203E-4</v>
      </c>
      <c r="L237" s="433">
        <v>5028</v>
      </c>
      <c r="M237" s="437">
        <v>4897</v>
      </c>
      <c r="N237" s="481">
        <v>17</v>
      </c>
      <c r="O237" s="481">
        <v>17</v>
      </c>
    </row>
    <row r="238" spans="1:15" ht="16.5">
      <c r="A238" s="431">
        <v>749</v>
      </c>
      <c r="B238" s="432" t="s">
        <v>247</v>
      </c>
      <c r="C238" s="435">
        <v>11285622.310701065</v>
      </c>
      <c r="D238" s="435">
        <v>11463893.521590872</v>
      </c>
      <c r="E238" s="200">
        <v>178271.21088980697</v>
      </c>
      <c r="F238" s="652">
        <f t="shared" si="17"/>
        <v>1.5796311978362912E-2</v>
      </c>
      <c r="G238" s="439">
        <v>530.01560657028438</v>
      </c>
      <c r="H238" s="425">
        <v>539.93469864312692</v>
      </c>
      <c r="I238" s="691">
        <v>9.9190920728425453</v>
      </c>
      <c r="J238" s="693">
        <f t="shared" si="15"/>
        <v>3.4332115777719894E-3</v>
      </c>
      <c r="K238" s="693">
        <f t="shared" si="16"/>
        <v>3.8369158945216787E-3</v>
      </c>
      <c r="L238" s="433">
        <v>21293</v>
      </c>
      <c r="M238" s="437">
        <v>21232</v>
      </c>
      <c r="N238" s="481">
        <v>11</v>
      </c>
      <c r="O238" s="481">
        <v>11</v>
      </c>
    </row>
    <row r="239" spans="1:15" ht="16.5">
      <c r="A239" s="431">
        <v>751</v>
      </c>
      <c r="B239" s="432" t="s">
        <v>248</v>
      </c>
      <c r="C239" s="435">
        <v>3204861.5846888153</v>
      </c>
      <c r="D239" s="435">
        <v>3228975.8815317242</v>
      </c>
      <c r="E239" s="200">
        <v>24114.296842908952</v>
      </c>
      <c r="F239" s="652">
        <f t="shared" si="17"/>
        <v>7.5242865271045378E-3</v>
      </c>
      <c r="G239" s="439">
        <v>1103.6024740663966</v>
      </c>
      <c r="H239" s="425">
        <v>1122.3412865942732</v>
      </c>
      <c r="I239" s="691">
        <v>18.738812527876689</v>
      </c>
      <c r="J239" s="693">
        <f t="shared" si="15"/>
        <v>9.6701503376165644E-4</v>
      </c>
      <c r="K239" s="693">
        <f t="shared" si="16"/>
        <v>5.1991366939237323E-4</v>
      </c>
      <c r="L239" s="433">
        <v>2904</v>
      </c>
      <c r="M239" s="437">
        <v>2877</v>
      </c>
      <c r="N239" s="481">
        <v>19</v>
      </c>
      <c r="O239" s="481">
        <v>19</v>
      </c>
    </row>
    <row r="240" spans="1:15" ht="16.5">
      <c r="A240" s="431">
        <v>753</v>
      </c>
      <c r="B240" s="432" t="s">
        <v>593</v>
      </c>
      <c r="C240" s="435">
        <v>22079583.469401807</v>
      </c>
      <c r="D240" s="435">
        <v>22084731.49372587</v>
      </c>
      <c r="E240" s="200">
        <v>5148.0243240632117</v>
      </c>
      <c r="F240" s="652">
        <f t="shared" si="17"/>
        <v>2.3315767397502835E-4</v>
      </c>
      <c r="G240" s="439">
        <v>995.02404098250588</v>
      </c>
      <c r="H240" s="425">
        <v>989.4592963138831</v>
      </c>
      <c r="I240" s="691">
        <v>-5.5647446686227795</v>
      </c>
      <c r="J240" s="693">
        <f t="shared" si="15"/>
        <v>6.6139445305771994E-3</v>
      </c>
      <c r="K240" s="693">
        <f t="shared" si="16"/>
        <v>4.0335325341806644E-3</v>
      </c>
      <c r="L240" s="433">
        <v>22190</v>
      </c>
      <c r="M240" s="437">
        <v>22320</v>
      </c>
      <c r="N240" s="481">
        <v>1</v>
      </c>
      <c r="O240" s="482">
        <v>32</v>
      </c>
    </row>
    <row r="241" spans="1:15" ht="16.5">
      <c r="A241" s="431">
        <v>755</v>
      </c>
      <c r="B241" s="432" t="s">
        <v>594</v>
      </c>
      <c r="C241" s="435">
        <v>4267587.8868404767</v>
      </c>
      <c r="D241" s="435">
        <v>4206669.7920975937</v>
      </c>
      <c r="E241" s="200">
        <v>-60918.094742882997</v>
      </c>
      <c r="F241" s="652">
        <f t="shared" si="17"/>
        <v>-1.4274596413287675E-2</v>
      </c>
      <c r="G241" s="439">
        <v>688.54273747022853</v>
      </c>
      <c r="H241" s="425">
        <v>676.63982501167663</v>
      </c>
      <c r="I241" s="691">
        <v>-11.902912458551896</v>
      </c>
      <c r="J241" s="693">
        <f t="shared" si="15"/>
        <v>1.2598152108524593E-3</v>
      </c>
      <c r="K241" s="693">
        <f t="shared" si="16"/>
        <v>1.1234978389337452E-3</v>
      </c>
      <c r="L241" s="433">
        <v>6198</v>
      </c>
      <c r="M241" s="437">
        <v>6217</v>
      </c>
      <c r="N241" s="481">
        <v>1</v>
      </c>
      <c r="O241" s="482">
        <v>34</v>
      </c>
    </row>
    <row r="242" spans="1:15" ht="16.5">
      <c r="A242" s="431">
        <v>758</v>
      </c>
      <c r="B242" s="432" t="s">
        <v>251</v>
      </c>
      <c r="C242" s="435">
        <v>2495631.0180187882</v>
      </c>
      <c r="D242" s="435">
        <v>5667210.6620063726</v>
      </c>
      <c r="E242" s="200">
        <v>3171579.6439875844</v>
      </c>
      <c r="F242" s="652">
        <f t="shared" si="17"/>
        <v>1.2708527907724969</v>
      </c>
      <c r="G242" s="439">
        <v>304.82851081211533</v>
      </c>
      <c r="H242" s="425">
        <v>696.73108704282913</v>
      </c>
      <c r="I242" s="691">
        <v>391.90257623071381</v>
      </c>
      <c r="J242" s="693">
        <f t="shared" si="15"/>
        <v>1.6972185952206125E-3</v>
      </c>
      <c r="K242" s="693">
        <f t="shared" si="16"/>
        <v>1.469926238038778E-3</v>
      </c>
      <c r="L242" s="433">
        <v>8187</v>
      </c>
      <c r="M242" s="437">
        <v>8134</v>
      </c>
      <c r="N242" s="481">
        <v>19</v>
      </c>
      <c r="O242" s="481">
        <v>19</v>
      </c>
    </row>
    <row r="243" spans="1:15" ht="16.5">
      <c r="A243" s="431">
        <v>759</v>
      </c>
      <c r="B243" s="432" t="s">
        <v>252</v>
      </c>
      <c r="C243" s="435">
        <v>2134404.5113569191</v>
      </c>
      <c r="D243" s="435">
        <v>1762114.4347341564</v>
      </c>
      <c r="E243" s="200">
        <v>-372290.07662276272</v>
      </c>
      <c r="F243" s="652">
        <f t="shared" si="17"/>
        <v>-0.17442339286758923</v>
      </c>
      <c r="G243" s="439">
        <v>1068.805463874271</v>
      </c>
      <c r="H243" s="425">
        <v>907.37097566125453</v>
      </c>
      <c r="I243" s="691">
        <v>-161.43448821301649</v>
      </c>
      <c r="J243" s="693">
        <f t="shared" si="15"/>
        <v>5.2771876041019937E-4</v>
      </c>
      <c r="K243" s="693">
        <f t="shared" si="16"/>
        <v>3.5094624468543233E-4</v>
      </c>
      <c r="L243" s="433">
        <v>1997</v>
      </c>
      <c r="M243" s="437">
        <v>1942</v>
      </c>
      <c r="N243" s="481">
        <v>14</v>
      </c>
      <c r="O243" s="481">
        <v>14</v>
      </c>
    </row>
    <row r="244" spans="1:15" ht="16.5">
      <c r="A244" s="431">
        <v>761</v>
      </c>
      <c r="B244" s="432" t="s">
        <v>253</v>
      </c>
      <c r="C244" s="435">
        <v>10707938.467116212</v>
      </c>
      <c r="D244" s="435">
        <v>8283058.8531638365</v>
      </c>
      <c r="E244" s="200">
        <v>-2424879.6139523759</v>
      </c>
      <c r="F244" s="652">
        <f t="shared" si="17"/>
        <v>-0.22645625219075691</v>
      </c>
      <c r="G244" s="439">
        <v>1250.4891354801136</v>
      </c>
      <c r="H244" s="425">
        <v>983.03570533632046</v>
      </c>
      <c r="I244" s="691">
        <v>-267.45343014379318</v>
      </c>
      <c r="J244" s="693">
        <f t="shared" si="15"/>
        <v>2.4806138944408586E-3</v>
      </c>
      <c r="K244" s="693">
        <f t="shared" si="16"/>
        <v>1.5226946744178441E-3</v>
      </c>
      <c r="L244" s="433">
        <v>8563</v>
      </c>
      <c r="M244" s="437">
        <v>8426</v>
      </c>
      <c r="N244" s="481">
        <v>2</v>
      </c>
      <c r="O244" s="481">
        <v>2</v>
      </c>
    </row>
    <row r="245" spans="1:15" ht="16.5">
      <c r="A245" s="431">
        <v>762</v>
      </c>
      <c r="B245" s="432" t="s">
        <v>254</v>
      </c>
      <c r="C245" s="435">
        <v>4385938.881378117</v>
      </c>
      <c r="D245" s="435">
        <v>4621420.8428403912</v>
      </c>
      <c r="E245" s="200">
        <v>235481.96146227419</v>
      </c>
      <c r="F245" s="652">
        <f t="shared" si="17"/>
        <v>5.369020586722878E-2</v>
      </c>
      <c r="G245" s="439">
        <v>1161.2228968435577</v>
      </c>
      <c r="H245" s="425">
        <v>1258.5568744118711</v>
      </c>
      <c r="I245" s="691">
        <v>97.333977568313458</v>
      </c>
      <c r="J245" s="693">
        <f t="shared" si="15"/>
        <v>1.38402502723129E-3</v>
      </c>
      <c r="K245" s="693">
        <f t="shared" si="16"/>
        <v>6.6358115884907701E-4</v>
      </c>
      <c r="L245" s="433">
        <v>3777</v>
      </c>
      <c r="M245" s="437">
        <v>3672</v>
      </c>
      <c r="N245" s="481">
        <v>11</v>
      </c>
      <c r="O245" s="481">
        <v>11</v>
      </c>
    </row>
    <row r="246" spans="1:15" ht="16.5">
      <c r="A246" s="431">
        <v>765</v>
      </c>
      <c r="B246" s="432" t="s">
        <v>255</v>
      </c>
      <c r="C246" s="435">
        <v>4968511.2872977378</v>
      </c>
      <c r="D246" s="435">
        <v>6795822.5382119054</v>
      </c>
      <c r="E246" s="200">
        <v>1827311.2509141676</v>
      </c>
      <c r="F246" s="652">
        <f t="shared" si="17"/>
        <v>0.36777842400917665</v>
      </c>
      <c r="G246" s="439">
        <v>480.1421808366581</v>
      </c>
      <c r="H246" s="425">
        <v>656.34755053234551</v>
      </c>
      <c r="I246" s="691">
        <v>176.20536969568741</v>
      </c>
      <c r="J246" s="693">
        <f t="shared" si="15"/>
        <v>2.0352157471395611E-3</v>
      </c>
      <c r="K246" s="693">
        <f t="shared" si="16"/>
        <v>1.8711109255782525E-3</v>
      </c>
      <c r="L246" s="433">
        <v>10348</v>
      </c>
      <c r="M246" s="437">
        <v>10354</v>
      </c>
      <c r="N246" s="481">
        <v>18</v>
      </c>
      <c r="O246" s="481">
        <v>18</v>
      </c>
    </row>
    <row r="247" spans="1:15" ht="16.5">
      <c r="A247" s="431">
        <v>768</v>
      </c>
      <c r="B247" s="432" t="s">
        <v>256</v>
      </c>
      <c r="C247" s="435">
        <v>2504550.086563861</v>
      </c>
      <c r="D247" s="435">
        <v>2951683.2180248778</v>
      </c>
      <c r="E247" s="200">
        <v>447133.13146101683</v>
      </c>
      <c r="F247" s="652">
        <f t="shared" si="17"/>
        <v>0.1785283248515365</v>
      </c>
      <c r="G247" s="439">
        <v>1030.679047968667</v>
      </c>
      <c r="H247" s="425">
        <v>1242.8139865367907</v>
      </c>
      <c r="I247" s="691">
        <v>212.13493856812374</v>
      </c>
      <c r="J247" s="693">
        <f t="shared" si="15"/>
        <v>8.8397131209851023E-4</v>
      </c>
      <c r="K247" s="693">
        <f t="shared" si="16"/>
        <v>4.2919533013795154E-4</v>
      </c>
      <c r="L247" s="433">
        <v>2430</v>
      </c>
      <c r="M247" s="437">
        <v>2375</v>
      </c>
      <c r="N247" s="481">
        <v>10</v>
      </c>
      <c r="O247" s="481">
        <v>10</v>
      </c>
    </row>
    <row r="248" spans="1:15" ht="16.5">
      <c r="A248" s="431">
        <v>777</v>
      </c>
      <c r="B248" s="432" t="s">
        <v>257</v>
      </c>
      <c r="C248" s="435">
        <v>7668262.6119868187</v>
      </c>
      <c r="D248" s="435">
        <v>8095295.8423769148</v>
      </c>
      <c r="E248" s="200">
        <v>427033.23039009608</v>
      </c>
      <c r="F248" s="652">
        <f t="shared" si="17"/>
        <v>5.568839409888876E-2</v>
      </c>
      <c r="G248" s="439">
        <v>1021.3455796466194</v>
      </c>
      <c r="H248" s="425">
        <v>1098.8592157427602</v>
      </c>
      <c r="I248" s="691">
        <v>77.513636096140772</v>
      </c>
      <c r="J248" s="693">
        <f t="shared" si="15"/>
        <v>2.4243825502385679E-3</v>
      </c>
      <c r="K248" s="693">
        <f t="shared" si="16"/>
        <v>1.3313187356321216E-3</v>
      </c>
      <c r="L248" s="433">
        <v>7508</v>
      </c>
      <c r="M248" s="437">
        <v>7367</v>
      </c>
      <c r="N248" s="481">
        <v>18</v>
      </c>
      <c r="O248" s="481">
        <v>18</v>
      </c>
    </row>
    <row r="249" spans="1:15" ht="16.5">
      <c r="A249" s="431">
        <v>778</v>
      </c>
      <c r="B249" s="432" t="s">
        <v>258</v>
      </c>
      <c r="C249" s="435">
        <v>5048309.8884416427</v>
      </c>
      <c r="D249" s="435">
        <v>5781195.159936524</v>
      </c>
      <c r="E249" s="200">
        <v>732885.27149488125</v>
      </c>
      <c r="F249" s="652">
        <f t="shared" ref="F249:F268" si="18">E249/C249</f>
        <v>0.14517438265286736</v>
      </c>
      <c r="G249" s="439">
        <v>732.59467253542925</v>
      </c>
      <c r="H249" s="425">
        <v>854.82702350089073</v>
      </c>
      <c r="I249" s="691">
        <v>122.23235096546148</v>
      </c>
      <c r="J249" s="693">
        <f t="shared" si="15"/>
        <v>1.7313547198490639E-3</v>
      </c>
      <c r="K249" s="693">
        <f t="shared" si="16"/>
        <v>1.2221675864096699E-3</v>
      </c>
      <c r="L249" s="433">
        <v>6891</v>
      </c>
      <c r="M249" s="437">
        <v>6763</v>
      </c>
      <c r="N249" s="481">
        <v>11</v>
      </c>
      <c r="O249" s="481">
        <v>11</v>
      </c>
    </row>
    <row r="250" spans="1:15" ht="16.5">
      <c r="A250" s="431">
        <v>781</v>
      </c>
      <c r="B250" s="432" t="s">
        <v>259</v>
      </c>
      <c r="C250" s="435">
        <v>3581615.717353323</v>
      </c>
      <c r="D250" s="435">
        <v>3703921.3518839814</v>
      </c>
      <c r="E250" s="200">
        <v>122305.63453065837</v>
      </c>
      <c r="F250" s="652">
        <f t="shared" si="18"/>
        <v>3.4148173389477295E-2</v>
      </c>
      <c r="G250" s="439">
        <v>999.33474256510124</v>
      </c>
      <c r="H250" s="425">
        <v>1057.0551803321864</v>
      </c>
      <c r="I250" s="691">
        <v>57.720437767085173</v>
      </c>
      <c r="J250" s="693">
        <f t="shared" si="15"/>
        <v>1.1092518998449565E-3</v>
      </c>
      <c r="K250" s="693">
        <f t="shared" si="16"/>
        <v>6.3322123654879249E-4</v>
      </c>
      <c r="L250" s="433">
        <v>3584</v>
      </c>
      <c r="M250" s="437">
        <v>3504</v>
      </c>
      <c r="N250" s="481">
        <v>7</v>
      </c>
      <c r="O250" s="481">
        <v>7</v>
      </c>
    </row>
    <row r="251" spans="1:15" ht="16.5">
      <c r="A251" s="431">
        <v>783</v>
      </c>
      <c r="B251" s="432" t="s">
        <v>260</v>
      </c>
      <c r="C251" s="435">
        <v>3611617.2796947081</v>
      </c>
      <c r="D251" s="435">
        <v>2587263.8008497702</v>
      </c>
      <c r="E251" s="200">
        <v>-1024353.4788449379</v>
      </c>
      <c r="F251" s="652">
        <f t="shared" si="18"/>
        <v>-0.2836273612389868</v>
      </c>
      <c r="G251" s="439">
        <v>548.21148750678628</v>
      </c>
      <c r="H251" s="425">
        <v>403.06337448976012</v>
      </c>
      <c r="I251" s="691">
        <v>-145.14811301702616</v>
      </c>
      <c r="J251" s="693">
        <f t="shared" si="15"/>
        <v>7.7483483417727442E-4</v>
      </c>
      <c r="K251" s="693">
        <f t="shared" si="16"/>
        <v>1.1600020312233729E-3</v>
      </c>
      <c r="L251" s="433">
        <v>6588</v>
      </c>
      <c r="M251" s="437">
        <v>6419</v>
      </c>
      <c r="N251" s="481">
        <v>4</v>
      </c>
      <c r="O251" s="481">
        <v>4</v>
      </c>
    </row>
    <row r="252" spans="1:15" ht="16.5">
      <c r="A252" s="431">
        <v>785</v>
      </c>
      <c r="B252" s="432" t="s">
        <v>261</v>
      </c>
      <c r="C252" s="435">
        <v>5304166.9447192056</v>
      </c>
      <c r="D252" s="435">
        <v>5443512.0686485544</v>
      </c>
      <c r="E252" s="200">
        <v>139345.12392934877</v>
      </c>
      <c r="F252" s="652">
        <f t="shared" si="18"/>
        <v>2.6270878232458328E-2</v>
      </c>
      <c r="G252" s="439">
        <v>1984.3497735575031</v>
      </c>
      <c r="H252" s="425">
        <v>2072.9291959819325</v>
      </c>
      <c r="I252" s="691">
        <v>88.579422424429367</v>
      </c>
      <c r="J252" s="693">
        <f t="shared" si="15"/>
        <v>1.6302252478730534E-3</v>
      </c>
      <c r="K252" s="693">
        <f t="shared" si="16"/>
        <v>4.7455449976516238E-4</v>
      </c>
      <c r="L252" s="433">
        <v>2673</v>
      </c>
      <c r="M252" s="437">
        <v>2626</v>
      </c>
      <c r="N252" s="481">
        <v>17</v>
      </c>
      <c r="O252" s="481">
        <v>17</v>
      </c>
    </row>
    <row r="253" spans="1:15" ht="16.5">
      <c r="A253" s="431">
        <v>790</v>
      </c>
      <c r="B253" s="432" t="s">
        <v>262</v>
      </c>
      <c r="C253" s="435">
        <v>18553666.269281786</v>
      </c>
      <c r="D253" s="435">
        <v>16090755.644451369</v>
      </c>
      <c r="E253" s="200">
        <v>-2462910.6248304173</v>
      </c>
      <c r="F253" s="652">
        <f t="shared" si="18"/>
        <v>-0.1327452261501606</v>
      </c>
      <c r="G253" s="439">
        <v>773.13385570805008</v>
      </c>
      <c r="H253" s="425">
        <v>677.96223327089274</v>
      </c>
      <c r="I253" s="691">
        <v>-95.171622437157339</v>
      </c>
      <c r="J253" s="693">
        <f t="shared" si="15"/>
        <v>4.8188661617963304E-3</v>
      </c>
      <c r="K253" s="693">
        <f t="shared" si="16"/>
        <v>4.2890618802080595E-3</v>
      </c>
      <c r="L253" s="433">
        <v>23998</v>
      </c>
      <c r="M253" s="437">
        <v>23734</v>
      </c>
      <c r="N253" s="481">
        <v>6</v>
      </c>
      <c r="O253" s="481">
        <v>6</v>
      </c>
    </row>
    <row r="254" spans="1:15" ht="16.5">
      <c r="A254" s="431">
        <v>791</v>
      </c>
      <c r="B254" s="432" t="s">
        <v>263</v>
      </c>
      <c r="C254" s="435">
        <v>8424276.751989821</v>
      </c>
      <c r="D254" s="435">
        <v>7122085.7055828422</v>
      </c>
      <c r="E254" s="200">
        <v>-1302191.0464069787</v>
      </c>
      <c r="F254" s="652">
        <f t="shared" si="18"/>
        <v>-0.15457600512701583</v>
      </c>
      <c r="G254" s="439">
        <v>1641.8391642934751</v>
      </c>
      <c r="H254" s="425">
        <v>1416.203162772488</v>
      </c>
      <c r="I254" s="691">
        <v>-225.63600152098707</v>
      </c>
      <c r="J254" s="693">
        <f t="shared" si="15"/>
        <v>2.1329251755731757E-3</v>
      </c>
      <c r="K254" s="693">
        <f t="shared" si="16"/>
        <v>9.0880981695316138E-4</v>
      </c>
      <c r="L254" s="433">
        <v>5131</v>
      </c>
      <c r="M254" s="437">
        <v>5029</v>
      </c>
      <c r="N254" s="481">
        <v>17</v>
      </c>
      <c r="O254" s="481">
        <v>17</v>
      </c>
    </row>
    <row r="255" spans="1:15" ht="16.5">
      <c r="A255" s="431">
        <v>831</v>
      </c>
      <c r="B255" s="432" t="s">
        <v>264</v>
      </c>
      <c r="C255" s="435">
        <v>2837325.4763126755</v>
      </c>
      <c r="D255" s="435">
        <v>2392618.6559505514</v>
      </c>
      <c r="E255" s="200">
        <v>-444706.82036212413</v>
      </c>
      <c r="F255" s="652">
        <f t="shared" si="18"/>
        <v>-0.15673451074779587</v>
      </c>
      <c r="G255" s="439">
        <v>617.48106122147453</v>
      </c>
      <c r="H255" s="425">
        <v>524.81216406022179</v>
      </c>
      <c r="I255" s="691">
        <v>-92.668897161252744</v>
      </c>
      <c r="J255" s="693">
        <f t="shared" si="15"/>
        <v>7.1654242560190509E-4</v>
      </c>
      <c r="K255" s="693">
        <f t="shared" si="16"/>
        <v>8.2387432004165089E-4</v>
      </c>
      <c r="L255" s="433">
        <v>4595</v>
      </c>
      <c r="M255" s="437">
        <v>4559</v>
      </c>
      <c r="N255" s="481">
        <v>9</v>
      </c>
      <c r="O255" s="481">
        <v>9</v>
      </c>
    </row>
    <row r="256" spans="1:15" ht="16.5">
      <c r="A256" s="431">
        <v>832</v>
      </c>
      <c r="B256" s="432" t="s">
        <v>265</v>
      </c>
      <c r="C256" s="435">
        <v>8710508.2145301308</v>
      </c>
      <c r="D256" s="435">
        <v>8511218.3815592658</v>
      </c>
      <c r="E256" s="200">
        <v>-199289.83297086507</v>
      </c>
      <c r="F256" s="652">
        <f t="shared" si="18"/>
        <v>-2.2879242871090652E-2</v>
      </c>
      <c r="G256" s="439">
        <v>2226.043499752142</v>
      </c>
      <c r="H256" s="425">
        <v>2225.1551324337952</v>
      </c>
      <c r="I256" s="691">
        <v>-0.88836731834680904</v>
      </c>
      <c r="J256" s="693">
        <f t="shared" si="15"/>
        <v>2.5489432044602592E-3</v>
      </c>
      <c r="K256" s="693">
        <f t="shared" si="16"/>
        <v>6.9123037380112193E-4</v>
      </c>
      <c r="L256" s="433">
        <v>3913</v>
      </c>
      <c r="M256" s="437">
        <v>3825</v>
      </c>
      <c r="N256" s="481">
        <v>17</v>
      </c>
      <c r="O256" s="481">
        <v>17</v>
      </c>
    </row>
    <row r="257" spans="1:15" ht="16.5">
      <c r="A257" s="431">
        <v>833</v>
      </c>
      <c r="B257" s="432" t="s">
        <v>595</v>
      </c>
      <c r="C257" s="435">
        <v>1688541.7186240419</v>
      </c>
      <c r="D257" s="435">
        <v>1618246.6878825759</v>
      </c>
      <c r="E257" s="200">
        <v>-70295.030741465976</v>
      </c>
      <c r="F257" s="652">
        <f t="shared" si="18"/>
        <v>-4.163061532098121E-2</v>
      </c>
      <c r="G257" s="439">
        <v>1006.8823605390828</v>
      </c>
      <c r="H257" s="425">
        <v>956.9761607821265</v>
      </c>
      <c r="I257" s="691">
        <v>-49.906199756956312</v>
      </c>
      <c r="J257" s="693">
        <f t="shared" si="15"/>
        <v>4.8463318802342164E-4</v>
      </c>
      <c r="K257" s="693">
        <f t="shared" si="16"/>
        <v>3.0558707505822148E-4</v>
      </c>
      <c r="L257" s="433">
        <v>1677</v>
      </c>
      <c r="M257" s="437">
        <v>1691</v>
      </c>
      <c r="N257" s="481">
        <v>2</v>
      </c>
      <c r="O257" s="481">
        <v>2</v>
      </c>
    </row>
    <row r="258" spans="1:15" ht="16.5">
      <c r="A258" s="431">
        <v>834</v>
      </c>
      <c r="B258" s="432" t="s">
        <v>267</v>
      </c>
      <c r="C258" s="435">
        <v>4169615.8979618512</v>
      </c>
      <c r="D258" s="435">
        <v>4411848.198464375</v>
      </c>
      <c r="E258" s="200">
        <v>242232.30050252378</v>
      </c>
      <c r="F258" s="652">
        <f t="shared" si="18"/>
        <v>5.8094631839093205E-2</v>
      </c>
      <c r="G258" s="439">
        <v>698.77926897299335</v>
      </c>
      <c r="H258" s="425">
        <v>750.44194564796305</v>
      </c>
      <c r="I258" s="691">
        <v>51.662676674969703</v>
      </c>
      <c r="J258" s="693">
        <f t="shared" si="15"/>
        <v>1.3212621249327886E-3</v>
      </c>
      <c r="K258" s="693">
        <f t="shared" si="16"/>
        <v>1.062416566686744E-3</v>
      </c>
      <c r="L258" s="433">
        <v>5967</v>
      </c>
      <c r="M258" s="437">
        <v>5879</v>
      </c>
      <c r="N258" s="481">
        <v>5</v>
      </c>
      <c r="O258" s="481">
        <v>5</v>
      </c>
    </row>
    <row r="259" spans="1:15" ht="16.5">
      <c r="A259" s="431">
        <v>837</v>
      </c>
      <c r="B259" s="432" t="s">
        <v>596</v>
      </c>
      <c r="C259" s="435">
        <v>56979364.351641037</v>
      </c>
      <c r="D259" s="435">
        <v>80845550.119054943</v>
      </c>
      <c r="E259" s="200">
        <v>23866185.767413907</v>
      </c>
      <c r="F259" s="652">
        <f t="shared" si="18"/>
        <v>0.4188566516840504</v>
      </c>
      <c r="G259" s="439">
        <v>233.3087561435288</v>
      </c>
      <c r="H259" s="425">
        <v>324.66918914197856</v>
      </c>
      <c r="I259" s="691">
        <v>91.360432998449767</v>
      </c>
      <c r="J259" s="693">
        <f t="shared" si="15"/>
        <v>2.4211658818824009E-2</v>
      </c>
      <c r="K259" s="693">
        <f t="shared" si="16"/>
        <v>4.499936840518786E-2</v>
      </c>
      <c r="L259" s="433">
        <v>244223</v>
      </c>
      <c r="M259" s="437">
        <v>249009</v>
      </c>
      <c r="N259" s="481">
        <v>6</v>
      </c>
      <c r="O259" s="481">
        <v>6</v>
      </c>
    </row>
    <row r="260" spans="1:15" ht="16.5">
      <c r="A260" s="431">
        <v>844</v>
      </c>
      <c r="B260" s="432" t="s">
        <v>269</v>
      </c>
      <c r="C260" s="435">
        <v>529461.95569128636</v>
      </c>
      <c r="D260" s="435">
        <v>681168.77582741668</v>
      </c>
      <c r="E260" s="200">
        <v>151706.82013613032</v>
      </c>
      <c r="F260" s="652">
        <f t="shared" si="18"/>
        <v>0.286530162375984</v>
      </c>
      <c r="G260" s="439">
        <v>357.98644739099819</v>
      </c>
      <c r="H260" s="425">
        <v>472.7056043215938</v>
      </c>
      <c r="I260" s="691">
        <v>114.7191569305956</v>
      </c>
      <c r="J260" s="693">
        <f t="shared" si="15"/>
        <v>2.0399670698118341E-4</v>
      </c>
      <c r="K260" s="693">
        <f t="shared" si="16"/>
        <v>2.6040861925422657E-4</v>
      </c>
      <c r="L260" s="433">
        <v>1479</v>
      </c>
      <c r="M260" s="437">
        <v>1441</v>
      </c>
      <c r="N260" s="481">
        <v>11</v>
      </c>
      <c r="O260" s="481">
        <v>11</v>
      </c>
    </row>
    <row r="261" spans="1:15" ht="16.5">
      <c r="A261" s="431">
        <v>845</v>
      </c>
      <c r="B261" s="432" t="s">
        <v>270</v>
      </c>
      <c r="C261" s="435">
        <v>4106420.1016351455</v>
      </c>
      <c r="D261" s="435">
        <v>4214175.8135496303</v>
      </c>
      <c r="E261" s="200">
        <v>107755.71191448485</v>
      </c>
      <c r="F261" s="652">
        <f t="shared" si="18"/>
        <v>2.6240791065574937E-2</v>
      </c>
      <c r="G261" s="439">
        <v>1424.8508333223961</v>
      </c>
      <c r="H261" s="425">
        <v>1471.9440494410164</v>
      </c>
      <c r="I261" s="691">
        <v>47.093216118620376</v>
      </c>
      <c r="J261" s="693">
        <f t="shared" ref="J261:J298" si="19">D261/$D$5</f>
        <v>1.2620631172643255E-3</v>
      </c>
      <c r="K261" s="693">
        <f t="shared" ref="K261:K298" si="20">M261/$M$5</f>
        <v>5.1738367586734956E-4</v>
      </c>
      <c r="L261" s="433">
        <v>2882</v>
      </c>
      <c r="M261" s="437">
        <v>2863</v>
      </c>
      <c r="N261" s="481">
        <v>19</v>
      </c>
      <c r="O261" s="481">
        <v>19</v>
      </c>
    </row>
    <row r="262" spans="1:15" ht="16.5">
      <c r="A262" s="431">
        <v>846</v>
      </c>
      <c r="B262" s="432" t="s">
        <v>597</v>
      </c>
      <c r="C262" s="435">
        <v>6947649.1514010187</v>
      </c>
      <c r="D262" s="435">
        <v>5978127.3276195293</v>
      </c>
      <c r="E262" s="200">
        <v>-969521.82378148939</v>
      </c>
      <c r="F262" s="652">
        <f t="shared" si="18"/>
        <v>-0.13954674489945737</v>
      </c>
      <c r="G262" s="439">
        <v>1402.9986170034367</v>
      </c>
      <c r="H262" s="425">
        <v>1229.5613590332227</v>
      </c>
      <c r="I262" s="691">
        <v>-173.43725797021398</v>
      </c>
      <c r="J262" s="693">
        <f t="shared" si="19"/>
        <v>1.7903320469545238E-3</v>
      </c>
      <c r="K262" s="693">
        <f t="shared" si="20"/>
        <v>8.7863060847609279E-4</v>
      </c>
      <c r="L262" s="433">
        <v>4952</v>
      </c>
      <c r="M262" s="437">
        <v>4862</v>
      </c>
      <c r="N262" s="481">
        <v>14</v>
      </c>
      <c r="O262" s="481">
        <v>14</v>
      </c>
    </row>
    <row r="263" spans="1:15" ht="16.5">
      <c r="A263" s="431">
        <v>848</v>
      </c>
      <c r="B263" s="432" t="s">
        <v>272</v>
      </c>
      <c r="C263" s="435">
        <v>6381048.8421944333</v>
      </c>
      <c r="D263" s="435">
        <v>5141069.3474592809</v>
      </c>
      <c r="E263" s="200">
        <v>-1239979.4947351525</v>
      </c>
      <c r="F263" s="652">
        <f t="shared" si="18"/>
        <v>-0.1943222071167732</v>
      </c>
      <c r="G263" s="439">
        <v>1504.6094888456576</v>
      </c>
      <c r="H263" s="425">
        <v>1235.8339777546348</v>
      </c>
      <c r="I263" s="691">
        <v>-268.77551109102274</v>
      </c>
      <c r="J263" s="693">
        <f t="shared" si="19"/>
        <v>1.5396495765233262E-3</v>
      </c>
      <c r="K263" s="693">
        <f t="shared" si="20"/>
        <v>7.5176950457847504E-4</v>
      </c>
      <c r="L263" s="433">
        <v>4241</v>
      </c>
      <c r="M263" s="437">
        <v>4160</v>
      </c>
      <c r="N263" s="481">
        <v>12</v>
      </c>
      <c r="O263" s="481">
        <v>12</v>
      </c>
    </row>
    <row r="264" spans="1:15" ht="16.5">
      <c r="A264" s="431">
        <v>849</v>
      </c>
      <c r="B264" s="432" t="s">
        <v>273</v>
      </c>
      <c r="C264" s="435">
        <v>5175655.1672555832</v>
      </c>
      <c r="D264" s="435">
        <v>5140698.231995794</v>
      </c>
      <c r="E264" s="200">
        <v>-34956.935259789228</v>
      </c>
      <c r="F264" s="652">
        <f t="shared" si="18"/>
        <v>-6.7541082491253601E-3</v>
      </c>
      <c r="G264" s="439">
        <v>1761.6253122040787</v>
      </c>
      <c r="H264" s="425">
        <v>1770.8226772290025</v>
      </c>
      <c r="I264" s="691">
        <v>9.1973650249237835</v>
      </c>
      <c r="J264" s="693">
        <f t="shared" si="19"/>
        <v>1.5395384347106835E-3</v>
      </c>
      <c r="K264" s="693">
        <f t="shared" si="20"/>
        <v>5.246122287959887E-4</v>
      </c>
      <c r="L264" s="433">
        <v>2938</v>
      </c>
      <c r="M264" s="437">
        <v>2903</v>
      </c>
      <c r="N264" s="481">
        <v>16</v>
      </c>
      <c r="O264" s="481">
        <v>16</v>
      </c>
    </row>
    <row r="265" spans="1:15" ht="16.5">
      <c r="A265" s="431">
        <v>850</v>
      </c>
      <c r="B265" s="432" t="s">
        <v>274</v>
      </c>
      <c r="C265" s="435">
        <v>2593926.1045673341</v>
      </c>
      <c r="D265" s="435">
        <v>2345706.1625531255</v>
      </c>
      <c r="E265" s="200">
        <v>-248219.94201420853</v>
      </c>
      <c r="F265" s="652">
        <f t="shared" si="18"/>
        <v>-9.5692757622180422E-2</v>
      </c>
      <c r="G265" s="439">
        <v>1086.6887744312251</v>
      </c>
      <c r="H265" s="425">
        <v>974.53517347450168</v>
      </c>
      <c r="I265" s="691">
        <v>-112.15360095672338</v>
      </c>
      <c r="J265" s="693">
        <f t="shared" si="19"/>
        <v>7.0249305265798723E-4</v>
      </c>
      <c r="K265" s="693">
        <f t="shared" si="20"/>
        <v>4.3497817248086285E-4</v>
      </c>
      <c r="L265" s="433">
        <v>2387</v>
      </c>
      <c r="M265" s="437">
        <v>2407</v>
      </c>
      <c r="N265" s="481">
        <v>13</v>
      </c>
      <c r="O265" s="481">
        <v>13</v>
      </c>
    </row>
    <row r="266" spans="1:15" ht="16.5">
      <c r="A266" s="431">
        <v>851</v>
      </c>
      <c r="B266" s="432" t="s">
        <v>598</v>
      </c>
      <c r="C266" s="435">
        <v>15251001.10531399</v>
      </c>
      <c r="D266" s="435">
        <v>9544144.1964656468</v>
      </c>
      <c r="E266" s="200">
        <v>-5706856.9088483434</v>
      </c>
      <c r="F266" s="652">
        <f t="shared" si="18"/>
        <v>-0.37419556063502429</v>
      </c>
      <c r="G266" s="439">
        <v>714.90184715295504</v>
      </c>
      <c r="H266" s="425">
        <v>449.6228480927897</v>
      </c>
      <c r="I266" s="691">
        <v>-265.27899906016535</v>
      </c>
      <c r="J266" s="693">
        <f t="shared" si="19"/>
        <v>2.8582842551283603E-3</v>
      </c>
      <c r="K266" s="693">
        <f t="shared" si="20"/>
        <v>3.8360123254055985E-3</v>
      </c>
      <c r="L266" s="433">
        <v>21333</v>
      </c>
      <c r="M266" s="437">
        <v>21227</v>
      </c>
      <c r="N266" s="481">
        <v>19</v>
      </c>
      <c r="O266" s="481">
        <v>19</v>
      </c>
    </row>
    <row r="267" spans="1:15" ht="16.5">
      <c r="A267" s="431">
        <v>853</v>
      </c>
      <c r="B267" s="432" t="s">
        <v>599</v>
      </c>
      <c r="C267" s="435">
        <v>80237716.004626811</v>
      </c>
      <c r="D267" s="435">
        <v>70595804.140643463</v>
      </c>
      <c r="E267" s="200">
        <v>-9641911.863983348</v>
      </c>
      <c r="F267" s="652">
        <f t="shared" si="18"/>
        <v>-0.1201668285700874</v>
      </c>
      <c r="G267" s="439">
        <v>411.18658175859429</v>
      </c>
      <c r="H267" s="425">
        <v>356.72462931098261</v>
      </c>
      <c r="I267" s="691">
        <v>-54.461952447611679</v>
      </c>
      <c r="J267" s="693">
        <f t="shared" si="19"/>
        <v>2.1142060649927127E-2</v>
      </c>
      <c r="K267" s="693">
        <f t="shared" si="20"/>
        <v>3.5763265614442361E-2</v>
      </c>
      <c r="L267" s="433">
        <v>195137</v>
      </c>
      <c r="M267" s="437">
        <v>197900</v>
      </c>
      <c r="N267" s="481">
        <v>2</v>
      </c>
      <c r="O267" s="481">
        <v>2</v>
      </c>
    </row>
    <row r="268" spans="1:15" ht="16.5">
      <c r="A268" s="431">
        <v>854</v>
      </c>
      <c r="B268" s="432" t="s">
        <v>277</v>
      </c>
      <c r="C268" s="435">
        <v>3581417.8994540139</v>
      </c>
      <c r="D268" s="435">
        <v>2114763.2674966734</v>
      </c>
      <c r="E268" s="200">
        <v>-1466654.6319573405</v>
      </c>
      <c r="F268" s="652">
        <f t="shared" si="18"/>
        <v>-0.40951787061234368</v>
      </c>
      <c r="G268" s="439">
        <v>1086.5952364848342</v>
      </c>
      <c r="H268" s="425">
        <v>648.30265711118125</v>
      </c>
      <c r="I268" s="691">
        <v>-438.29257937365298</v>
      </c>
      <c r="J268" s="693">
        <f t="shared" si="19"/>
        <v>6.333301788386599E-4</v>
      </c>
      <c r="K268" s="693">
        <f t="shared" si="20"/>
        <v>5.8948849133052541E-4</v>
      </c>
      <c r="L268" s="433">
        <v>3296</v>
      </c>
      <c r="M268" s="437">
        <v>3262</v>
      </c>
      <c r="N268" s="481">
        <v>19</v>
      </c>
      <c r="O268" s="481">
        <v>19</v>
      </c>
    </row>
    <row r="269" spans="1:15" ht="16.5">
      <c r="A269" s="431">
        <v>857</v>
      </c>
      <c r="B269" s="432" t="s">
        <v>278</v>
      </c>
      <c r="C269" s="435">
        <v>-135696.84486123244</v>
      </c>
      <c r="D269" s="435">
        <v>27518.854355755378</v>
      </c>
      <c r="E269" s="200">
        <v>163215.69921698782</v>
      </c>
      <c r="F269" s="652">
        <f>E269/-C269</f>
        <v>1.2027965674802312</v>
      </c>
      <c r="G269" s="439">
        <v>-56.073076388939029</v>
      </c>
      <c r="H269" s="425">
        <v>11.494926631476766</v>
      </c>
      <c r="I269" s="691">
        <v>67.568003020415802</v>
      </c>
      <c r="J269" s="693">
        <f t="shared" si="19"/>
        <v>8.2413578949649521E-6</v>
      </c>
      <c r="K269" s="693">
        <f t="shared" si="20"/>
        <v>4.3262889277905512E-4</v>
      </c>
      <c r="L269" s="433">
        <v>2420</v>
      </c>
      <c r="M269" s="437">
        <v>2394</v>
      </c>
      <c r="N269" s="481">
        <v>11</v>
      </c>
      <c r="O269" s="481">
        <v>11</v>
      </c>
    </row>
    <row r="270" spans="1:15" ht="16.5">
      <c r="A270" s="431">
        <v>858</v>
      </c>
      <c r="B270" s="432" t="s">
        <v>600</v>
      </c>
      <c r="C270" s="435">
        <v>27461695.354482371</v>
      </c>
      <c r="D270" s="435">
        <v>28298224.845769159</v>
      </c>
      <c r="E270" s="200">
        <v>836529.49128678814</v>
      </c>
      <c r="F270" s="652">
        <f t="shared" ref="F270:F298" si="21">E270/C270</f>
        <v>3.046168419278774E-2</v>
      </c>
      <c r="G270" s="439">
        <v>691.41687281540794</v>
      </c>
      <c r="H270" s="425">
        <v>700.72862633144712</v>
      </c>
      <c r="I270" s="691">
        <v>9.3117535160391753</v>
      </c>
      <c r="J270" s="693">
        <f t="shared" si="19"/>
        <v>8.4747640919650997E-3</v>
      </c>
      <c r="K270" s="693">
        <f t="shared" si="20"/>
        <v>7.2979470367541197E-3</v>
      </c>
      <c r="L270" s="433">
        <v>39718</v>
      </c>
      <c r="M270" s="437">
        <v>40384</v>
      </c>
      <c r="N270" s="481">
        <v>1</v>
      </c>
      <c r="O270" s="482">
        <v>33</v>
      </c>
    </row>
    <row r="271" spans="1:15" ht="16.5">
      <c r="A271" s="431">
        <v>859</v>
      </c>
      <c r="B271" s="432" t="s">
        <v>280</v>
      </c>
      <c r="C271" s="435">
        <v>12191302.815029744</v>
      </c>
      <c r="D271" s="435">
        <v>10987670.871374559</v>
      </c>
      <c r="E271" s="200">
        <v>-1203631.9436551854</v>
      </c>
      <c r="F271" s="652">
        <f t="shared" si="21"/>
        <v>-9.8728738176474276E-2</v>
      </c>
      <c r="G271" s="439">
        <v>1849.1282898573857</v>
      </c>
      <c r="H271" s="425">
        <v>1674.4393281582686</v>
      </c>
      <c r="I271" s="691">
        <v>-174.68896169911704</v>
      </c>
      <c r="J271" s="693">
        <f t="shared" si="19"/>
        <v>3.2905922213342632E-3</v>
      </c>
      <c r="K271" s="693">
        <f t="shared" si="20"/>
        <v>1.185844107943258E-3</v>
      </c>
      <c r="L271" s="433">
        <v>6593</v>
      </c>
      <c r="M271" s="437">
        <v>6562</v>
      </c>
      <c r="N271" s="481">
        <v>17</v>
      </c>
      <c r="O271" s="481">
        <v>17</v>
      </c>
    </row>
    <row r="272" spans="1:15" ht="16.5">
      <c r="A272" s="431">
        <v>886</v>
      </c>
      <c r="B272" s="432" t="s">
        <v>601</v>
      </c>
      <c r="C272" s="435">
        <v>8948967.5583613385</v>
      </c>
      <c r="D272" s="435">
        <v>7109476.2497585677</v>
      </c>
      <c r="E272" s="200">
        <v>-1839491.3086027708</v>
      </c>
      <c r="F272" s="652">
        <f t="shared" si="21"/>
        <v>-0.20555346710180758</v>
      </c>
      <c r="G272" s="439">
        <v>706.36731852248306</v>
      </c>
      <c r="H272" s="425">
        <v>564.28893164208012</v>
      </c>
      <c r="I272" s="691">
        <v>-142.07838688040295</v>
      </c>
      <c r="J272" s="693">
        <f t="shared" si="19"/>
        <v>2.1291488905227458E-3</v>
      </c>
      <c r="K272" s="693">
        <f t="shared" si="20"/>
        <v>2.2768134586981267E-3</v>
      </c>
      <c r="L272" s="433">
        <v>12669</v>
      </c>
      <c r="M272" s="437">
        <v>12599</v>
      </c>
      <c r="N272" s="481">
        <v>4</v>
      </c>
      <c r="O272" s="481">
        <v>4</v>
      </c>
    </row>
    <row r="273" spans="1:15" ht="16.5">
      <c r="A273" s="431">
        <v>887</v>
      </c>
      <c r="B273" s="432" t="s">
        <v>282</v>
      </c>
      <c r="C273" s="435">
        <v>2833774.7450022143</v>
      </c>
      <c r="D273" s="435">
        <v>2377307.5990477335</v>
      </c>
      <c r="E273" s="200">
        <v>-456467.14595448086</v>
      </c>
      <c r="F273" s="652">
        <f t="shared" si="21"/>
        <v>-0.16108095633201933</v>
      </c>
      <c r="G273" s="439">
        <v>606.93397836843315</v>
      </c>
      <c r="H273" s="425">
        <v>520.31245328249804</v>
      </c>
      <c r="I273" s="691">
        <v>-86.621525085935104</v>
      </c>
      <c r="J273" s="693">
        <f t="shared" si="19"/>
        <v>7.1195706394203986E-4</v>
      </c>
      <c r="K273" s="693">
        <f t="shared" si="20"/>
        <v>8.256814582738107E-4</v>
      </c>
      <c r="L273" s="433">
        <v>4669</v>
      </c>
      <c r="M273" s="437">
        <v>4569</v>
      </c>
      <c r="N273" s="481">
        <v>6</v>
      </c>
      <c r="O273" s="481">
        <v>6</v>
      </c>
    </row>
    <row r="274" spans="1:15" ht="16.5">
      <c r="A274" s="431">
        <v>889</v>
      </c>
      <c r="B274" s="432" t="s">
        <v>283</v>
      </c>
      <c r="C274" s="435">
        <v>5465626.8616396384</v>
      </c>
      <c r="D274" s="435">
        <v>5104890.3185309144</v>
      </c>
      <c r="E274" s="200">
        <v>-360736.54310872406</v>
      </c>
      <c r="F274" s="652">
        <f t="shared" si="21"/>
        <v>-6.6000945955631218E-2</v>
      </c>
      <c r="G274" s="439">
        <v>2128.359369797367</v>
      </c>
      <c r="H274" s="425">
        <v>2023.3413866551384</v>
      </c>
      <c r="I274" s="691">
        <v>-105.01798314222856</v>
      </c>
      <c r="J274" s="693">
        <f t="shared" si="19"/>
        <v>1.5288146659621386E-3</v>
      </c>
      <c r="K274" s="693">
        <f t="shared" si="20"/>
        <v>4.5594097597391649E-4</v>
      </c>
      <c r="L274" s="433">
        <v>2568</v>
      </c>
      <c r="M274" s="437">
        <v>2523</v>
      </c>
      <c r="N274" s="481">
        <v>17</v>
      </c>
      <c r="O274" s="481">
        <v>17</v>
      </c>
    </row>
    <row r="275" spans="1:15" ht="16.5">
      <c r="A275" s="431">
        <v>890</v>
      </c>
      <c r="B275" s="432" t="s">
        <v>284</v>
      </c>
      <c r="C275" s="435">
        <v>3714722.5697100158</v>
      </c>
      <c r="D275" s="435">
        <v>3350797.1952705448</v>
      </c>
      <c r="E275" s="200">
        <v>-363925.37443947094</v>
      </c>
      <c r="F275" s="652">
        <f t="shared" si="21"/>
        <v>-9.7968385958868587E-2</v>
      </c>
      <c r="G275" s="439">
        <v>3158.7776953316461</v>
      </c>
      <c r="H275" s="425">
        <v>2839.6586400597839</v>
      </c>
      <c r="I275" s="691">
        <v>-319.11905527186218</v>
      </c>
      <c r="J275" s="693">
        <f t="shared" si="19"/>
        <v>1.0034981312328438E-3</v>
      </c>
      <c r="K275" s="693">
        <f t="shared" si="20"/>
        <v>2.1324231139485591E-4</v>
      </c>
      <c r="L275" s="433">
        <v>1176</v>
      </c>
      <c r="M275" s="437">
        <v>1180</v>
      </c>
      <c r="N275" s="481">
        <v>19</v>
      </c>
      <c r="O275" s="481">
        <v>19</v>
      </c>
    </row>
    <row r="276" spans="1:15" ht="16.5">
      <c r="A276" s="431">
        <v>892</v>
      </c>
      <c r="B276" s="432" t="s">
        <v>285</v>
      </c>
      <c r="C276" s="435">
        <v>6446557.5693573542</v>
      </c>
      <c r="D276" s="435">
        <v>6476035.4764458518</v>
      </c>
      <c r="E276" s="200">
        <v>29477.907088497654</v>
      </c>
      <c r="F276" s="652">
        <f t="shared" si="21"/>
        <v>4.5726586277017077E-3</v>
      </c>
      <c r="G276" s="439">
        <v>1773.9564032353753</v>
      </c>
      <c r="H276" s="425">
        <v>1802.905199455972</v>
      </c>
      <c r="I276" s="691">
        <v>28.948796220596705</v>
      </c>
      <c r="J276" s="693">
        <f t="shared" si="19"/>
        <v>1.9394457854935336E-3</v>
      </c>
      <c r="K276" s="693">
        <f t="shared" si="20"/>
        <v>6.4912405299179861E-4</v>
      </c>
      <c r="L276" s="433">
        <v>3634</v>
      </c>
      <c r="M276" s="437">
        <v>3592</v>
      </c>
      <c r="N276" s="481">
        <v>13</v>
      </c>
      <c r="O276" s="481">
        <v>13</v>
      </c>
    </row>
    <row r="277" spans="1:15" ht="16.5">
      <c r="A277" s="431">
        <v>893</v>
      </c>
      <c r="B277" s="432" t="s">
        <v>602</v>
      </c>
      <c r="C277" s="435">
        <v>9122393.9921499006</v>
      </c>
      <c r="D277" s="435">
        <v>9390237.6691148244</v>
      </c>
      <c r="E277" s="200">
        <v>267843.67696492374</v>
      </c>
      <c r="F277" s="652">
        <f t="shared" si="21"/>
        <v>2.9361116960680653E-2</v>
      </c>
      <c r="G277" s="439">
        <v>1216.8059213218489</v>
      </c>
      <c r="H277" s="425">
        <v>1263.1473862139931</v>
      </c>
      <c r="I277" s="691">
        <v>46.341464892144131</v>
      </c>
      <c r="J277" s="693">
        <f t="shared" si="19"/>
        <v>2.8121922646017245E-3</v>
      </c>
      <c r="K277" s="693">
        <f t="shared" si="20"/>
        <v>1.3434265617875921E-3</v>
      </c>
      <c r="L277" s="433">
        <v>7497</v>
      </c>
      <c r="M277" s="437">
        <v>7434</v>
      </c>
      <c r="N277" s="481">
        <v>15</v>
      </c>
      <c r="O277" s="481">
        <v>15</v>
      </c>
    </row>
    <row r="278" spans="1:15" ht="16.5">
      <c r="A278" s="431">
        <v>895</v>
      </c>
      <c r="B278" s="432" t="s">
        <v>603</v>
      </c>
      <c r="C278" s="435">
        <v>7350158.3960094023</v>
      </c>
      <c r="D278" s="435">
        <v>5965428.7780448599</v>
      </c>
      <c r="E278" s="200">
        <v>-1384729.6179645425</v>
      </c>
      <c r="F278" s="652">
        <f t="shared" si="21"/>
        <v>-0.18839452748614904</v>
      </c>
      <c r="G278" s="439">
        <v>475.33844635642515</v>
      </c>
      <c r="H278" s="425">
        <v>395.27092353862048</v>
      </c>
      <c r="I278" s="691">
        <v>-80.067522817804672</v>
      </c>
      <c r="J278" s="693">
        <f t="shared" si="19"/>
        <v>1.7865290800708419E-3</v>
      </c>
      <c r="K278" s="693">
        <f t="shared" si="20"/>
        <v>2.7273330199755639E-3</v>
      </c>
      <c r="L278" s="433">
        <v>15463</v>
      </c>
      <c r="M278" s="437">
        <v>15092</v>
      </c>
      <c r="N278" s="481">
        <v>2</v>
      </c>
      <c r="O278" s="481">
        <v>2</v>
      </c>
    </row>
    <row r="279" spans="1:15" ht="16.5">
      <c r="A279" s="431">
        <v>905</v>
      </c>
      <c r="B279" s="432" t="s">
        <v>604</v>
      </c>
      <c r="C279" s="435">
        <v>49156198.481101006</v>
      </c>
      <c r="D279" s="435">
        <v>41628670.367080756</v>
      </c>
      <c r="E279" s="200">
        <v>-7527528.1140202507</v>
      </c>
      <c r="F279" s="652">
        <f t="shared" si="21"/>
        <v>-0.15313487101559217</v>
      </c>
      <c r="G279" s="439">
        <v>727.00138254974502</v>
      </c>
      <c r="H279" s="425">
        <v>612.29438087722474</v>
      </c>
      <c r="I279" s="691">
        <v>-114.70700167252028</v>
      </c>
      <c r="J279" s="693">
        <f t="shared" si="19"/>
        <v>1.246697143534547E-2</v>
      </c>
      <c r="K279" s="693">
        <f t="shared" si="20"/>
        <v>1.2286371412808019E-2</v>
      </c>
      <c r="L279" s="433">
        <v>67615</v>
      </c>
      <c r="M279" s="437">
        <v>67988</v>
      </c>
      <c r="N279" s="481">
        <v>15</v>
      </c>
      <c r="O279" s="481">
        <v>15</v>
      </c>
    </row>
    <row r="280" spans="1:15" ht="16.5">
      <c r="A280" s="431">
        <v>908</v>
      </c>
      <c r="B280" s="432" t="s">
        <v>289</v>
      </c>
      <c r="C280" s="435">
        <v>12703303.177093916</v>
      </c>
      <c r="D280" s="435">
        <v>8055909.2321993494</v>
      </c>
      <c r="E280" s="200">
        <v>-4647393.9448945662</v>
      </c>
      <c r="F280" s="652">
        <f t="shared" si="21"/>
        <v>-0.36584137842782183</v>
      </c>
      <c r="G280" s="439">
        <v>613.83441300284687</v>
      </c>
      <c r="H280" s="425">
        <v>389.11796513545619</v>
      </c>
      <c r="I280" s="691">
        <v>-224.71644786739068</v>
      </c>
      <c r="J280" s="693">
        <f t="shared" si="19"/>
        <v>2.4125870319169668E-3</v>
      </c>
      <c r="K280" s="693">
        <f t="shared" si="20"/>
        <v>3.7413182820404253E-3</v>
      </c>
      <c r="L280" s="433">
        <v>20695</v>
      </c>
      <c r="M280" s="437">
        <v>20703</v>
      </c>
      <c r="N280" s="481">
        <v>6</v>
      </c>
      <c r="O280" s="481">
        <v>6</v>
      </c>
    </row>
    <row r="281" spans="1:15" ht="16.5">
      <c r="A281" s="431">
        <v>915</v>
      </c>
      <c r="B281" s="432" t="s">
        <v>290</v>
      </c>
      <c r="C281" s="435">
        <v>7484519.5112376623</v>
      </c>
      <c r="D281" s="435">
        <v>3597134.0743669812</v>
      </c>
      <c r="E281" s="200">
        <v>-3887385.4368706811</v>
      </c>
      <c r="F281" s="652">
        <f t="shared" si="21"/>
        <v>-0.51939011329103368</v>
      </c>
      <c r="G281" s="439">
        <v>374.731863577713</v>
      </c>
      <c r="H281" s="425">
        <v>182.0504111729835</v>
      </c>
      <c r="I281" s="691">
        <v>-192.6814524047295</v>
      </c>
      <c r="J281" s="693">
        <f t="shared" si="19"/>
        <v>1.0772712017654057E-3</v>
      </c>
      <c r="K281" s="693">
        <f t="shared" si="20"/>
        <v>3.5707244329245408E-3</v>
      </c>
      <c r="L281" s="433">
        <v>19973</v>
      </c>
      <c r="M281" s="437">
        <v>19759</v>
      </c>
      <c r="N281" s="481">
        <v>11</v>
      </c>
      <c r="O281" s="481">
        <v>11</v>
      </c>
    </row>
    <row r="282" spans="1:15" ht="16.5">
      <c r="A282" s="431">
        <v>918</v>
      </c>
      <c r="B282" s="432" t="s">
        <v>605</v>
      </c>
      <c r="C282" s="435">
        <v>1020933.9792518062</v>
      </c>
      <c r="D282" s="435">
        <v>1178182.4425653336</v>
      </c>
      <c r="E282" s="200">
        <v>157248.46331352741</v>
      </c>
      <c r="F282" s="652">
        <f t="shared" si="21"/>
        <v>0.15402412546672931</v>
      </c>
      <c r="G282" s="439">
        <v>449.55261085504452</v>
      </c>
      <c r="H282" s="425">
        <v>528.80720043327358</v>
      </c>
      <c r="I282" s="691">
        <v>79.254589578229059</v>
      </c>
      <c r="J282" s="693">
        <f t="shared" si="19"/>
        <v>3.5284256565405167E-4</v>
      </c>
      <c r="K282" s="693">
        <f t="shared" si="20"/>
        <v>4.0263039812520252E-4</v>
      </c>
      <c r="L282" s="433">
        <v>2271</v>
      </c>
      <c r="M282" s="437">
        <v>2228</v>
      </c>
      <c r="N282" s="481">
        <v>2</v>
      </c>
      <c r="O282" s="481">
        <v>2</v>
      </c>
    </row>
    <row r="283" spans="1:15" ht="16.5">
      <c r="A283" s="431">
        <v>921</v>
      </c>
      <c r="B283" s="432" t="s">
        <v>292</v>
      </c>
      <c r="C283" s="435">
        <v>2694379.0641007531</v>
      </c>
      <c r="D283" s="435">
        <v>2613266.0579096782</v>
      </c>
      <c r="E283" s="200">
        <v>-81113.006191074848</v>
      </c>
      <c r="F283" s="652">
        <f t="shared" si="21"/>
        <v>-3.010452659457041E-2</v>
      </c>
      <c r="G283" s="439">
        <v>1388.1396517778223</v>
      </c>
      <c r="H283" s="425">
        <v>1379.7603262458701</v>
      </c>
      <c r="I283" s="691">
        <v>-8.3793255319521904</v>
      </c>
      <c r="J283" s="693">
        <f t="shared" si="19"/>
        <v>7.8262200088622443E-4</v>
      </c>
      <c r="K283" s="693">
        <f t="shared" si="20"/>
        <v>3.4227198117106535E-4</v>
      </c>
      <c r="L283" s="433">
        <v>1941</v>
      </c>
      <c r="M283" s="437">
        <v>1894</v>
      </c>
      <c r="N283" s="481">
        <v>11</v>
      </c>
      <c r="O283" s="481">
        <v>11</v>
      </c>
    </row>
    <row r="284" spans="1:15" ht="16.5">
      <c r="A284" s="431">
        <v>922</v>
      </c>
      <c r="B284" s="432" t="s">
        <v>293</v>
      </c>
      <c r="C284" s="435">
        <v>2964865.9475211236</v>
      </c>
      <c r="D284" s="435">
        <v>2956853.3905013334</v>
      </c>
      <c r="E284" s="200">
        <v>-8012.5570197901689</v>
      </c>
      <c r="F284" s="652">
        <f t="shared" si="21"/>
        <v>-2.7025022923850362E-3</v>
      </c>
      <c r="G284" s="439">
        <v>667.16155434768757</v>
      </c>
      <c r="H284" s="425">
        <v>656.93254621224912</v>
      </c>
      <c r="I284" s="691">
        <v>-10.229008135438448</v>
      </c>
      <c r="J284" s="693">
        <f t="shared" si="19"/>
        <v>8.8551967749215372E-4</v>
      </c>
      <c r="K284" s="693">
        <f t="shared" si="20"/>
        <v>8.133929182951241E-4</v>
      </c>
      <c r="L284" s="433">
        <v>4444</v>
      </c>
      <c r="M284" s="437">
        <v>4501</v>
      </c>
      <c r="N284" s="481">
        <v>6</v>
      </c>
      <c r="O284" s="481">
        <v>6</v>
      </c>
    </row>
    <row r="285" spans="1:15" ht="16.5">
      <c r="A285" s="431">
        <v>924</v>
      </c>
      <c r="B285" s="432" t="s">
        <v>606</v>
      </c>
      <c r="C285" s="435">
        <v>3276970.9581814166</v>
      </c>
      <c r="D285" s="435">
        <v>3306751.5075962474</v>
      </c>
      <c r="E285" s="200">
        <v>29780.549414830748</v>
      </c>
      <c r="F285" s="652">
        <f t="shared" si="21"/>
        <v>9.0878283008518704E-3</v>
      </c>
      <c r="G285" s="439">
        <v>1090.8691605131214</v>
      </c>
      <c r="H285" s="425">
        <v>1122.4546868962143</v>
      </c>
      <c r="I285" s="691">
        <v>31.585526383092883</v>
      </c>
      <c r="J285" s="693">
        <f t="shared" si="19"/>
        <v>9.9030731045371433E-4</v>
      </c>
      <c r="K285" s="693">
        <f t="shared" si="20"/>
        <v>5.3238292319427588E-4</v>
      </c>
      <c r="L285" s="433">
        <v>3004</v>
      </c>
      <c r="M285" s="437">
        <v>2946</v>
      </c>
      <c r="N285" s="481">
        <v>16</v>
      </c>
      <c r="O285" s="481">
        <v>16</v>
      </c>
    </row>
    <row r="286" spans="1:15" ht="16.5">
      <c r="A286" s="431">
        <v>925</v>
      </c>
      <c r="B286" s="432" t="s">
        <v>295</v>
      </c>
      <c r="C286" s="435">
        <v>4202611.9112031525</v>
      </c>
      <c r="D286" s="435">
        <v>3949226.982623647</v>
      </c>
      <c r="E286" s="200">
        <v>-253384.92857950553</v>
      </c>
      <c r="F286" s="652">
        <f t="shared" si="21"/>
        <v>-6.0292250137121216E-2</v>
      </c>
      <c r="G286" s="439">
        <v>1204.1867940410179</v>
      </c>
      <c r="H286" s="425">
        <v>1152.3860468700459</v>
      </c>
      <c r="I286" s="691">
        <v>-51.800747170972045</v>
      </c>
      <c r="J286" s="693">
        <f t="shared" si="19"/>
        <v>1.1827161316927074E-3</v>
      </c>
      <c r="K286" s="693">
        <f t="shared" si="20"/>
        <v>6.1930627216116201E-4</v>
      </c>
      <c r="L286" s="433">
        <v>3490</v>
      </c>
      <c r="M286" s="437">
        <v>3427</v>
      </c>
      <c r="N286" s="481">
        <v>11</v>
      </c>
      <c r="O286" s="481">
        <v>11</v>
      </c>
    </row>
    <row r="287" spans="1:15" ht="16.5">
      <c r="A287" s="431">
        <v>927</v>
      </c>
      <c r="B287" s="432" t="s">
        <v>607</v>
      </c>
      <c r="C287" s="435">
        <v>20161201.499745347</v>
      </c>
      <c r="D287" s="435">
        <v>17967767.707262974</v>
      </c>
      <c r="E287" s="200">
        <v>-2193433.7924823724</v>
      </c>
      <c r="F287" s="652">
        <f t="shared" si="21"/>
        <v>-0.10879479541485051</v>
      </c>
      <c r="G287" s="439">
        <v>689.53115700760441</v>
      </c>
      <c r="H287" s="425">
        <v>621.44252437529747</v>
      </c>
      <c r="I287" s="691">
        <v>-68.08863263230694</v>
      </c>
      <c r="J287" s="693">
        <f t="shared" si="19"/>
        <v>5.3809945114295203E-3</v>
      </c>
      <c r="K287" s="693">
        <f t="shared" si="20"/>
        <v>5.2249787706436174E-3</v>
      </c>
      <c r="L287" s="433">
        <v>29239</v>
      </c>
      <c r="M287" s="437">
        <v>28913</v>
      </c>
      <c r="N287" s="481">
        <v>1</v>
      </c>
      <c r="O287" s="482">
        <v>34</v>
      </c>
    </row>
    <row r="288" spans="1:15" ht="16.5">
      <c r="A288" s="431">
        <v>931</v>
      </c>
      <c r="B288" s="432" t="s">
        <v>297</v>
      </c>
      <c r="C288" s="435">
        <v>9904622.8536213506</v>
      </c>
      <c r="D288" s="435">
        <v>8166887.6533956164</v>
      </c>
      <c r="E288" s="200">
        <v>-1737735.2002257342</v>
      </c>
      <c r="F288" s="652">
        <f t="shared" si="21"/>
        <v>-0.17544688232024699</v>
      </c>
      <c r="G288" s="439">
        <v>1631.7335837926441</v>
      </c>
      <c r="H288" s="425">
        <v>1372.3555122493053</v>
      </c>
      <c r="I288" s="691">
        <v>-259.37807154333882</v>
      </c>
      <c r="J288" s="693">
        <f t="shared" si="19"/>
        <v>2.4458228954406715E-3</v>
      </c>
      <c r="K288" s="693">
        <f t="shared" si="20"/>
        <v>1.0754279619582946E-3</v>
      </c>
      <c r="L288" s="433">
        <v>6070</v>
      </c>
      <c r="M288" s="437">
        <v>5951</v>
      </c>
      <c r="N288" s="481">
        <v>13</v>
      </c>
      <c r="O288" s="481">
        <v>13</v>
      </c>
    </row>
    <row r="289" spans="1:15" ht="16.5">
      <c r="A289" s="431">
        <v>934</v>
      </c>
      <c r="B289" s="432" t="s">
        <v>608</v>
      </c>
      <c r="C289" s="435">
        <v>1785062.0576220211</v>
      </c>
      <c r="D289" s="435">
        <v>1412833.1165314531</v>
      </c>
      <c r="E289" s="200">
        <v>-372228.94109056797</v>
      </c>
      <c r="F289" s="652">
        <f t="shared" si="21"/>
        <v>-0.20852437006388144</v>
      </c>
      <c r="G289" s="439">
        <v>647.70031118360703</v>
      </c>
      <c r="H289" s="425">
        <v>528.95287028508164</v>
      </c>
      <c r="I289" s="691">
        <v>-118.74744089852538</v>
      </c>
      <c r="J289" s="693">
        <f t="shared" si="19"/>
        <v>4.2311584663622592E-4</v>
      </c>
      <c r="K289" s="693">
        <f t="shared" si="20"/>
        <v>4.8268662180988149E-4</v>
      </c>
      <c r="L289" s="433">
        <v>2756</v>
      </c>
      <c r="M289" s="437">
        <v>2671</v>
      </c>
      <c r="N289" s="481">
        <v>14</v>
      </c>
      <c r="O289" s="481">
        <v>14</v>
      </c>
    </row>
    <row r="290" spans="1:15" ht="16.5">
      <c r="A290" s="431">
        <v>935</v>
      </c>
      <c r="B290" s="432" t="s">
        <v>609</v>
      </c>
      <c r="C290" s="435">
        <v>2301801.7171079875</v>
      </c>
      <c r="D290" s="435">
        <v>2050948.0391199091</v>
      </c>
      <c r="E290" s="200">
        <v>-250853.67798807845</v>
      </c>
      <c r="F290" s="652">
        <f t="shared" si="21"/>
        <v>-0.1089814453276428</v>
      </c>
      <c r="G290" s="439">
        <v>757.17161746973272</v>
      </c>
      <c r="H290" s="425">
        <v>687.08477022442514</v>
      </c>
      <c r="I290" s="691">
        <v>-70.086847245307581</v>
      </c>
      <c r="J290" s="693">
        <f t="shared" si="19"/>
        <v>6.142187678255832E-4</v>
      </c>
      <c r="K290" s="693">
        <f t="shared" si="20"/>
        <v>5.3943076229969909E-4</v>
      </c>
      <c r="L290" s="433">
        <v>3040</v>
      </c>
      <c r="M290" s="437">
        <v>2985</v>
      </c>
      <c r="N290" s="481">
        <v>8</v>
      </c>
      <c r="O290" s="481">
        <v>8</v>
      </c>
    </row>
    <row r="291" spans="1:15" ht="16.5">
      <c r="A291" s="431">
        <v>936</v>
      </c>
      <c r="B291" s="432" t="s">
        <v>610</v>
      </c>
      <c r="C291" s="435">
        <v>7783960.3082681559</v>
      </c>
      <c r="D291" s="435">
        <v>7307439.5881560808</v>
      </c>
      <c r="E291" s="200">
        <v>-476520.7201120751</v>
      </c>
      <c r="F291" s="652">
        <f t="shared" si="21"/>
        <v>-6.1218287509240348E-2</v>
      </c>
      <c r="G291" s="439">
        <v>1204.0155155867217</v>
      </c>
      <c r="H291" s="425">
        <v>1142.6801545201065</v>
      </c>
      <c r="I291" s="691">
        <v>-61.335361066615178</v>
      </c>
      <c r="J291" s="693">
        <f t="shared" si="19"/>
        <v>2.1884350330606799E-3</v>
      </c>
      <c r="K291" s="693">
        <f t="shared" si="20"/>
        <v>1.1556648994661895E-3</v>
      </c>
      <c r="L291" s="433">
        <v>6465</v>
      </c>
      <c r="M291" s="437">
        <v>6395</v>
      </c>
      <c r="N291" s="481">
        <v>6</v>
      </c>
      <c r="O291" s="481">
        <v>6</v>
      </c>
    </row>
    <row r="292" spans="1:15" ht="16.5">
      <c r="A292" s="431">
        <v>946</v>
      </c>
      <c r="B292" s="432" t="s">
        <v>611</v>
      </c>
      <c r="C292" s="435">
        <v>9119452.6855123453</v>
      </c>
      <c r="D292" s="435">
        <v>8867020.8827811163</v>
      </c>
      <c r="E292" s="200">
        <v>-252431.80273122899</v>
      </c>
      <c r="F292" s="652">
        <f t="shared" si="21"/>
        <v>-2.7680586920776042E-2</v>
      </c>
      <c r="G292" s="439">
        <v>1430.2780247039436</v>
      </c>
      <c r="H292" s="425">
        <v>1410.3739275936243</v>
      </c>
      <c r="I292" s="691">
        <v>-19.904097110319299</v>
      </c>
      <c r="J292" s="693">
        <f t="shared" si="19"/>
        <v>2.655499084824505E-3</v>
      </c>
      <c r="K292" s="693">
        <f t="shared" si="20"/>
        <v>1.1361478065588636E-3</v>
      </c>
      <c r="L292" s="433">
        <v>6376</v>
      </c>
      <c r="M292" s="437">
        <v>6287</v>
      </c>
      <c r="N292" s="481">
        <v>15</v>
      </c>
      <c r="O292" s="481">
        <v>15</v>
      </c>
    </row>
    <row r="293" spans="1:15" ht="16.5">
      <c r="A293" s="431">
        <v>976</v>
      </c>
      <c r="B293" s="432" t="s">
        <v>612</v>
      </c>
      <c r="C293" s="435">
        <v>5049199.3252650974</v>
      </c>
      <c r="D293" s="435">
        <v>3364057.3059958601</v>
      </c>
      <c r="E293" s="200">
        <v>-1685142.0192692373</v>
      </c>
      <c r="F293" s="652">
        <f t="shared" si="21"/>
        <v>-0.33374440395671295</v>
      </c>
      <c r="G293" s="439">
        <v>1318.3288055522448</v>
      </c>
      <c r="H293" s="425">
        <v>888.08271013618275</v>
      </c>
      <c r="I293" s="691">
        <v>-430.24609541606208</v>
      </c>
      <c r="J293" s="693">
        <f t="shared" si="19"/>
        <v>1.0074692746824014E-3</v>
      </c>
      <c r="K293" s="693">
        <f t="shared" si="20"/>
        <v>6.845439623421307E-4</v>
      </c>
      <c r="L293" s="433">
        <v>3830</v>
      </c>
      <c r="M293" s="437">
        <v>3788</v>
      </c>
      <c r="N293" s="481">
        <v>19</v>
      </c>
      <c r="O293" s="481">
        <v>19</v>
      </c>
    </row>
    <row r="294" spans="1:15" ht="16.5">
      <c r="A294" s="431">
        <v>977</v>
      </c>
      <c r="B294" s="432" t="s">
        <v>303</v>
      </c>
      <c r="C294" s="435">
        <v>18858486.131093647</v>
      </c>
      <c r="D294" s="435">
        <v>17078028.588100106</v>
      </c>
      <c r="E294" s="200">
        <v>-1780457.5429935418</v>
      </c>
      <c r="F294" s="652">
        <f t="shared" si="21"/>
        <v>-9.4411477709122393E-2</v>
      </c>
      <c r="G294" s="439">
        <v>1228.0058690560427</v>
      </c>
      <c r="H294" s="425">
        <v>1116.7219373635066</v>
      </c>
      <c r="I294" s="691">
        <v>-111.28393169253604</v>
      </c>
      <c r="J294" s="693">
        <f t="shared" si="19"/>
        <v>5.1145350716804054E-3</v>
      </c>
      <c r="K294" s="693">
        <f t="shared" si="20"/>
        <v>2.7636564984419758E-3</v>
      </c>
      <c r="L294" s="433">
        <v>15357</v>
      </c>
      <c r="M294" s="437">
        <v>15293</v>
      </c>
      <c r="N294" s="481">
        <v>17</v>
      </c>
      <c r="O294" s="481">
        <v>17</v>
      </c>
    </row>
    <row r="295" spans="1:15" ht="16.5">
      <c r="A295" s="431">
        <v>980</v>
      </c>
      <c r="B295" s="432" t="s">
        <v>304</v>
      </c>
      <c r="C295" s="435">
        <v>27447193.349588916</v>
      </c>
      <c r="D295" s="435">
        <v>25734601.60642888</v>
      </c>
      <c r="E295" s="200">
        <v>-1712591.7431600355</v>
      </c>
      <c r="F295" s="652">
        <f t="shared" si="21"/>
        <v>-6.2395878563870917E-2</v>
      </c>
      <c r="G295" s="439">
        <v>818.51290816774269</v>
      </c>
      <c r="H295" s="425">
        <v>765.75123058972474</v>
      </c>
      <c r="I295" s="691">
        <v>-52.761677578017952</v>
      </c>
      <c r="J295" s="693">
        <f t="shared" si="19"/>
        <v>7.7070091429356198E-3</v>
      </c>
      <c r="K295" s="693">
        <f t="shared" si="20"/>
        <v>6.0732494568194262E-3</v>
      </c>
      <c r="L295" s="433">
        <v>33533</v>
      </c>
      <c r="M295" s="437">
        <v>33607</v>
      </c>
      <c r="N295" s="481">
        <v>6</v>
      </c>
      <c r="O295" s="481">
        <v>6</v>
      </c>
    </row>
    <row r="296" spans="1:15" ht="16.5">
      <c r="A296" s="431">
        <v>981</v>
      </c>
      <c r="B296" s="432" t="s">
        <v>305</v>
      </c>
      <c r="C296" s="435">
        <v>1833484.185967938</v>
      </c>
      <c r="D296" s="435">
        <v>1740595.2498731101</v>
      </c>
      <c r="E296" s="200">
        <v>-92888.93609482795</v>
      </c>
      <c r="F296" s="652">
        <f t="shared" si="21"/>
        <v>-5.0662523737988921E-2</v>
      </c>
      <c r="G296" s="439">
        <v>803.45494564765033</v>
      </c>
      <c r="H296" s="425">
        <v>778.0935403992446</v>
      </c>
      <c r="I296" s="691">
        <v>-25.361405248405731</v>
      </c>
      <c r="J296" s="693">
        <f t="shared" si="19"/>
        <v>5.2127418601930712E-4</v>
      </c>
      <c r="K296" s="693">
        <f t="shared" si="20"/>
        <v>4.0425682253414634E-4</v>
      </c>
      <c r="L296" s="433">
        <v>2282</v>
      </c>
      <c r="M296" s="437">
        <v>2237</v>
      </c>
      <c r="N296" s="481">
        <v>5</v>
      </c>
      <c r="O296" s="481">
        <v>5</v>
      </c>
    </row>
    <row r="297" spans="1:15" ht="16.5">
      <c r="A297" s="431">
        <v>989</v>
      </c>
      <c r="B297" s="432" t="s">
        <v>613</v>
      </c>
      <c r="C297" s="435">
        <v>2362842.8346194346</v>
      </c>
      <c r="D297" s="435">
        <v>2140858.0643868959</v>
      </c>
      <c r="E297" s="200">
        <v>-221984.77023253869</v>
      </c>
      <c r="F297" s="652">
        <f t="shared" si="21"/>
        <v>-9.3948174199361051E-2</v>
      </c>
      <c r="G297" s="439">
        <v>430.86120251995527</v>
      </c>
      <c r="H297" s="425">
        <v>396.01518024174914</v>
      </c>
      <c r="I297" s="691">
        <v>-34.846022278206135</v>
      </c>
      <c r="J297" s="693">
        <f t="shared" si="19"/>
        <v>6.4114505941430288E-4</v>
      </c>
      <c r="K297" s="693">
        <f t="shared" si="20"/>
        <v>9.7693892830558572E-4</v>
      </c>
      <c r="L297" s="433">
        <v>5484</v>
      </c>
      <c r="M297" s="437">
        <v>5406</v>
      </c>
      <c r="N297" s="481">
        <v>14</v>
      </c>
      <c r="O297" s="481">
        <v>14</v>
      </c>
    </row>
    <row r="298" spans="1:15" ht="16.5">
      <c r="A298" s="431">
        <v>992</v>
      </c>
      <c r="B298" s="432" t="s">
        <v>307</v>
      </c>
      <c r="C298" s="435">
        <v>15652592.303254833</v>
      </c>
      <c r="D298" s="435">
        <v>10090321.295306187</v>
      </c>
      <c r="E298" s="200">
        <v>-5562271.0079486463</v>
      </c>
      <c r="F298" s="652">
        <f t="shared" si="21"/>
        <v>-0.35535781550970413</v>
      </c>
      <c r="G298" s="439">
        <v>854.49242839037197</v>
      </c>
      <c r="H298" s="425">
        <v>556.86099863720676</v>
      </c>
      <c r="I298" s="691">
        <v>-297.63142975316521</v>
      </c>
      <c r="J298" s="693">
        <f t="shared" si="19"/>
        <v>3.0218535988004429E-3</v>
      </c>
      <c r="K298" s="693">
        <f t="shared" si="20"/>
        <v>3.27453447667355E-3</v>
      </c>
      <c r="L298" s="433">
        <v>18318</v>
      </c>
      <c r="M298" s="437">
        <v>18120</v>
      </c>
      <c r="N298" s="481">
        <v>13</v>
      </c>
      <c r="O298" s="481">
        <v>13</v>
      </c>
    </row>
    <row r="299" spans="1:15" ht="16.5">
      <c r="A299" s="241"/>
      <c r="B299" s="24"/>
      <c r="L299" s="1"/>
    </row>
    <row r="300" spans="1:15">
      <c r="L300" s="1"/>
    </row>
    <row r="301" spans="1:15">
      <c r="L301" s="1"/>
    </row>
    <row r="302" spans="1:15">
      <c r="L302" s="1"/>
    </row>
    <row r="303" spans="1:15">
      <c r="L303" s="1"/>
    </row>
    <row r="304" spans="1:15">
      <c r="L304" s="1"/>
    </row>
    <row r="305" spans="12:12">
      <c r="L305" s="1"/>
    </row>
    <row r="306" spans="12:12">
      <c r="L306" s="1"/>
    </row>
    <row r="307" spans="12:12">
      <c r="L307" s="1"/>
    </row>
  </sheetData>
  <autoFilter ref="A5:O5" xr:uid="{70756EBB-3FD4-43F2-9773-86B8D48CFBAE}">
    <sortState xmlns:xlrd2="http://schemas.microsoft.com/office/spreadsheetml/2017/richdata2" ref="A6:O298">
      <sortCondition ref="A5"/>
    </sortState>
  </autoFilter>
  <conditionalFormatting sqref="E7:E297 F7:F298">
    <cfRule type="cellIs" dxfId="36" priority="4" operator="lessThan">
      <formula>0</formula>
    </cfRule>
  </conditionalFormatting>
  <conditionalFormatting sqref="E5:F6 I5:I297 M6:M297">
    <cfRule type="cellIs" dxfId="35" priority="1" operator="lessThan">
      <formula>0</formula>
    </cfRule>
  </conditionalFormatting>
  <conditionalFormatting sqref="E5:F298 I5:I298">
    <cfRule type="cellIs" dxfId="34" priority="2" operator="lessThan">
      <formula>0</formula>
    </cfRule>
    <cfRule type="cellIs" dxfId="33" priority="3" operator="greater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H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9" sqref="A9"/>
    </sheetView>
  </sheetViews>
  <sheetFormatPr defaultColWidth="8.85546875" defaultRowHeight="12"/>
  <cols>
    <col min="1" max="1" width="6" customWidth="1"/>
    <col min="2" max="2" width="13.7109375" bestFit="1" customWidth="1"/>
    <col min="3" max="3" width="15.42578125" customWidth="1"/>
    <col min="4" max="4" width="13.85546875" customWidth="1"/>
    <col min="5" max="5" width="13.5703125" bestFit="1" customWidth="1"/>
    <col min="6" max="6" width="10.5703125" customWidth="1"/>
    <col min="7" max="7" width="11.85546875" customWidth="1"/>
  </cols>
  <sheetData>
    <row r="1" spans="1:8" ht="30.75">
      <c r="A1" s="756" t="s">
        <v>738</v>
      </c>
    </row>
    <row r="2" spans="1:8" s="302" customFormat="1" ht="15.75">
      <c r="A2" s="731" t="s">
        <v>631</v>
      </c>
    </row>
    <row r="3" spans="1:8" s="302" customFormat="1" ht="15.75">
      <c r="A3" s="421" t="s">
        <v>627</v>
      </c>
    </row>
    <row r="4" spans="1:8" s="302" customFormat="1" ht="15.75">
      <c r="A4" s="302" t="s">
        <v>628</v>
      </c>
    </row>
    <row r="5" spans="1:8" s="302" customFormat="1" ht="15.75">
      <c r="A5" s="422" t="s">
        <v>629</v>
      </c>
    </row>
    <row r="6" spans="1:8" s="302" customFormat="1" ht="15.75">
      <c r="A6" s="422"/>
    </row>
    <row r="7" spans="1:8" ht="15.75">
      <c r="A7" s="464" t="s">
        <v>805</v>
      </c>
    </row>
    <row r="9" spans="1:8" ht="47.25">
      <c r="A9" s="423" t="s">
        <v>635</v>
      </c>
      <c r="B9" s="423" t="s">
        <v>630</v>
      </c>
      <c r="C9" s="424" t="s">
        <v>632</v>
      </c>
      <c r="D9" s="424" t="s">
        <v>633</v>
      </c>
      <c r="E9" s="424" t="s">
        <v>614</v>
      </c>
    </row>
    <row r="10" spans="1:8" s="328" customFormat="1" ht="29.45" customHeight="1">
      <c r="A10" s="326"/>
      <c r="B10" s="327" t="s">
        <v>501</v>
      </c>
      <c r="C10" s="394">
        <f>SUM(C11:C303)</f>
        <v>132965457.61499995</v>
      </c>
      <c r="D10" s="394">
        <v>-337501449.59403598</v>
      </c>
      <c r="E10" s="394">
        <f t="shared" ref="E10" si="0">SUM(E11:E303)</f>
        <v>-204314257.9970001</v>
      </c>
    </row>
    <row r="11" spans="1:8" ht="16.5">
      <c r="A11" s="20">
        <v>5</v>
      </c>
      <c r="B11" s="18" t="s">
        <v>15</v>
      </c>
      <c r="C11" s="22">
        <v>2664891.6549999993</v>
      </c>
      <c r="D11" s="22">
        <v>-636453.04700000002</v>
      </c>
      <c r="E11" s="22">
        <f>C11+D11</f>
        <v>2028438.6079999993</v>
      </c>
      <c r="F11" s="503"/>
      <c r="G11" s="503"/>
      <c r="H11" s="504"/>
    </row>
    <row r="12" spans="1:8" ht="16.5">
      <c r="A12" s="20">
        <v>9</v>
      </c>
      <c r="B12" s="18" t="s">
        <v>16</v>
      </c>
      <c r="C12" s="22">
        <v>165595.34999999998</v>
      </c>
      <c r="D12" s="22">
        <v>-82051.75</v>
      </c>
      <c r="E12" s="22">
        <f t="shared" ref="E12:E75" si="1">C12+D12</f>
        <v>83543.599999999977</v>
      </c>
      <c r="F12" s="503"/>
      <c r="G12" s="503"/>
      <c r="H12" s="504"/>
    </row>
    <row r="13" spans="1:8" ht="16.5">
      <c r="A13" s="20">
        <v>10</v>
      </c>
      <c r="B13" s="18" t="s">
        <v>502</v>
      </c>
      <c r="C13" s="22">
        <v>192523.24249999999</v>
      </c>
      <c r="D13" s="22">
        <v>-238845.185</v>
      </c>
      <c r="E13" s="22">
        <f t="shared" si="1"/>
        <v>-46321.942500000005</v>
      </c>
      <c r="F13" s="503"/>
      <c r="G13" s="503"/>
      <c r="H13" s="504"/>
    </row>
    <row r="14" spans="1:8" ht="16.5">
      <c r="A14" s="20">
        <v>16</v>
      </c>
      <c r="B14" s="18" t="s">
        <v>18</v>
      </c>
      <c r="C14" s="22">
        <v>701393.27750000008</v>
      </c>
      <c r="D14" s="22">
        <v>-153063.81</v>
      </c>
      <c r="E14" s="22">
        <f t="shared" si="1"/>
        <v>548329.46750000003</v>
      </c>
      <c r="F14" s="503"/>
      <c r="G14" s="503"/>
      <c r="H14" s="504"/>
    </row>
    <row r="15" spans="1:8" ht="16.5">
      <c r="A15" s="20">
        <v>18</v>
      </c>
      <c r="B15" s="18" t="s">
        <v>19</v>
      </c>
      <c r="C15" s="22">
        <v>693859.43500000006</v>
      </c>
      <c r="D15" s="22">
        <v>-300697.28600000002</v>
      </c>
      <c r="E15" s="22">
        <f t="shared" si="1"/>
        <v>393162.14900000003</v>
      </c>
      <c r="F15" s="503"/>
      <c r="G15" s="503"/>
      <c r="H15" s="504"/>
    </row>
    <row r="16" spans="1:8" ht="16.5">
      <c r="A16" s="20">
        <v>19</v>
      </c>
      <c r="B16" s="18" t="s">
        <v>20</v>
      </c>
      <c r="C16" s="22">
        <v>211842.7</v>
      </c>
      <c r="D16" s="22">
        <v>-171562.75000000003</v>
      </c>
      <c r="E16" s="22">
        <f t="shared" si="1"/>
        <v>40279.949999999983</v>
      </c>
      <c r="F16" s="503"/>
      <c r="G16" s="503"/>
      <c r="H16" s="504"/>
    </row>
    <row r="17" spans="1:8" ht="16.5">
      <c r="A17" s="20">
        <v>20</v>
      </c>
      <c r="B17" s="18" t="s">
        <v>503</v>
      </c>
      <c r="C17" s="22">
        <v>292700.96999999997</v>
      </c>
      <c r="D17" s="22">
        <v>-878371.44299999985</v>
      </c>
      <c r="E17" s="22">
        <f t="shared" si="1"/>
        <v>-585670.47299999988</v>
      </c>
      <c r="F17" s="503"/>
      <c r="G17" s="503"/>
      <c r="H17" s="504"/>
    </row>
    <row r="18" spans="1:8" ht="16.5">
      <c r="A18" s="20">
        <v>46</v>
      </c>
      <c r="B18" s="18" t="s">
        <v>22</v>
      </c>
      <c r="C18" s="22">
        <v>316421.38500000001</v>
      </c>
      <c r="D18" s="22">
        <v>-23869.600000000002</v>
      </c>
      <c r="E18" s="22">
        <f t="shared" si="1"/>
        <v>292551.78500000003</v>
      </c>
      <c r="F18" s="503"/>
      <c r="G18" s="503"/>
      <c r="H18" s="504"/>
    </row>
    <row r="19" spans="1:8" ht="16.5">
      <c r="A19" s="20">
        <v>47</v>
      </c>
      <c r="B19" s="18" t="s">
        <v>504</v>
      </c>
      <c r="C19" s="22">
        <v>0</v>
      </c>
      <c r="D19" s="22">
        <v>-50722.9</v>
      </c>
      <c r="E19" s="22">
        <f t="shared" si="1"/>
        <v>-50722.9</v>
      </c>
      <c r="F19" s="503"/>
      <c r="G19" s="503"/>
      <c r="H19" s="504"/>
    </row>
    <row r="20" spans="1:8" ht="16.5">
      <c r="A20" s="20">
        <v>49</v>
      </c>
      <c r="B20" s="18" t="s">
        <v>505</v>
      </c>
      <c r="C20" s="22">
        <v>3457511.5599999991</v>
      </c>
      <c r="D20" s="22">
        <v>-18266257.647350002</v>
      </c>
      <c r="E20" s="22">
        <f t="shared" si="1"/>
        <v>-14808746.087350003</v>
      </c>
      <c r="F20" s="503"/>
      <c r="G20" s="503"/>
      <c r="H20" s="504"/>
    </row>
    <row r="21" spans="1:8" ht="16.5">
      <c r="A21" s="20">
        <v>50</v>
      </c>
      <c r="B21" s="18" t="s">
        <v>25</v>
      </c>
      <c r="C21" s="22">
        <v>340216.39249999996</v>
      </c>
      <c r="D21" s="22">
        <v>-141800.3425</v>
      </c>
      <c r="E21" s="22">
        <f t="shared" si="1"/>
        <v>198416.04999999996</v>
      </c>
      <c r="F21" s="503"/>
      <c r="G21" s="503"/>
      <c r="H21" s="504"/>
    </row>
    <row r="22" spans="1:8" ht="16.5">
      <c r="A22" s="20">
        <v>51</v>
      </c>
      <c r="B22" s="18" t="s">
        <v>506</v>
      </c>
      <c r="C22" s="22">
        <v>313512.27750000003</v>
      </c>
      <c r="D22" s="22">
        <v>-453626.82949999999</v>
      </c>
      <c r="E22" s="22">
        <f t="shared" si="1"/>
        <v>-140114.55199999997</v>
      </c>
      <c r="F22" s="503"/>
      <c r="G22" s="503"/>
      <c r="H22" s="504"/>
    </row>
    <row r="23" spans="1:8" ht="16.5">
      <c r="A23" s="20">
        <v>52</v>
      </c>
      <c r="B23" s="18" t="s">
        <v>27</v>
      </c>
      <c r="C23" s="22">
        <v>73100.650000000009</v>
      </c>
      <c r="D23" s="22">
        <v>-53706.600000000006</v>
      </c>
      <c r="E23" s="22">
        <f t="shared" si="1"/>
        <v>19394.050000000003</v>
      </c>
      <c r="F23" s="503"/>
      <c r="G23" s="503"/>
      <c r="H23" s="504"/>
    </row>
    <row r="24" spans="1:8" ht="16.5">
      <c r="A24" s="20">
        <v>61</v>
      </c>
      <c r="B24" s="18" t="s">
        <v>28</v>
      </c>
      <c r="C24" s="22">
        <v>615089.75500000012</v>
      </c>
      <c r="D24" s="22">
        <v>-405842.87399999995</v>
      </c>
      <c r="E24" s="22">
        <f t="shared" si="1"/>
        <v>209246.88100000017</v>
      </c>
      <c r="F24" s="503"/>
      <c r="G24" s="503"/>
      <c r="H24" s="504"/>
    </row>
    <row r="25" spans="1:8" ht="16.5">
      <c r="A25" s="20">
        <v>69</v>
      </c>
      <c r="B25" s="18" t="s">
        <v>29</v>
      </c>
      <c r="C25" s="22">
        <v>204458.04250000004</v>
      </c>
      <c r="D25" s="22">
        <v>-136683.29700000002</v>
      </c>
      <c r="E25" s="22">
        <f t="shared" si="1"/>
        <v>67774.745500000019</v>
      </c>
      <c r="F25" s="503"/>
      <c r="G25" s="503"/>
      <c r="H25" s="504"/>
    </row>
    <row r="26" spans="1:8" ht="16.5">
      <c r="A26" s="20">
        <v>71</v>
      </c>
      <c r="B26" s="18" t="s">
        <v>30</v>
      </c>
      <c r="C26" s="22">
        <v>199982.49250000002</v>
      </c>
      <c r="D26" s="22">
        <v>-271740.47749999998</v>
      </c>
      <c r="E26" s="22">
        <f t="shared" si="1"/>
        <v>-71757.984999999957</v>
      </c>
      <c r="F26" s="503"/>
      <c r="G26" s="503"/>
      <c r="H26" s="504"/>
    </row>
    <row r="27" spans="1:8" ht="16.5">
      <c r="A27" s="20">
        <v>72</v>
      </c>
      <c r="B27" s="18" t="s">
        <v>507</v>
      </c>
      <c r="C27" s="22">
        <v>11934.800000000001</v>
      </c>
      <c r="D27" s="22">
        <v>-7459.25</v>
      </c>
      <c r="E27" s="22">
        <f t="shared" si="1"/>
        <v>4475.5500000000011</v>
      </c>
      <c r="F27" s="503"/>
      <c r="G27" s="503"/>
      <c r="H27" s="504"/>
    </row>
    <row r="28" spans="1:8" ht="16.5">
      <c r="A28" s="20">
        <v>74</v>
      </c>
      <c r="B28" s="18" t="s">
        <v>508</v>
      </c>
      <c r="C28" s="22">
        <v>73100.650000000009</v>
      </c>
      <c r="D28" s="22">
        <v>-23869.600000000002</v>
      </c>
      <c r="E28" s="22">
        <f t="shared" si="1"/>
        <v>49231.05</v>
      </c>
      <c r="F28" s="503"/>
      <c r="G28" s="503"/>
      <c r="H28" s="504"/>
    </row>
    <row r="29" spans="1:8" ht="16.5">
      <c r="A29" s="20">
        <v>75</v>
      </c>
      <c r="B29" s="18" t="s">
        <v>509</v>
      </c>
      <c r="C29" s="22">
        <v>347974.01249999995</v>
      </c>
      <c r="D29" s="22">
        <v>-368378.04495000001</v>
      </c>
      <c r="E29" s="22">
        <f t="shared" si="1"/>
        <v>-20404.032450000057</v>
      </c>
      <c r="F29" s="503"/>
      <c r="G29" s="503"/>
      <c r="H29" s="504"/>
    </row>
    <row r="30" spans="1:8" ht="16.5">
      <c r="A30" s="20">
        <v>77</v>
      </c>
      <c r="B30" s="18" t="s">
        <v>34</v>
      </c>
      <c r="C30" s="22">
        <v>179022</v>
      </c>
      <c r="D30" s="22">
        <v>-132013.80650000001</v>
      </c>
      <c r="E30" s="22">
        <f t="shared" si="1"/>
        <v>47008.193499999994</v>
      </c>
      <c r="F30" s="503"/>
      <c r="G30" s="503"/>
      <c r="H30" s="504"/>
    </row>
    <row r="31" spans="1:8" ht="16.5">
      <c r="A31" s="20">
        <v>78</v>
      </c>
      <c r="B31" s="18" t="s">
        <v>510</v>
      </c>
      <c r="C31" s="22">
        <v>191031.39250000002</v>
      </c>
      <c r="D31" s="22">
        <v>-183049.995</v>
      </c>
      <c r="E31" s="22">
        <f t="shared" si="1"/>
        <v>7981.397500000021</v>
      </c>
      <c r="F31" s="503"/>
      <c r="G31" s="503"/>
      <c r="H31" s="504"/>
    </row>
    <row r="32" spans="1:8" ht="16.5">
      <c r="A32" s="20">
        <v>79</v>
      </c>
      <c r="B32" s="18" t="s">
        <v>36</v>
      </c>
      <c r="C32" s="22">
        <v>165669.94249999998</v>
      </c>
      <c r="D32" s="22">
        <v>-219525.72750000001</v>
      </c>
      <c r="E32" s="22">
        <f t="shared" si="1"/>
        <v>-53855.785000000033</v>
      </c>
      <c r="F32" s="503"/>
      <c r="G32" s="503"/>
      <c r="H32" s="504"/>
    </row>
    <row r="33" spans="1:8" ht="16.5">
      <c r="A33" s="20">
        <v>81</v>
      </c>
      <c r="B33" s="18" t="s">
        <v>511</v>
      </c>
      <c r="C33" s="22">
        <v>14918.5</v>
      </c>
      <c r="D33" s="22">
        <v>-174546.45000000004</v>
      </c>
      <c r="E33" s="22">
        <f t="shared" si="1"/>
        <v>-159627.95000000004</v>
      </c>
      <c r="F33" s="503"/>
      <c r="G33" s="503"/>
      <c r="H33" s="504"/>
    </row>
    <row r="34" spans="1:8" ht="16.5">
      <c r="A34" s="20">
        <v>82</v>
      </c>
      <c r="B34" s="18" t="s">
        <v>38</v>
      </c>
      <c r="C34" s="22">
        <v>264281.22749999998</v>
      </c>
      <c r="D34" s="22">
        <v>-139070.25700000001</v>
      </c>
      <c r="E34" s="22">
        <f t="shared" si="1"/>
        <v>125210.97049999997</v>
      </c>
      <c r="F34" s="503"/>
      <c r="G34" s="503"/>
      <c r="H34" s="504"/>
    </row>
    <row r="35" spans="1:8" ht="16.5">
      <c r="A35" s="20">
        <v>86</v>
      </c>
      <c r="B35" s="18" t="s">
        <v>39</v>
      </c>
      <c r="C35" s="22">
        <v>395340.24999999994</v>
      </c>
      <c r="D35" s="22">
        <v>-1145278.3265000002</v>
      </c>
      <c r="E35" s="22">
        <f t="shared" si="1"/>
        <v>-749938.0765000002</v>
      </c>
      <c r="F35" s="503"/>
      <c r="G35" s="503"/>
      <c r="H35" s="504"/>
    </row>
    <row r="36" spans="1:8" ht="16.5">
      <c r="A36" s="20">
        <v>90</v>
      </c>
      <c r="B36" s="18" t="s">
        <v>40</v>
      </c>
      <c r="C36" s="22">
        <v>23869.600000000002</v>
      </c>
      <c r="D36" s="22">
        <v>-31328.850000000002</v>
      </c>
      <c r="E36" s="22">
        <f t="shared" si="1"/>
        <v>-7459.25</v>
      </c>
      <c r="F36" s="503"/>
      <c r="G36" s="503"/>
      <c r="H36" s="504"/>
    </row>
    <row r="37" spans="1:8" ht="16.5">
      <c r="A37" s="20">
        <v>91</v>
      </c>
      <c r="B37" s="18" t="s">
        <v>512</v>
      </c>
      <c r="C37" s="22">
        <v>5933982.5599999987</v>
      </c>
      <c r="D37" s="22">
        <v>-97625748.004099935</v>
      </c>
      <c r="E37" s="22">
        <f t="shared" si="1"/>
        <v>-91691765.444099933</v>
      </c>
      <c r="F37" s="503"/>
      <c r="G37" s="503"/>
      <c r="H37" s="504"/>
    </row>
    <row r="38" spans="1:8" ht="16.5">
      <c r="A38" s="20">
        <v>92</v>
      </c>
      <c r="B38" s="18" t="s">
        <v>513</v>
      </c>
      <c r="C38" s="22">
        <v>4145627.3724999987</v>
      </c>
      <c r="D38" s="22">
        <v>-9992961.7926500086</v>
      </c>
      <c r="E38" s="22">
        <f t="shared" si="1"/>
        <v>-5847334.4201500099</v>
      </c>
      <c r="F38" s="503"/>
      <c r="G38" s="503"/>
      <c r="H38" s="504"/>
    </row>
    <row r="39" spans="1:8" ht="16.5">
      <c r="A39" s="20">
        <v>97</v>
      </c>
      <c r="B39" s="18" t="s">
        <v>43</v>
      </c>
      <c r="C39" s="22">
        <v>123898.1425</v>
      </c>
      <c r="D39" s="22">
        <v>-147051.6545</v>
      </c>
      <c r="E39" s="22">
        <f t="shared" si="1"/>
        <v>-23153.512000000002</v>
      </c>
      <c r="F39" s="503"/>
      <c r="G39" s="503"/>
      <c r="H39" s="504"/>
    </row>
    <row r="40" spans="1:8" ht="16.5">
      <c r="A40" s="20">
        <v>98</v>
      </c>
      <c r="B40" s="18" t="s">
        <v>44</v>
      </c>
      <c r="C40" s="22">
        <v>1144472.7275</v>
      </c>
      <c r="D40" s="22">
        <v>-3036681.5609000004</v>
      </c>
      <c r="E40" s="22">
        <f t="shared" si="1"/>
        <v>-1892208.8334000004</v>
      </c>
      <c r="F40" s="503"/>
      <c r="G40" s="503"/>
      <c r="H40" s="504"/>
    </row>
    <row r="41" spans="1:8" ht="16.5">
      <c r="A41" s="20">
        <v>102</v>
      </c>
      <c r="B41" s="18" t="s">
        <v>514</v>
      </c>
      <c r="C41" s="22">
        <v>303218.51250000001</v>
      </c>
      <c r="D41" s="22">
        <v>-101445.80000000002</v>
      </c>
      <c r="E41" s="22">
        <f t="shared" si="1"/>
        <v>201772.71249999999</v>
      </c>
      <c r="F41" s="503"/>
      <c r="G41" s="503"/>
      <c r="H41" s="504"/>
    </row>
    <row r="42" spans="1:8" ht="16.5">
      <c r="A42" s="20">
        <v>103</v>
      </c>
      <c r="B42" s="18" t="s">
        <v>46</v>
      </c>
      <c r="C42" s="22">
        <v>61165.850000000006</v>
      </c>
      <c r="D42" s="22">
        <v>-89511</v>
      </c>
      <c r="E42" s="22">
        <f t="shared" si="1"/>
        <v>-28345.149999999994</v>
      </c>
      <c r="F42" s="503"/>
      <c r="G42" s="503"/>
      <c r="H42" s="504"/>
    </row>
    <row r="43" spans="1:8" ht="16.5">
      <c r="A43" s="20">
        <v>105</v>
      </c>
      <c r="B43" s="18" t="s">
        <v>47</v>
      </c>
      <c r="C43" s="22">
        <v>47739.200000000004</v>
      </c>
      <c r="D43" s="22">
        <v>-34312.550000000003</v>
      </c>
      <c r="E43" s="22">
        <f t="shared" si="1"/>
        <v>13426.650000000001</v>
      </c>
      <c r="F43" s="503"/>
      <c r="G43" s="503"/>
      <c r="H43" s="504"/>
    </row>
    <row r="44" spans="1:8" ht="16.5">
      <c r="A44" s="20">
        <v>106</v>
      </c>
      <c r="B44" s="18" t="s">
        <v>515</v>
      </c>
      <c r="C44" s="22">
        <v>1053693.6550000003</v>
      </c>
      <c r="D44" s="22">
        <v>-1187989.9920000003</v>
      </c>
      <c r="E44" s="22">
        <f t="shared" si="1"/>
        <v>-134296.33700000006</v>
      </c>
      <c r="F44" s="503"/>
      <c r="G44" s="503"/>
      <c r="H44" s="504"/>
    </row>
    <row r="45" spans="1:8" ht="16.5">
      <c r="A45" s="20">
        <v>108</v>
      </c>
      <c r="B45" s="18" t="s">
        <v>516</v>
      </c>
      <c r="C45" s="22">
        <v>188122.285</v>
      </c>
      <c r="D45" s="22">
        <v>-287434.73949999991</v>
      </c>
      <c r="E45" s="22">
        <f t="shared" si="1"/>
        <v>-99312.454499999905</v>
      </c>
      <c r="F45" s="503"/>
      <c r="G45" s="503"/>
      <c r="H45" s="504"/>
    </row>
    <row r="46" spans="1:8" ht="16.5">
      <c r="A46" s="20">
        <v>109</v>
      </c>
      <c r="B46" s="18" t="s">
        <v>517</v>
      </c>
      <c r="C46" s="22">
        <v>970821.38750000007</v>
      </c>
      <c r="D46" s="22">
        <v>-1216767.7785000005</v>
      </c>
      <c r="E46" s="22">
        <f t="shared" si="1"/>
        <v>-245946.39100000041</v>
      </c>
      <c r="F46" s="503"/>
      <c r="G46" s="503"/>
      <c r="H46" s="504"/>
    </row>
    <row r="47" spans="1:8" ht="16.5">
      <c r="A47" s="20">
        <v>111</v>
      </c>
      <c r="B47" s="18" t="s">
        <v>51</v>
      </c>
      <c r="C47" s="22">
        <v>350957.71249999997</v>
      </c>
      <c r="D47" s="22">
        <v>-243395.32749999998</v>
      </c>
      <c r="E47" s="22">
        <f t="shared" si="1"/>
        <v>107562.38499999998</v>
      </c>
      <c r="F47" s="503"/>
      <c r="G47" s="503"/>
      <c r="H47" s="504"/>
    </row>
    <row r="48" spans="1:8" ht="16.5">
      <c r="A48" s="20">
        <v>139</v>
      </c>
      <c r="B48" s="18" t="s">
        <v>518</v>
      </c>
      <c r="C48" s="22">
        <v>365503.24999999994</v>
      </c>
      <c r="D48" s="22">
        <v>-104757.70700000001</v>
      </c>
      <c r="E48" s="22">
        <f t="shared" si="1"/>
        <v>260745.54299999995</v>
      </c>
      <c r="F48" s="503"/>
      <c r="G48" s="503"/>
      <c r="H48" s="504"/>
    </row>
    <row r="49" spans="1:8" ht="16.5">
      <c r="A49" s="20">
        <v>140</v>
      </c>
      <c r="B49" s="18" t="s">
        <v>519</v>
      </c>
      <c r="C49" s="22">
        <v>347899.42</v>
      </c>
      <c r="D49" s="22">
        <v>-494011.20900000003</v>
      </c>
      <c r="E49" s="22">
        <f t="shared" si="1"/>
        <v>-146111.78900000005</v>
      </c>
      <c r="F49" s="503"/>
      <c r="G49" s="503"/>
      <c r="H49" s="504"/>
    </row>
    <row r="50" spans="1:8" ht="16.5">
      <c r="A50" s="20">
        <v>142</v>
      </c>
      <c r="B50" s="18" t="s">
        <v>520</v>
      </c>
      <c r="C50" s="22">
        <v>631276.32750000001</v>
      </c>
      <c r="D50" s="22">
        <v>-113380.6</v>
      </c>
      <c r="E50" s="22">
        <f t="shared" si="1"/>
        <v>517895.72750000004</v>
      </c>
      <c r="F50" s="503"/>
      <c r="G50" s="503"/>
      <c r="H50" s="504"/>
    </row>
    <row r="51" spans="1:8" ht="16.5">
      <c r="A51" s="20">
        <v>143</v>
      </c>
      <c r="B51" s="18" t="s">
        <v>521</v>
      </c>
      <c r="C51" s="22">
        <v>310304.8</v>
      </c>
      <c r="D51" s="22">
        <v>-111963.34250000001</v>
      </c>
      <c r="E51" s="22">
        <f t="shared" si="1"/>
        <v>198341.45749999996</v>
      </c>
      <c r="F51" s="503"/>
      <c r="G51" s="503"/>
      <c r="H51" s="504"/>
    </row>
    <row r="52" spans="1:8" ht="16.5">
      <c r="A52" s="20">
        <v>145</v>
      </c>
      <c r="B52" s="18" t="s">
        <v>522</v>
      </c>
      <c r="C52" s="22">
        <v>308887.54250000004</v>
      </c>
      <c r="D52" s="22">
        <v>-241560.35200000001</v>
      </c>
      <c r="E52" s="22">
        <f t="shared" si="1"/>
        <v>67327.190500000026</v>
      </c>
      <c r="F52" s="503"/>
      <c r="G52" s="503"/>
      <c r="H52" s="504"/>
    </row>
    <row r="53" spans="1:8" ht="16.5">
      <c r="A53" s="20">
        <v>146</v>
      </c>
      <c r="B53" s="18" t="s">
        <v>523</v>
      </c>
      <c r="C53" s="22">
        <v>123898.14250000002</v>
      </c>
      <c r="D53" s="22">
        <v>-97044.842500000013</v>
      </c>
      <c r="E53" s="22">
        <f t="shared" si="1"/>
        <v>26853.300000000003</v>
      </c>
      <c r="F53" s="503"/>
      <c r="G53" s="503"/>
      <c r="H53" s="504"/>
    </row>
    <row r="54" spans="1:8" ht="16.5">
      <c r="A54" s="20">
        <v>148</v>
      </c>
      <c r="B54" s="18" t="s">
        <v>524</v>
      </c>
      <c r="C54" s="22">
        <v>128373.6925</v>
      </c>
      <c r="D54" s="22">
        <v>-130715.89700000001</v>
      </c>
      <c r="E54" s="22">
        <f t="shared" si="1"/>
        <v>-2342.2045000000071</v>
      </c>
      <c r="F54" s="503"/>
      <c r="G54" s="503"/>
      <c r="H54" s="504"/>
    </row>
    <row r="55" spans="1:8" ht="16.5">
      <c r="A55" s="20">
        <v>149</v>
      </c>
      <c r="B55" s="18" t="s">
        <v>525</v>
      </c>
      <c r="C55" s="22">
        <v>52214.75</v>
      </c>
      <c r="D55" s="22">
        <v>-2455704.4479999999</v>
      </c>
      <c r="E55" s="22">
        <f t="shared" si="1"/>
        <v>-2403489.6979999999</v>
      </c>
      <c r="F55" s="503"/>
      <c r="G55" s="503"/>
      <c r="H55" s="504"/>
    </row>
    <row r="56" spans="1:8" ht="16.5">
      <c r="A56" s="20">
        <v>151</v>
      </c>
      <c r="B56" s="18" t="s">
        <v>526</v>
      </c>
      <c r="C56" s="22">
        <v>35804.400000000001</v>
      </c>
      <c r="D56" s="22">
        <v>-35804.400000000001</v>
      </c>
      <c r="E56" s="22">
        <f t="shared" si="1"/>
        <v>0</v>
      </c>
      <c r="F56" s="503"/>
      <c r="G56" s="503"/>
      <c r="H56" s="504"/>
    </row>
    <row r="57" spans="1:8" ht="16.5">
      <c r="A57" s="20">
        <v>152</v>
      </c>
      <c r="B57" s="18" t="s">
        <v>527</v>
      </c>
      <c r="C57" s="22">
        <v>405932.38500000001</v>
      </c>
      <c r="D57" s="22">
        <v>-139786.345</v>
      </c>
      <c r="E57" s="22">
        <f t="shared" si="1"/>
        <v>266146.04000000004</v>
      </c>
      <c r="F57" s="503"/>
      <c r="G57" s="503"/>
      <c r="H57" s="504"/>
    </row>
    <row r="58" spans="1:8" ht="16.5">
      <c r="A58" s="20">
        <v>153</v>
      </c>
      <c r="B58" s="18" t="s">
        <v>62</v>
      </c>
      <c r="C58" s="22">
        <v>356775.92750000005</v>
      </c>
      <c r="D58" s="22">
        <v>-1324895.5746500003</v>
      </c>
      <c r="E58" s="22">
        <f t="shared" si="1"/>
        <v>-968119.64715000032</v>
      </c>
      <c r="F58" s="503"/>
      <c r="G58" s="503"/>
      <c r="H58" s="504"/>
    </row>
    <row r="59" spans="1:8" ht="16.5">
      <c r="A59" s="20">
        <v>165</v>
      </c>
      <c r="B59" s="18" t="s">
        <v>63</v>
      </c>
      <c r="C59" s="22">
        <v>729962.20500000031</v>
      </c>
      <c r="D59" s="22">
        <v>-442616.97649999993</v>
      </c>
      <c r="E59" s="22">
        <f t="shared" si="1"/>
        <v>287345.22850000038</v>
      </c>
      <c r="F59" s="503"/>
      <c r="G59" s="503"/>
      <c r="H59" s="504"/>
    </row>
    <row r="60" spans="1:8" ht="16.5">
      <c r="A60" s="20">
        <v>167</v>
      </c>
      <c r="B60" s="18" t="s">
        <v>64</v>
      </c>
      <c r="C60" s="22">
        <v>762559.12750000006</v>
      </c>
      <c r="D60" s="22">
        <v>-11113357.552999999</v>
      </c>
      <c r="E60" s="22">
        <f t="shared" si="1"/>
        <v>-10350798.4255</v>
      </c>
      <c r="F60" s="503"/>
      <c r="G60" s="503"/>
      <c r="H60" s="504"/>
    </row>
    <row r="61" spans="1:8" ht="16.5">
      <c r="A61" s="20">
        <v>169</v>
      </c>
      <c r="B61" s="18" t="s">
        <v>528</v>
      </c>
      <c r="C61" s="22">
        <v>190956.79999999999</v>
      </c>
      <c r="D61" s="22">
        <v>-114872.45000000001</v>
      </c>
      <c r="E61" s="22">
        <f t="shared" si="1"/>
        <v>76084.349999999977</v>
      </c>
      <c r="F61" s="503"/>
      <c r="G61" s="503"/>
      <c r="H61" s="504"/>
    </row>
    <row r="62" spans="1:8" ht="16.5">
      <c r="A62" s="20">
        <v>171</v>
      </c>
      <c r="B62" s="18" t="s">
        <v>529</v>
      </c>
      <c r="C62" s="22">
        <v>38937.285000000003</v>
      </c>
      <c r="D62" s="22">
        <v>-31328.850000000002</v>
      </c>
      <c r="E62" s="22">
        <f t="shared" si="1"/>
        <v>7608.4350000000013</v>
      </c>
      <c r="F62" s="503"/>
      <c r="G62" s="503"/>
      <c r="H62" s="504"/>
    </row>
    <row r="63" spans="1:8" ht="16.5">
      <c r="A63" s="20">
        <v>172</v>
      </c>
      <c r="B63" s="18" t="s">
        <v>67</v>
      </c>
      <c r="C63" s="22">
        <v>289418.90000000002</v>
      </c>
      <c r="D63" s="22">
        <v>-344647.18700000003</v>
      </c>
      <c r="E63" s="22">
        <f t="shared" si="1"/>
        <v>-55228.287000000011</v>
      </c>
      <c r="F63" s="503"/>
      <c r="G63" s="503"/>
      <c r="H63" s="504"/>
    </row>
    <row r="64" spans="1:8" ht="16.5">
      <c r="A64" s="20">
        <v>176</v>
      </c>
      <c r="B64" s="18" t="s">
        <v>530</v>
      </c>
      <c r="C64" s="22">
        <v>71608.800000000003</v>
      </c>
      <c r="D64" s="22">
        <v>-332831.73499999999</v>
      </c>
      <c r="E64" s="22">
        <f t="shared" si="1"/>
        <v>-261222.935</v>
      </c>
      <c r="F64" s="503"/>
      <c r="G64" s="503"/>
      <c r="H64" s="504"/>
    </row>
    <row r="65" spans="1:8" ht="16.5">
      <c r="A65" s="20">
        <v>177</v>
      </c>
      <c r="B65" s="18" t="s">
        <v>69</v>
      </c>
      <c r="C65" s="22">
        <v>180588.44249999998</v>
      </c>
      <c r="D65" s="22">
        <v>-84453.628500000006</v>
      </c>
      <c r="E65" s="22">
        <f t="shared" si="1"/>
        <v>96134.813999999969</v>
      </c>
      <c r="F65" s="503"/>
      <c r="G65" s="503"/>
      <c r="H65" s="504"/>
    </row>
    <row r="66" spans="1:8" ht="16.5">
      <c r="A66" s="20">
        <v>178</v>
      </c>
      <c r="B66" s="18" t="s">
        <v>70</v>
      </c>
      <c r="C66" s="22">
        <v>147916.92750000002</v>
      </c>
      <c r="D66" s="22">
        <v>-130566.71200000001</v>
      </c>
      <c r="E66" s="22">
        <f t="shared" si="1"/>
        <v>17350.215500000006</v>
      </c>
      <c r="F66" s="503"/>
      <c r="G66" s="503"/>
      <c r="H66" s="504"/>
    </row>
    <row r="67" spans="1:8" ht="16.5">
      <c r="A67" s="20">
        <v>179</v>
      </c>
      <c r="B67" s="18" t="s">
        <v>71</v>
      </c>
      <c r="C67" s="22">
        <v>1219811.1525000005</v>
      </c>
      <c r="D67" s="22">
        <v>-11995185.612450004</v>
      </c>
      <c r="E67" s="22">
        <f t="shared" si="1"/>
        <v>-10775374.459950004</v>
      </c>
      <c r="F67" s="503"/>
      <c r="G67" s="503"/>
      <c r="H67" s="504"/>
    </row>
    <row r="68" spans="1:8" ht="16.5">
      <c r="A68" s="20">
        <v>181</v>
      </c>
      <c r="B68" s="18" t="s">
        <v>72</v>
      </c>
      <c r="C68" s="22">
        <v>104429.50000000001</v>
      </c>
      <c r="D68" s="22">
        <v>-38788.100000000006</v>
      </c>
      <c r="E68" s="22">
        <f t="shared" si="1"/>
        <v>65641.400000000009</v>
      </c>
      <c r="F68" s="503"/>
      <c r="G68" s="503"/>
      <c r="H68" s="504"/>
    </row>
    <row r="69" spans="1:8" ht="16.5">
      <c r="A69" s="20">
        <v>182</v>
      </c>
      <c r="B69" s="18" t="s">
        <v>73</v>
      </c>
      <c r="C69" s="22">
        <v>227581.71749999997</v>
      </c>
      <c r="D69" s="22">
        <v>-477436.75549999997</v>
      </c>
      <c r="E69" s="22">
        <f t="shared" si="1"/>
        <v>-249855.038</v>
      </c>
      <c r="F69" s="503"/>
      <c r="G69" s="503"/>
      <c r="H69" s="504"/>
    </row>
    <row r="70" spans="1:8" ht="16.5">
      <c r="A70" s="20">
        <v>186</v>
      </c>
      <c r="B70" s="18" t="s">
        <v>531</v>
      </c>
      <c r="C70" s="22">
        <v>953217.55750000011</v>
      </c>
      <c r="D70" s="22">
        <v>-3518247.7572000003</v>
      </c>
      <c r="E70" s="22">
        <f t="shared" si="1"/>
        <v>-2565030.1997000002</v>
      </c>
      <c r="F70" s="503"/>
      <c r="G70" s="503"/>
      <c r="H70" s="504"/>
    </row>
    <row r="71" spans="1:8" ht="16.5">
      <c r="A71" s="20">
        <v>202</v>
      </c>
      <c r="B71" s="18" t="s">
        <v>532</v>
      </c>
      <c r="C71" s="22">
        <v>1397415.8950000003</v>
      </c>
      <c r="D71" s="22">
        <v>-3790680.4530999996</v>
      </c>
      <c r="E71" s="22">
        <f t="shared" si="1"/>
        <v>-2393264.5580999991</v>
      </c>
      <c r="F71" s="503"/>
      <c r="G71" s="503"/>
      <c r="H71" s="504"/>
    </row>
    <row r="72" spans="1:8" ht="16.5">
      <c r="A72" s="20">
        <v>204</v>
      </c>
      <c r="B72" s="18" t="s">
        <v>76</v>
      </c>
      <c r="C72" s="22">
        <v>41771.800000000003</v>
      </c>
      <c r="D72" s="22">
        <v>-872668.10045000014</v>
      </c>
      <c r="E72" s="22">
        <f t="shared" si="1"/>
        <v>-830896.3004500001</v>
      </c>
      <c r="F72" s="503"/>
      <c r="G72" s="503"/>
      <c r="H72" s="504"/>
    </row>
    <row r="73" spans="1:8" ht="16.5">
      <c r="A73" s="20">
        <v>205</v>
      </c>
      <c r="B73" s="18" t="s">
        <v>533</v>
      </c>
      <c r="C73" s="22">
        <v>378333.16000000003</v>
      </c>
      <c r="D73" s="22">
        <v>-664455.07149999996</v>
      </c>
      <c r="E73" s="22">
        <f t="shared" si="1"/>
        <v>-286121.91149999993</v>
      </c>
      <c r="F73" s="503"/>
      <c r="G73" s="503"/>
      <c r="H73" s="504"/>
    </row>
    <row r="74" spans="1:8" ht="16.5">
      <c r="A74" s="20">
        <v>208</v>
      </c>
      <c r="B74" s="18" t="s">
        <v>78</v>
      </c>
      <c r="C74" s="22">
        <v>146499.67000000001</v>
      </c>
      <c r="D74" s="22">
        <v>-167146.87400000001</v>
      </c>
      <c r="E74" s="22">
        <f t="shared" si="1"/>
        <v>-20647.203999999998</v>
      </c>
      <c r="F74" s="503"/>
      <c r="G74" s="503"/>
      <c r="H74" s="504"/>
    </row>
    <row r="75" spans="1:8" ht="16.5">
      <c r="A75" s="20">
        <v>211</v>
      </c>
      <c r="B75" s="18" t="s">
        <v>79</v>
      </c>
      <c r="C75" s="22">
        <v>834317.11249999993</v>
      </c>
      <c r="D75" s="22">
        <v>-1986704.1042500006</v>
      </c>
      <c r="E75" s="22">
        <f t="shared" si="1"/>
        <v>-1152386.9917500005</v>
      </c>
      <c r="F75" s="503"/>
      <c r="G75" s="503"/>
      <c r="H75" s="504"/>
    </row>
    <row r="76" spans="1:8" ht="16.5">
      <c r="A76" s="20">
        <v>213</v>
      </c>
      <c r="B76" s="18" t="s">
        <v>80</v>
      </c>
      <c r="C76" s="22">
        <v>29837</v>
      </c>
      <c r="D76" s="22">
        <v>-144739.28700000001</v>
      </c>
      <c r="E76" s="22">
        <f t="shared" ref="E76:E139" si="2">C76+D76</f>
        <v>-114902.28700000001</v>
      </c>
      <c r="F76" s="503"/>
      <c r="G76" s="503"/>
      <c r="H76" s="504"/>
    </row>
    <row r="77" spans="1:8" ht="16.5">
      <c r="A77" s="20">
        <v>214</v>
      </c>
      <c r="B77" s="18" t="s">
        <v>81</v>
      </c>
      <c r="C77" s="22">
        <v>403097.86999999994</v>
      </c>
      <c r="D77" s="22">
        <v>-207590.92750000002</v>
      </c>
      <c r="E77" s="22">
        <f t="shared" si="2"/>
        <v>195506.94249999992</v>
      </c>
      <c r="F77" s="503"/>
      <c r="G77" s="503"/>
      <c r="H77" s="504"/>
    </row>
    <row r="78" spans="1:8" ht="16.5">
      <c r="A78" s="20">
        <v>216</v>
      </c>
      <c r="B78" s="18" t="s">
        <v>82</v>
      </c>
      <c r="C78" s="22">
        <v>85035.45</v>
      </c>
      <c r="D78" s="22">
        <v>-19394.050000000003</v>
      </c>
      <c r="E78" s="22">
        <f t="shared" si="2"/>
        <v>65641.399999999994</v>
      </c>
      <c r="F78" s="503"/>
      <c r="G78" s="503"/>
      <c r="H78" s="504"/>
    </row>
    <row r="79" spans="1:8" ht="16.5">
      <c r="A79" s="20">
        <v>217</v>
      </c>
      <c r="B79" s="18" t="s">
        <v>83</v>
      </c>
      <c r="C79" s="22">
        <v>34387.142500000002</v>
      </c>
      <c r="D79" s="22">
        <v>-55347.635000000002</v>
      </c>
      <c r="E79" s="22">
        <f t="shared" si="2"/>
        <v>-20960.4925</v>
      </c>
      <c r="F79" s="503"/>
      <c r="G79" s="503"/>
      <c r="H79" s="504"/>
    </row>
    <row r="80" spans="1:8" ht="16.5">
      <c r="A80" s="20">
        <v>218</v>
      </c>
      <c r="B80" s="18" t="s">
        <v>534</v>
      </c>
      <c r="C80" s="22">
        <v>34387.142500000002</v>
      </c>
      <c r="D80" s="22">
        <v>-359535.85</v>
      </c>
      <c r="E80" s="22">
        <f t="shared" si="2"/>
        <v>-325148.70749999996</v>
      </c>
      <c r="F80" s="503"/>
      <c r="G80" s="503"/>
      <c r="H80" s="504"/>
    </row>
    <row r="81" spans="1:8" ht="16.5">
      <c r="A81" s="20">
        <v>224</v>
      </c>
      <c r="B81" s="18" t="s">
        <v>535</v>
      </c>
      <c r="C81" s="22">
        <v>432934.87</v>
      </c>
      <c r="D81" s="22">
        <v>-111306.92850000001</v>
      </c>
      <c r="E81" s="22">
        <f t="shared" si="2"/>
        <v>321627.94149999996</v>
      </c>
      <c r="F81" s="503"/>
      <c r="G81" s="503"/>
      <c r="H81" s="504"/>
    </row>
    <row r="82" spans="1:8" ht="16.5">
      <c r="A82" s="20">
        <v>226</v>
      </c>
      <c r="B82" s="18" t="s">
        <v>86</v>
      </c>
      <c r="C82" s="22">
        <v>70191.54250000001</v>
      </c>
      <c r="D82" s="22">
        <v>-38862.692500000005</v>
      </c>
      <c r="E82" s="22">
        <f t="shared" si="2"/>
        <v>31328.850000000006</v>
      </c>
      <c r="F82" s="503"/>
      <c r="G82" s="503"/>
      <c r="H82" s="504"/>
    </row>
    <row r="83" spans="1:8" ht="16.5">
      <c r="A83" s="20">
        <v>230</v>
      </c>
      <c r="B83" s="18" t="s">
        <v>87</v>
      </c>
      <c r="C83" s="22">
        <v>104429.50000000001</v>
      </c>
      <c r="D83" s="22">
        <v>-33417.440000000002</v>
      </c>
      <c r="E83" s="22">
        <f t="shared" si="2"/>
        <v>71012.060000000012</v>
      </c>
      <c r="F83" s="503"/>
      <c r="G83" s="503"/>
      <c r="H83" s="504"/>
    </row>
    <row r="84" spans="1:8" ht="16.5">
      <c r="A84" s="20">
        <v>231</v>
      </c>
      <c r="B84" s="18" t="s">
        <v>536</v>
      </c>
      <c r="C84" s="22">
        <v>101520.3925</v>
      </c>
      <c r="D84" s="22">
        <v>-301353.7</v>
      </c>
      <c r="E84" s="22">
        <f t="shared" si="2"/>
        <v>-199833.3075</v>
      </c>
      <c r="F84" s="503"/>
      <c r="G84" s="503"/>
      <c r="H84" s="504"/>
    </row>
    <row r="85" spans="1:8" ht="16.5">
      <c r="A85" s="20">
        <v>232</v>
      </c>
      <c r="B85" s="18" t="s">
        <v>89</v>
      </c>
      <c r="C85" s="22">
        <v>180513.84999999998</v>
      </c>
      <c r="D85" s="22">
        <v>-237353.33499999996</v>
      </c>
      <c r="E85" s="22">
        <f t="shared" si="2"/>
        <v>-56839.484999999986</v>
      </c>
      <c r="F85" s="503"/>
      <c r="G85" s="503"/>
      <c r="H85" s="504"/>
    </row>
    <row r="86" spans="1:8" ht="16.5">
      <c r="A86" s="20">
        <v>233</v>
      </c>
      <c r="B86" s="18" t="s">
        <v>90</v>
      </c>
      <c r="C86" s="22">
        <v>291209.12</v>
      </c>
      <c r="D86" s="22">
        <v>-358864.51749999996</v>
      </c>
      <c r="E86" s="22">
        <f t="shared" si="2"/>
        <v>-67655.397499999963</v>
      </c>
      <c r="F86" s="503"/>
      <c r="G86" s="503"/>
      <c r="H86" s="504"/>
    </row>
    <row r="87" spans="1:8" ht="16.5">
      <c r="A87" s="20">
        <v>235</v>
      </c>
      <c r="B87" s="18" t="s">
        <v>537</v>
      </c>
      <c r="C87" s="22">
        <v>3499954.6924999999</v>
      </c>
      <c r="D87" s="22">
        <v>-1233139.3404000001</v>
      </c>
      <c r="E87" s="22">
        <f t="shared" si="2"/>
        <v>2266815.3520999998</v>
      </c>
      <c r="F87" s="503"/>
      <c r="G87" s="503"/>
      <c r="H87" s="504"/>
    </row>
    <row r="88" spans="1:8" ht="16.5">
      <c r="A88" s="20">
        <v>236</v>
      </c>
      <c r="B88" s="18" t="s">
        <v>538</v>
      </c>
      <c r="C88" s="22">
        <v>355284.07750000001</v>
      </c>
      <c r="D88" s="22">
        <v>-54482.362000000008</v>
      </c>
      <c r="E88" s="22">
        <f t="shared" si="2"/>
        <v>300801.71549999999</v>
      </c>
      <c r="F88" s="503"/>
      <c r="G88" s="503"/>
      <c r="H88" s="504"/>
    </row>
    <row r="89" spans="1:8" ht="16.5">
      <c r="A89" s="20">
        <v>239</v>
      </c>
      <c r="B89" s="18" t="s">
        <v>93</v>
      </c>
      <c r="C89" s="22">
        <v>34312.550000000003</v>
      </c>
      <c r="D89" s="22">
        <v>-30612.762000000002</v>
      </c>
      <c r="E89" s="22">
        <f t="shared" si="2"/>
        <v>3699.7880000000005</v>
      </c>
      <c r="F89" s="503"/>
      <c r="G89" s="503"/>
      <c r="H89" s="504"/>
    </row>
    <row r="90" spans="1:8" ht="16.5">
      <c r="A90" s="20">
        <v>240</v>
      </c>
      <c r="B90" s="18" t="s">
        <v>94</v>
      </c>
      <c r="C90" s="22">
        <v>250854.57750000001</v>
      </c>
      <c r="D90" s="22">
        <v>-440050.99449999997</v>
      </c>
      <c r="E90" s="22">
        <f t="shared" si="2"/>
        <v>-189196.41699999996</v>
      </c>
      <c r="F90" s="503"/>
      <c r="G90" s="503"/>
      <c r="H90" s="504"/>
    </row>
    <row r="91" spans="1:8" ht="16.5">
      <c r="A91" s="20">
        <v>241</v>
      </c>
      <c r="B91" s="18" t="s">
        <v>95</v>
      </c>
      <c r="C91" s="22">
        <v>318062.42000000004</v>
      </c>
      <c r="D91" s="22">
        <v>-144709.45000000001</v>
      </c>
      <c r="E91" s="22">
        <f t="shared" si="2"/>
        <v>173352.97000000003</v>
      </c>
      <c r="F91" s="503"/>
      <c r="G91" s="503"/>
      <c r="H91" s="504"/>
    </row>
    <row r="92" spans="1:8" ht="16.5">
      <c r="A92" s="20">
        <v>244</v>
      </c>
      <c r="B92" s="18" t="s">
        <v>96</v>
      </c>
      <c r="C92" s="22">
        <v>596814.59250000003</v>
      </c>
      <c r="D92" s="22">
        <v>-487576.85995000007</v>
      </c>
      <c r="E92" s="22">
        <f t="shared" si="2"/>
        <v>109237.73254999996</v>
      </c>
      <c r="F92" s="503"/>
      <c r="G92" s="503"/>
      <c r="H92" s="504"/>
    </row>
    <row r="93" spans="1:8" ht="16.5">
      <c r="A93" s="20">
        <v>245</v>
      </c>
      <c r="B93" s="18" t="s">
        <v>539</v>
      </c>
      <c r="C93" s="22">
        <v>719519.255</v>
      </c>
      <c r="D93" s="22">
        <v>-1926610.8944000003</v>
      </c>
      <c r="E93" s="22">
        <f t="shared" si="2"/>
        <v>-1207091.6394000002</v>
      </c>
      <c r="F93" s="503"/>
      <c r="G93" s="503"/>
      <c r="H93" s="504"/>
    </row>
    <row r="94" spans="1:8" ht="16.5">
      <c r="A94" s="20">
        <v>249</v>
      </c>
      <c r="B94" s="18" t="s">
        <v>540</v>
      </c>
      <c r="C94" s="22">
        <v>137324.79249999998</v>
      </c>
      <c r="D94" s="22">
        <v>-174680.71649999998</v>
      </c>
      <c r="E94" s="22">
        <f t="shared" si="2"/>
        <v>-37355.923999999999</v>
      </c>
      <c r="F94" s="503"/>
      <c r="G94" s="503"/>
      <c r="H94" s="504"/>
    </row>
    <row r="95" spans="1:8" ht="16.5">
      <c r="A95" s="20">
        <v>250</v>
      </c>
      <c r="B95" s="18" t="s">
        <v>99</v>
      </c>
      <c r="C95" s="22">
        <v>55347.635000000002</v>
      </c>
      <c r="D95" s="22">
        <v>-11934.800000000001</v>
      </c>
      <c r="E95" s="22">
        <f t="shared" si="2"/>
        <v>43412.834999999999</v>
      </c>
      <c r="F95" s="503"/>
      <c r="G95" s="503"/>
      <c r="H95" s="504"/>
    </row>
    <row r="96" spans="1:8" ht="16.5">
      <c r="A96" s="20">
        <v>256</v>
      </c>
      <c r="B96" s="18" t="s">
        <v>100</v>
      </c>
      <c r="C96" s="22">
        <v>118005.33500000001</v>
      </c>
      <c r="D96" s="22">
        <v>0</v>
      </c>
      <c r="E96" s="22">
        <f t="shared" si="2"/>
        <v>118005.33500000001</v>
      </c>
      <c r="F96" s="503"/>
      <c r="G96" s="503"/>
      <c r="H96" s="504"/>
    </row>
    <row r="97" spans="1:8" ht="16.5">
      <c r="A97" s="20">
        <v>257</v>
      </c>
      <c r="B97" s="18" t="s">
        <v>541</v>
      </c>
      <c r="C97" s="22">
        <v>1218020.9325000001</v>
      </c>
      <c r="D97" s="22">
        <v>-1768489.7129000004</v>
      </c>
      <c r="E97" s="22">
        <f t="shared" si="2"/>
        <v>-550468.78040000028</v>
      </c>
      <c r="F97" s="503"/>
      <c r="G97" s="503"/>
      <c r="H97" s="504"/>
    </row>
    <row r="98" spans="1:8" ht="16.5">
      <c r="A98" s="20">
        <v>260</v>
      </c>
      <c r="B98" s="18" t="s">
        <v>542</v>
      </c>
      <c r="C98" s="22">
        <v>95776.77</v>
      </c>
      <c r="D98" s="22">
        <v>-137324.79250000001</v>
      </c>
      <c r="E98" s="22">
        <f t="shared" si="2"/>
        <v>-41548.022500000006</v>
      </c>
      <c r="F98" s="503"/>
      <c r="G98" s="503"/>
      <c r="H98" s="504"/>
    </row>
    <row r="99" spans="1:8" ht="16.5">
      <c r="A99" s="20">
        <v>261</v>
      </c>
      <c r="B99" s="18" t="s">
        <v>103</v>
      </c>
      <c r="C99" s="22">
        <v>168802.82750000001</v>
      </c>
      <c r="D99" s="22">
        <v>-198117.68</v>
      </c>
      <c r="E99" s="22">
        <f t="shared" si="2"/>
        <v>-29314.852499999979</v>
      </c>
      <c r="F99" s="503"/>
      <c r="G99" s="503"/>
      <c r="H99" s="504"/>
    </row>
    <row r="100" spans="1:8" ht="16.5">
      <c r="A100" s="20">
        <v>263</v>
      </c>
      <c r="B100" s="18" t="s">
        <v>104</v>
      </c>
      <c r="C100" s="22">
        <v>289642.67749999993</v>
      </c>
      <c r="D100" s="22">
        <v>-119422.59250000001</v>
      </c>
      <c r="E100" s="22">
        <f t="shared" si="2"/>
        <v>170220.0849999999</v>
      </c>
      <c r="F100" s="503"/>
      <c r="G100" s="503"/>
      <c r="H100" s="504"/>
    </row>
    <row r="101" spans="1:8" ht="16.5">
      <c r="A101" s="20">
        <v>265</v>
      </c>
      <c r="B101" s="18" t="s">
        <v>105</v>
      </c>
      <c r="C101" s="22">
        <v>0</v>
      </c>
      <c r="D101" s="22">
        <v>-77576.2</v>
      </c>
      <c r="E101" s="22">
        <f t="shared" si="2"/>
        <v>-77576.2</v>
      </c>
      <c r="F101" s="503"/>
      <c r="G101" s="503"/>
      <c r="H101" s="504"/>
    </row>
    <row r="102" spans="1:8" ht="16.5">
      <c r="A102" s="20">
        <v>271</v>
      </c>
      <c r="B102" s="18" t="s">
        <v>543</v>
      </c>
      <c r="C102" s="22">
        <v>262640.19249999995</v>
      </c>
      <c r="D102" s="22">
        <v>-243122.31894999999</v>
      </c>
      <c r="E102" s="22">
        <f t="shared" si="2"/>
        <v>19517.87354999996</v>
      </c>
      <c r="F102" s="503"/>
      <c r="G102" s="503"/>
      <c r="H102" s="504"/>
    </row>
    <row r="103" spans="1:8" ht="16.5">
      <c r="A103" s="20">
        <v>272</v>
      </c>
      <c r="B103" s="18" t="s">
        <v>544</v>
      </c>
      <c r="C103" s="22">
        <v>686027.22250000015</v>
      </c>
      <c r="D103" s="22">
        <v>-670139.02</v>
      </c>
      <c r="E103" s="22">
        <f t="shared" si="2"/>
        <v>15888.20250000013</v>
      </c>
      <c r="F103" s="503"/>
      <c r="G103" s="503"/>
      <c r="H103" s="504"/>
    </row>
    <row r="104" spans="1:8" ht="16.5">
      <c r="A104" s="20">
        <v>273</v>
      </c>
      <c r="B104" s="18" t="s">
        <v>108</v>
      </c>
      <c r="C104" s="22">
        <v>206248.26250000001</v>
      </c>
      <c r="D104" s="22">
        <v>-35088.312000000005</v>
      </c>
      <c r="E104" s="22">
        <f t="shared" si="2"/>
        <v>171159.95050000001</v>
      </c>
      <c r="F104" s="503"/>
      <c r="G104" s="503"/>
      <c r="H104" s="504"/>
    </row>
    <row r="105" spans="1:8" ht="16.5">
      <c r="A105" s="20">
        <v>275</v>
      </c>
      <c r="B105" s="18" t="s">
        <v>109</v>
      </c>
      <c r="C105" s="22">
        <v>53781.192500000005</v>
      </c>
      <c r="D105" s="22">
        <v>-54482.362000000008</v>
      </c>
      <c r="E105" s="22">
        <f t="shared" si="2"/>
        <v>-701.16950000000361</v>
      </c>
      <c r="F105" s="503"/>
      <c r="G105" s="503"/>
      <c r="H105" s="504"/>
    </row>
    <row r="106" spans="1:8" ht="16.5">
      <c r="A106" s="20">
        <v>276</v>
      </c>
      <c r="B106" s="18" t="s">
        <v>545</v>
      </c>
      <c r="C106" s="22">
        <v>468664.67749999999</v>
      </c>
      <c r="D106" s="22">
        <v>-706550.60295000009</v>
      </c>
      <c r="E106" s="22">
        <f t="shared" si="2"/>
        <v>-237885.9254500001</v>
      </c>
      <c r="F106" s="503"/>
      <c r="G106" s="503"/>
      <c r="H106" s="504"/>
    </row>
    <row r="107" spans="1:8" ht="16.5">
      <c r="A107" s="20">
        <v>280</v>
      </c>
      <c r="B107" s="18" t="s">
        <v>111</v>
      </c>
      <c r="C107" s="22">
        <v>0</v>
      </c>
      <c r="D107" s="22">
        <v>-819025.65</v>
      </c>
      <c r="E107" s="22">
        <f t="shared" si="2"/>
        <v>-819025.65</v>
      </c>
      <c r="F107" s="503"/>
      <c r="G107" s="503"/>
      <c r="H107" s="504"/>
    </row>
    <row r="108" spans="1:8" ht="16.5">
      <c r="A108" s="20">
        <v>284</v>
      </c>
      <c r="B108" s="18" t="s">
        <v>546</v>
      </c>
      <c r="C108" s="22">
        <v>1206906.6500000004</v>
      </c>
      <c r="D108" s="22">
        <v>-56690.3</v>
      </c>
      <c r="E108" s="22">
        <f t="shared" si="2"/>
        <v>1150216.3500000003</v>
      </c>
      <c r="F108" s="503"/>
      <c r="G108" s="503"/>
      <c r="H108" s="504"/>
    </row>
    <row r="109" spans="1:8" ht="16.5">
      <c r="A109" s="20">
        <v>285</v>
      </c>
      <c r="B109" s="18" t="s">
        <v>113</v>
      </c>
      <c r="C109" s="22">
        <v>583387.9425</v>
      </c>
      <c r="D109" s="22">
        <v>-1326523.1830000002</v>
      </c>
      <c r="E109" s="22">
        <f t="shared" si="2"/>
        <v>-743135.24050000019</v>
      </c>
      <c r="F109" s="503"/>
      <c r="G109" s="503"/>
      <c r="H109" s="504"/>
    </row>
    <row r="110" spans="1:8" ht="16.5">
      <c r="A110" s="20">
        <v>286</v>
      </c>
      <c r="B110" s="18" t="s">
        <v>114</v>
      </c>
      <c r="C110" s="22">
        <v>1115680.0225000004</v>
      </c>
      <c r="D110" s="22">
        <v>-1259091.5630000005</v>
      </c>
      <c r="E110" s="22">
        <f t="shared" si="2"/>
        <v>-143411.54050000012</v>
      </c>
      <c r="F110" s="503"/>
      <c r="G110" s="503"/>
      <c r="H110" s="504"/>
    </row>
    <row r="111" spans="1:8" ht="16.5">
      <c r="A111" s="20">
        <v>287</v>
      </c>
      <c r="B111" s="18" t="s">
        <v>547</v>
      </c>
      <c r="C111" s="22">
        <v>690950.32750000001</v>
      </c>
      <c r="D111" s="22">
        <v>-77576.200000000012</v>
      </c>
      <c r="E111" s="22">
        <f t="shared" si="2"/>
        <v>613374.12749999994</v>
      </c>
      <c r="F111" s="503"/>
      <c r="G111" s="503"/>
      <c r="H111" s="504"/>
    </row>
    <row r="112" spans="1:8" ht="16.5">
      <c r="A112" s="20">
        <v>288</v>
      </c>
      <c r="B112" s="18" t="s">
        <v>548</v>
      </c>
      <c r="C112" s="22">
        <v>67207.842499999999</v>
      </c>
      <c r="D112" s="22">
        <v>-654877.39450000005</v>
      </c>
      <c r="E112" s="22">
        <f t="shared" si="2"/>
        <v>-587669.55200000003</v>
      </c>
      <c r="F112" s="503"/>
      <c r="G112" s="503"/>
      <c r="H112" s="504"/>
    </row>
    <row r="113" spans="1:8" ht="16.5">
      <c r="A113" s="20">
        <v>290</v>
      </c>
      <c r="B113" s="18" t="s">
        <v>117</v>
      </c>
      <c r="C113" s="22">
        <v>46321.942500000005</v>
      </c>
      <c r="D113" s="22">
        <v>-116364.30000000002</v>
      </c>
      <c r="E113" s="22">
        <f t="shared" si="2"/>
        <v>-70042.357500000013</v>
      </c>
      <c r="F113" s="503"/>
      <c r="G113" s="503"/>
      <c r="H113" s="504"/>
    </row>
    <row r="114" spans="1:8" ht="16.5">
      <c r="A114" s="20">
        <v>291</v>
      </c>
      <c r="B114" s="18" t="s">
        <v>549</v>
      </c>
      <c r="C114" s="22">
        <v>11934.800000000001</v>
      </c>
      <c r="D114" s="22">
        <v>-19394.050000000003</v>
      </c>
      <c r="E114" s="22">
        <f t="shared" si="2"/>
        <v>-7459.2500000000018</v>
      </c>
      <c r="F114" s="503"/>
      <c r="G114" s="503"/>
      <c r="H114" s="504"/>
    </row>
    <row r="115" spans="1:8" ht="16.5">
      <c r="A115" s="20">
        <v>297</v>
      </c>
      <c r="B115" s="18" t="s">
        <v>119</v>
      </c>
      <c r="C115" s="22">
        <v>1191242.2250000006</v>
      </c>
      <c r="D115" s="22">
        <v>-4202478.7922999971</v>
      </c>
      <c r="E115" s="22">
        <f t="shared" si="2"/>
        <v>-3011236.5672999965</v>
      </c>
      <c r="F115" s="503"/>
      <c r="G115" s="503"/>
      <c r="H115" s="504"/>
    </row>
    <row r="116" spans="1:8" ht="16.5">
      <c r="A116" s="20">
        <v>300</v>
      </c>
      <c r="B116" s="18" t="s">
        <v>120</v>
      </c>
      <c r="C116" s="22">
        <v>401307.64999999991</v>
      </c>
      <c r="D116" s="22">
        <v>-11934.800000000001</v>
      </c>
      <c r="E116" s="22">
        <f t="shared" si="2"/>
        <v>389372.84999999992</v>
      </c>
      <c r="F116" s="503"/>
      <c r="G116" s="503"/>
      <c r="H116" s="504"/>
    </row>
    <row r="117" spans="1:8" ht="16.5">
      <c r="A117" s="20">
        <v>301</v>
      </c>
      <c r="B117" s="18" t="s">
        <v>121</v>
      </c>
      <c r="C117" s="22">
        <v>706018.01249999995</v>
      </c>
      <c r="D117" s="22">
        <v>-305963.51649999997</v>
      </c>
      <c r="E117" s="22">
        <f t="shared" si="2"/>
        <v>400054.49599999998</v>
      </c>
      <c r="F117" s="503"/>
      <c r="G117" s="503"/>
      <c r="H117" s="504"/>
    </row>
    <row r="118" spans="1:8" ht="16.5">
      <c r="A118" s="20">
        <v>304</v>
      </c>
      <c r="B118" s="18" t="s">
        <v>550</v>
      </c>
      <c r="C118" s="22">
        <v>0</v>
      </c>
      <c r="D118" s="22">
        <v>-241679.7</v>
      </c>
      <c r="E118" s="22">
        <f t="shared" si="2"/>
        <v>-241679.7</v>
      </c>
      <c r="F118" s="503"/>
      <c r="G118" s="503"/>
      <c r="H118" s="504"/>
    </row>
    <row r="119" spans="1:8" ht="16.5">
      <c r="A119" s="20">
        <v>305</v>
      </c>
      <c r="B119" s="18" t="s">
        <v>123</v>
      </c>
      <c r="C119" s="22">
        <v>158285.285</v>
      </c>
      <c r="D119" s="22">
        <v>-238203.68950000001</v>
      </c>
      <c r="E119" s="22">
        <f t="shared" si="2"/>
        <v>-79918.404500000004</v>
      </c>
      <c r="F119" s="503"/>
      <c r="G119" s="503"/>
      <c r="H119" s="504"/>
    </row>
    <row r="120" spans="1:8" ht="16.5">
      <c r="A120" s="20">
        <v>309</v>
      </c>
      <c r="B120" s="18" t="s">
        <v>124</v>
      </c>
      <c r="C120" s="22">
        <v>128672.06250000001</v>
      </c>
      <c r="D120" s="22">
        <v>-164163.174</v>
      </c>
      <c r="E120" s="22">
        <f t="shared" si="2"/>
        <v>-35491.111499999985</v>
      </c>
      <c r="F120" s="503"/>
      <c r="G120" s="503"/>
      <c r="H120" s="504"/>
    </row>
    <row r="121" spans="1:8" ht="16.5">
      <c r="A121" s="20">
        <v>312</v>
      </c>
      <c r="B121" s="18" t="s">
        <v>125</v>
      </c>
      <c r="C121" s="22">
        <v>34312.550000000003</v>
      </c>
      <c r="D121" s="22">
        <v>-43263.65</v>
      </c>
      <c r="E121" s="22">
        <f t="shared" si="2"/>
        <v>-8951.0999999999985</v>
      </c>
      <c r="F121" s="503"/>
      <c r="G121" s="503"/>
      <c r="H121" s="504"/>
    </row>
    <row r="122" spans="1:8" ht="16.5">
      <c r="A122" s="20">
        <v>316</v>
      </c>
      <c r="B122" s="18" t="s">
        <v>126</v>
      </c>
      <c r="C122" s="22">
        <v>129940.13500000001</v>
      </c>
      <c r="D122" s="22">
        <v>-340470.00699999998</v>
      </c>
      <c r="E122" s="22">
        <f t="shared" si="2"/>
        <v>-210529.87199999997</v>
      </c>
      <c r="F122" s="503"/>
      <c r="G122" s="503"/>
      <c r="H122" s="504"/>
    </row>
    <row r="123" spans="1:8" ht="16.5">
      <c r="A123" s="20">
        <v>317</v>
      </c>
      <c r="B123" s="18" t="s">
        <v>127</v>
      </c>
      <c r="C123" s="22">
        <v>23869.600000000002</v>
      </c>
      <c r="D123" s="22">
        <v>-61165.850000000006</v>
      </c>
      <c r="E123" s="22">
        <f t="shared" si="2"/>
        <v>-37296.25</v>
      </c>
      <c r="F123" s="503"/>
      <c r="G123" s="503"/>
      <c r="H123" s="504"/>
    </row>
    <row r="124" spans="1:8" ht="16.5">
      <c r="A124" s="20">
        <v>320</v>
      </c>
      <c r="B124" s="18" t="s">
        <v>128</v>
      </c>
      <c r="C124" s="22">
        <v>186928.80499999999</v>
      </c>
      <c r="D124" s="22">
        <v>-202175.51200000002</v>
      </c>
      <c r="E124" s="22">
        <f t="shared" si="2"/>
        <v>-15246.707000000024</v>
      </c>
      <c r="F124" s="503"/>
      <c r="G124" s="503"/>
      <c r="H124" s="504"/>
    </row>
    <row r="125" spans="1:8" ht="16.5">
      <c r="A125" s="20">
        <v>322</v>
      </c>
      <c r="B125" s="18" t="s">
        <v>551</v>
      </c>
      <c r="C125" s="22">
        <v>206099.07750000001</v>
      </c>
      <c r="D125" s="22">
        <v>-95433.644500000009</v>
      </c>
      <c r="E125" s="22">
        <f t="shared" si="2"/>
        <v>110665.433</v>
      </c>
      <c r="F125" s="503"/>
      <c r="G125" s="503"/>
      <c r="H125" s="504"/>
    </row>
    <row r="126" spans="1:8" ht="16.5">
      <c r="A126" s="20">
        <v>398</v>
      </c>
      <c r="B126" s="18" t="s">
        <v>552</v>
      </c>
      <c r="C126" s="22">
        <v>3554034.2549999999</v>
      </c>
      <c r="D126" s="22">
        <v>-11790039.827100007</v>
      </c>
      <c r="E126" s="22">
        <f t="shared" si="2"/>
        <v>-8236005.572100007</v>
      </c>
      <c r="F126" s="503"/>
      <c r="G126" s="503"/>
      <c r="H126" s="504"/>
    </row>
    <row r="127" spans="1:8" ht="16.5">
      <c r="A127" s="20">
        <v>399</v>
      </c>
      <c r="B127" s="18" t="s">
        <v>553</v>
      </c>
      <c r="C127" s="22">
        <v>155152.40000000002</v>
      </c>
      <c r="D127" s="22">
        <v>-93046.684500000003</v>
      </c>
      <c r="E127" s="22">
        <f t="shared" si="2"/>
        <v>62105.71550000002</v>
      </c>
      <c r="F127" s="503"/>
      <c r="G127" s="503"/>
      <c r="H127" s="504"/>
    </row>
    <row r="128" spans="1:8" ht="16.5">
      <c r="A128" s="20">
        <v>400</v>
      </c>
      <c r="B128" s="18" t="s">
        <v>554</v>
      </c>
      <c r="C128" s="22">
        <v>322910.9325</v>
      </c>
      <c r="D128" s="22">
        <v>-74741.685000000012</v>
      </c>
      <c r="E128" s="22">
        <f t="shared" si="2"/>
        <v>248169.2475</v>
      </c>
      <c r="F128" s="503"/>
      <c r="G128" s="503"/>
      <c r="H128" s="504"/>
    </row>
    <row r="129" spans="1:8" ht="16.5">
      <c r="A129" s="20">
        <v>402</v>
      </c>
      <c r="B129" s="18" t="s">
        <v>133</v>
      </c>
      <c r="C129" s="22">
        <v>561084.78500000003</v>
      </c>
      <c r="D129" s="22">
        <v>-273873.82299999997</v>
      </c>
      <c r="E129" s="22">
        <f t="shared" si="2"/>
        <v>287210.96200000006</v>
      </c>
      <c r="F129" s="503"/>
      <c r="G129" s="503"/>
      <c r="H129" s="504"/>
    </row>
    <row r="130" spans="1:8" ht="16.5">
      <c r="A130" s="20">
        <v>403</v>
      </c>
      <c r="B130" s="18" t="s">
        <v>134</v>
      </c>
      <c r="C130" s="22">
        <v>26853.300000000003</v>
      </c>
      <c r="D130" s="22">
        <v>-65641.400000000009</v>
      </c>
      <c r="E130" s="22">
        <f t="shared" si="2"/>
        <v>-38788.100000000006</v>
      </c>
      <c r="F130" s="503"/>
      <c r="G130" s="503"/>
      <c r="H130" s="504"/>
    </row>
    <row r="131" spans="1:8" ht="16.5">
      <c r="A131" s="20">
        <v>405</v>
      </c>
      <c r="B131" s="18" t="s">
        <v>555</v>
      </c>
      <c r="C131" s="22">
        <v>938672.02000000014</v>
      </c>
      <c r="D131" s="22">
        <v>-2935568.4434500001</v>
      </c>
      <c r="E131" s="22">
        <f t="shared" si="2"/>
        <v>-1996896.4234500001</v>
      </c>
      <c r="F131" s="503"/>
      <c r="G131" s="503"/>
      <c r="H131" s="504"/>
    </row>
    <row r="132" spans="1:8" ht="16.5">
      <c r="A132" s="20">
        <v>407</v>
      </c>
      <c r="B132" s="18" t="s">
        <v>556</v>
      </c>
      <c r="C132" s="22">
        <v>180588.4425</v>
      </c>
      <c r="D132" s="22">
        <v>-1050336.9924999999</v>
      </c>
      <c r="E132" s="22">
        <f t="shared" si="2"/>
        <v>-869748.54999999993</v>
      </c>
      <c r="F132" s="503"/>
      <c r="G132" s="503"/>
      <c r="H132" s="504"/>
    </row>
    <row r="133" spans="1:8" ht="16.5">
      <c r="A133" s="20">
        <v>408</v>
      </c>
      <c r="B133" s="18" t="s">
        <v>557</v>
      </c>
      <c r="C133" s="22">
        <v>225418.53500000003</v>
      </c>
      <c r="D133" s="22">
        <v>-244737.99249999999</v>
      </c>
      <c r="E133" s="22">
        <f t="shared" si="2"/>
        <v>-19319.45749999996</v>
      </c>
      <c r="F133" s="503"/>
      <c r="G133" s="503"/>
      <c r="H133" s="504"/>
    </row>
    <row r="134" spans="1:8" ht="16.5">
      <c r="A134" s="20">
        <v>410</v>
      </c>
      <c r="B134" s="18" t="s">
        <v>558</v>
      </c>
      <c r="C134" s="22">
        <v>643285.72</v>
      </c>
      <c r="D134" s="22">
        <v>-405450.51744999998</v>
      </c>
      <c r="E134" s="22">
        <f t="shared" si="2"/>
        <v>237835.20254999999</v>
      </c>
      <c r="F134" s="503"/>
      <c r="G134" s="503"/>
      <c r="H134" s="504"/>
    </row>
    <row r="135" spans="1:8" ht="16.5">
      <c r="A135" s="20">
        <v>416</v>
      </c>
      <c r="B135" s="18" t="s">
        <v>139</v>
      </c>
      <c r="C135" s="22">
        <v>101445.80000000002</v>
      </c>
      <c r="D135" s="22">
        <v>-75189.24000000002</v>
      </c>
      <c r="E135" s="22">
        <f t="shared" si="2"/>
        <v>26256.559999999998</v>
      </c>
      <c r="F135" s="503"/>
      <c r="G135" s="503"/>
      <c r="H135" s="504"/>
    </row>
    <row r="136" spans="1:8" ht="16.5">
      <c r="A136" s="20">
        <v>418</v>
      </c>
      <c r="B136" s="18" t="s">
        <v>140</v>
      </c>
      <c r="C136" s="22">
        <v>593980.07750000013</v>
      </c>
      <c r="D136" s="22">
        <v>-1116704.9234500001</v>
      </c>
      <c r="E136" s="22">
        <f t="shared" si="2"/>
        <v>-522724.84594999999</v>
      </c>
      <c r="F136" s="503"/>
      <c r="G136" s="503"/>
      <c r="H136" s="504"/>
    </row>
    <row r="137" spans="1:8" ht="16.5">
      <c r="A137" s="20">
        <v>420</v>
      </c>
      <c r="B137" s="18" t="s">
        <v>141</v>
      </c>
      <c r="C137" s="22">
        <v>143515.97</v>
      </c>
      <c r="D137" s="22">
        <v>-276678.50100000005</v>
      </c>
      <c r="E137" s="22">
        <f t="shared" si="2"/>
        <v>-133162.53100000005</v>
      </c>
      <c r="F137" s="503"/>
      <c r="G137" s="503"/>
      <c r="H137" s="504"/>
    </row>
    <row r="138" spans="1:8" ht="16.5">
      <c r="A138" s="20">
        <v>421</v>
      </c>
      <c r="B138" s="18" t="s">
        <v>142</v>
      </c>
      <c r="C138" s="22">
        <v>0</v>
      </c>
      <c r="D138" s="22">
        <v>0</v>
      </c>
      <c r="E138" s="22">
        <f t="shared" si="2"/>
        <v>0</v>
      </c>
      <c r="F138" s="503"/>
      <c r="G138" s="503"/>
      <c r="H138" s="504"/>
    </row>
    <row r="139" spans="1:8" ht="16.5">
      <c r="A139" s="20">
        <v>422</v>
      </c>
      <c r="B139" s="18" t="s">
        <v>143</v>
      </c>
      <c r="C139" s="22">
        <v>383703.82</v>
      </c>
      <c r="D139" s="22">
        <v>-246289.51650000003</v>
      </c>
      <c r="E139" s="22">
        <f t="shared" si="2"/>
        <v>137414.30349999998</v>
      </c>
      <c r="F139" s="503"/>
      <c r="G139" s="503"/>
      <c r="H139" s="504"/>
    </row>
    <row r="140" spans="1:8" ht="16.5">
      <c r="A140" s="20">
        <v>423</v>
      </c>
      <c r="B140" s="18" t="s">
        <v>559</v>
      </c>
      <c r="C140" s="22">
        <v>624040.8550000001</v>
      </c>
      <c r="D140" s="22">
        <v>-1354674.3925000003</v>
      </c>
      <c r="E140" s="22">
        <f t="shared" ref="E140:E203" si="3">C140+D140</f>
        <v>-730633.53750000021</v>
      </c>
      <c r="F140" s="503"/>
      <c r="G140" s="503"/>
      <c r="H140" s="504"/>
    </row>
    <row r="141" spans="1:8" ht="16.5">
      <c r="A141" s="20">
        <v>425</v>
      </c>
      <c r="B141" s="18" t="s">
        <v>560</v>
      </c>
      <c r="C141" s="22">
        <v>159702.54250000004</v>
      </c>
      <c r="D141" s="22">
        <v>-171841.72595000002</v>
      </c>
      <c r="E141" s="22">
        <f t="shared" si="3"/>
        <v>-12139.183449999982</v>
      </c>
      <c r="F141" s="503"/>
      <c r="G141" s="503"/>
      <c r="H141" s="504"/>
    </row>
    <row r="142" spans="1:8" ht="16.5">
      <c r="A142" s="20">
        <v>426</v>
      </c>
      <c r="B142" s="18" t="s">
        <v>561</v>
      </c>
      <c r="C142" s="22">
        <v>379079.08499999996</v>
      </c>
      <c r="D142" s="22">
        <v>-1134235.6528</v>
      </c>
      <c r="E142" s="22">
        <f t="shared" si="3"/>
        <v>-755156.56780000008</v>
      </c>
      <c r="F142" s="503"/>
      <c r="G142" s="503"/>
      <c r="H142" s="504"/>
    </row>
    <row r="143" spans="1:8" ht="16.5">
      <c r="A143" s="20">
        <v>430</v>
      </c>
      <c r="B143" s="18" t="s">
        <v>147</v>
      </c>
      <c r="C143" s="22">
        <v>615089.75500000012</v>
      </c>
      <c r="D143" s="22">
        <v>-567440.06600000011</v>
      </c>
      <c r="E143" s="22">
        <f t="shared" si="3"/>
        <v>47649.689000000013</v>
      </c>
      <c r="F143" s="503"/>
      <c r="G143" s="503"/>
      <c r="H143" s="504"/>
    </row>
    <row r="144" spans="1:8" ht="16.5">
      <c r="A144" s="20">
        <v>433</v>
      </c>
      <c r="B144" s="18" t="s">
        <v>148</v>
      </c>
      <c r="C144" s="22">
        <v>250705.39250000005</v>
      </c>
      <c r="D144" s="22">
        <v>-243171.55000000005</v>
      </c>
      <c r="E144" s="22">
        <f t="shared" si="3"/>
        <v>7533.8424999999988</v>
      </c>
      <c r="F144" s="503"/>
      <c r="G144" s="503"/>
      <c r="H144" s="504"/>
    </row>
    <row r="145" spans="1:8" ht="16.5">
      <c r="A145" s="20">
        <v>434</v>
      </c>
      <c r="B145" s="18" t="s">
        <v>562</v>
      </c>
      <c r="C145" s="22">
        <v>1356240.835</v>
      </c>
      <c r="D145" s="22">
        <v>-449389.97549999994</v>
      </c>
      <c r="E145" s="22">
        <f t="shared" si="3"/>
        <v>906850.85950000002</v>
      </c>
      <c r="F145" s="503"/>
      <c r="G145" s="503"/>
      <c r="H145" s="504"/>
    </row>
    <row r="146" spans="1:8" ht="16.5">
      <c r="A146" s="20">
        <v>435</v>
      </c>
      <c r="B146" s="18" t="s">
        <v>150</v>
      </c>
      <c r="C146" s="22">
        <v>71683.392500000002</v>
      </c>
      <c r="D146" s="22">
        <v>-131282.80000000002</v>
      </c>
      <c r="E146" s="22">
        <f t="shared" si="3"/>
        <v>-59599.407500000016</v>
      </c>
      <c r="F146" s="503"/>
      <c r="G146" s="503"/>
      <c r="H146" s="504"/>
    </row>
    <row r="147" spans="1:8" ht="16.5">
      <c r="A147" s="20">
        <v>436</v>
      </c>
      <c r="B147" s="18" t="s">
        <v>151</v>
      </c>
      <c r="C147" s="22">
        <v>50797.492500000008</v>
      </c>
      <c r="D147" s="22">
        <v>-61494.057000000001</v>
      </c>
      <c r="E147" s="22">
        <f t="shared" si="3"/>
        <v>-10696.564499999993</v>
      </c>
      <c r="F147" s="503"/>
      <c r="G147" s="503"/>
      <c r="H147" s="504"/>
    </row>
    <row r="148" spans="1:8" ht="16.5">
      <c r="A148" s="20">
        <v>440</v>
      </c>
      <c r="B148" s="18" t="s">
        <v>563</v>
      </c>
      <c r="C148" s="22">
        <v>86676.485000000001</v>
      </c>
      <c r="D148" s="22">
        <v>-150826.03499999997</v>
      </c>
      <c r="E148" s="22">
        <f t="shared" si="3"/>
        <v>-64149.549999999974</v>
      </c>
      <c r="F148" s="503"/>
      <c r="G148" s="503"/>
      <c r="H148" s="504"/>
    </row>
    <row r="149" spans="1:8" ht="16.5">
      <c r="A149" s="20">
        <v>441</v>
      </c>
      <c r="B149" s="18" t="s">
        <v>153</v>
      </c>
      <c r="C149" s="22">
        <v>16484.942500000001</v>
      </c>
      <c r="D149" s="22">
        <v>-109680.81200000001</v>
      </c>
      <c r="E149" s="22">
        <f t="shared" si="3"/>
        <v>-93195.869500000001</v>
      </c>
      <c r="F149" s="503"/>
      <c r="G149" s="503"/>
      <c r="H149" s="504"/>
    </row>
    <row r="150" spans="1:8" ht="16.5">
      <c r="A150" s="20">
        <v>444</v>
      </c>
      <c r="B150" s="18" t="s">
        <v>564</v>
      </c>
      <c r="C150" s="22">
        <v>3767592.5825</v>
      </c>
      <c r="D150" s="22">
        <v>-1368547.1056500003</v>
      </c>
      <c r="E150" s="22">
        <f t="shared" si="3"/>
        <v>2399045.4768499997</v>
      </c>
      <c r="F150" s="503"/>
      <c r="G150" s="503"/>
      <c r="H150" s="504"/>
    </row>
    <row r="151" spans="1:8" ht="16.5">
      <c r="A151" s="20">
        <v>445</v>
      </c>
      <c r="B151" s="18" t="s">
        <v>565</v>
      </c>
      <c r="C151" s="22">
        <v>289642.67749999993</v>
      </c>
      <c r="D151" s="22">
        <v>-163387.41199999998</v>
      </c>
      <c r="E151" s="22">
        <f t="shared" si="3"/>
        <v>126255.26549999995</v>
      </c>
      <c r="F151" s="503"/>
      <c r="G151" s="503"/>
      <c r="H151" s="504"/>
    </row>
    <row r="152" spans="1:8" ht="16.5">
      <c r="A152" s="20">
        <v>475</v>
      </c>
      <c r="B152" s="18" t="s">
        <v>566</v>
      </c>
      <c r="C152" s="22">
        <v>853338.20000000007</v>
      </c>
      <c r="D152" s="22">
        <v>-127985.81150000001</v>
      </c>
      <c r="E152" s="22">
        <f t="shared" si="3"/>
        <v>725352.38850000012</v>
      </c>
      <c r="F152" s="503"/>
      <c r="G152" s="503"/>
      <c r="H152" s="504"/>
    </row>
    <row r="153" spans="1:8" ht="16.5">
      <c r="A153" s="20">
        <v>480</v>
      </c>
      <c r="B153" s="18" t="s">
        <v>567</v>
      </c>
      <c r="C153" s="22">
        <v>79142.642500000002</v>
      </c>
      <c r="D153" s="22">
        <v>-871314.99250000017</v>
      </c>
      <c r="E153" s="22">
        <f t="shared" si="3"/>
        <v>-792172.35000000021</v>
      </c>
      <c r="F153" s="503"/>
      <c r="G153" s="503"/>
      <c r="H153" s="504"/>
    </row>
    <row r="154" spans="1:8" ht="16.5">
      <c r="A154" s="20">
        <v>481</v>
      </c>
      <c r="B154" s="18" t="s">
        <v>158</v>
      </c>
      <c r="C154" s="22">
        <v>274574.99249999999</v>
      </c>
      <c r="D154" s="22">
        <v>-503559.049</v>
      </c>
      <c r="E154" s="22">
        <f t="shared" si="3"/>
        <v>-228984.05650000001</v>
      </c>
      <c r="F154" s="503"/>
      <c r="G154" s="503"/>
      <c r="H154" s="504"/>
    </row>
    <row r="155" spans="1:8" ht="16.5">
      <c r="A155" s="20">
        <v>483</v>
      </c>
      <c r="B155" s="18" t="s">
        <v>159</v>
      </c>
      <c r="C155" s="22">
        <v>82126.342499999999</v>
      </c>
      <c r="D155" s="22">
        <v>-23869.600000000002</v>
      </c>
      <c r="E155" s="22">
        <f t="shared" si="3"/>
        <v>58256.742499999993</v>
      </c>
      <c r="F155" s="503"/>
      <c r="G155" s="503"/>
      <c r="H155" s="504"/>
    </row>
    <row r="156" spans="1:8" ht="16.5">
      <c r="A156" s="20">
        <v>484</v>
      </c>
      <c r="B156" s="18" t="s">
        <v>568</v>
      </c>
      <c r="C156" s="22">
        <v>176262.07749999998</v>
      </c>
      <c r="D156" s="22">
        <v>-47813.792500000003</v>
      </c>
      <c r="E156" s="22">
        <f t="shared" si="3"/>
        <v>128448.28499999997</v>
      </c>
      <c r="F156" s="503"/>
      <c r="G156" s="503"/>
      <c r="H156" s="504"/>
    </row>
    <row r="157" spans="1:8" ht="16.5">
      <c r="A157" s="20">
        <v>489</v>
      </c>
      <c r="B157" s="18" t="s">
        <v>161</v>
      </c>
      <c r="C157" s="22">
        <v>0</v>
      </c>
      <c r="D157" s="22">
        <v>-1234505.875</v>
      </c>
      <c r="E157" s="22">
        <f t="shared" si="3"/>
        <v>-1234505.875</v>
      </c>
      <c r="F157" s="503"/>
      <c r="G157" s="503"/>
      <c r="H157" s="504"/>
    </row>
    <row r="158" spans="1:8" ht="16.5">
      <c r="A158" s="20">
        <v>491</v>
      </c>
      <c r="B158" s="18" t="s">
        <v>569</v>
      </c>
      <c r="C158" s="22">
        <v>917263.97250000027</v>
      </c>
      <c r="D158" s="22">
        <v>-713372.83299999998</v>
      </c>
      <c r="E158" s="22">
        <f t="shared" si="3"/>
        <v>203891.13950000028</v>
      </c>
      <c r="F158" s="503"/>
      <c r="G158" s="503"/>
      <c r="H158" s="504"/>
    </row>
    <row r="159" spans="1:8" ht="16.5">
      <c r="A159" s="20">
        <v>494</v>
      </c>
      <c r="B159" s="18" t="s">
        <v>163</v>
      </c>
      <c r="C159" s="22">
        <v>225343.9425</v>
      </c>
      <c r="D159" s="22">
        <v>-133207.28649999999</v>
      </c>
      <c r="E159" s="22">
        <f t="shared" si="3"/>
        <v>92136.656000000017</v>
      </c>
      <c r="F159" s="503"/>
      <c r="G159" s="503"/>
      <c r="H159" s="504"/>
    </row>
    <row r="160" spans="1:8" ht="16.5">
      <c r="A160" s="20">
        <v>495</v>
      </c>
      <c r="B160" s="18" t="s">
        <v>164</v>
      </c>
      <c r="C160" s="22">
        <v>4550.1424999999999</v>
      </c>
      <c r="D160" s="22">
        <v>-69669.395000000019</v>
      </c>
      <c r="E160" s="22">
        <f t="shared" si="3"/>
        <v>-65119.252500000017</v>
      </c>
      <c r="F160" s="503"/>
      <c r="G160" s="503"/>
      <c r="H160" s="504"/>
    </row>
    <row r="161" spans="1:8" ht="16.5">
      <c r="A161" s="20">
        <v>498</v>
      </c>
      <c r="B161" s="18" t="s">
        <v>165</v>
      </c>
      <c r="C161" s="22">
        <v>123823.54999999999</v>
      </c>
      <c r="D161" s="22">
        <v>-96313.83600000001</v>
      </c>
      <c r="E161" s="22">
        <f t="shared" si="3"/>
        <v>27509.713999999978</v>
      </c>
      <c r="F161" s="503"/>
      <c r="G161" s="503"/>
      <c r="H161" s="504"/>
    </row>
    <row r="162" spans="1:8" ht="16.5">
      <c r="A162" s="20">
        <v>499</v>
      </c>
      <c r="B162" s="18" t="s">
        <v>570</v>
      </c>
      <c r="C162" s="22">
        <v>1137162.6625000003</v>
      </c>
      <c r="D162" s="22">
        <v>-741459.89295000001</v>
      </c>
      <c r="E162" s="22">
        <f t="shared" si="3"/>
        <v>395702.76955000032</v>
      </c>
      <c r="F162" s="503"/>
      <c r="G162" s="503"/>
      <c r="H162" s="504"/>
    </row>
    <row r="163" spans="1:8" ht="16.5">
      <c r="A163" s="20">
        <v>500</v>
      </c>
      <c r="B163" s="18" t="s">
        <v>167</v>
      </c>
      <c r="C163" s="22">
        <v>132923.83500000002</v>
      </c>
      <c r="D163" s="22">
        <v>-355925.57299999997</v>
      </c>
      <c r="E163" s="22">
        <f t="shared" si="3"/>
        <v>-223001.73799999995</v>
      </c>
      <c r="F163" s="503"/>
      <c r="G163" s="503"/>
      <c r="H163" s="504"/>
    </row>
    <row r="164" spans="1:8" ht="16.5">
      <c r="A164" s="20">
        <v>503</v>
      </c>
      <c r="B164" s="18" t="s">
        <v>571</v>
      </c>
      <c r="C164" s="22">
        <v>353792.22750000004</v>
      </c>
      <c r="D164" s="22">
        <v>-211126.61200000002</v>
      </c>
      <c r="E164" s="22">
        <f t="shared" si="3"/>
        <v>142665.61550000001</v>
      </c>
      <c r="F164" s="503"/>
      <c r="G164" s="503"/>
      <c r="H164" s="504"/>
    </row>
    <row r="165" spans="1:8" ht="16.5">
      <c r="A165" s="20">
        <v>504</v>
      </c>
      <c r="B165" s="18" t="s">
        <v>572</v>
      </c>
      <c r="C165" s="22">
        <v>64224.142500000002</v>
      </c>
      <c r="D165" s="22">
        <v>-911401.00200000009</v>
      </c>
      <c r="E165" s="22">
        <f t="shared" si="3"/>
        <v>-847176.85950000014</v>
      </c>
      <c r="F165" s="503"/>
      <c r="G165" s="503"/>
      <c r="H165" s="504"/>
    </row>
    <row r="166" spans="1:8" ht="16.5">
      <c r="A166" s="20">
        <v>505</v>
      </c>
      <c r="B166" s="18" t="s">
        <v>170</v>
      </c>
      <c r="C166" s="22">
        <v>897049.40499999991</v>
      </c>
      <c r="D166" s="22">
        <v>-2708587.9414999997</v>
      </c>
      <c r="E166" s="22">
        <f t="shared" si="3"/>
        <v>-1811538.5364999999</v>
      </c>
      <c r="F166" s="503"/>
      <c r="G166" s="503"/>
      <c r="H166" s="504"/>
    </row>
    <row r="167" spans="1:8" ht="16.5">
      <c r="A167" s="20">
        <v>507</v>
      </c>
      <c r="B167" s="18" t="s">
        <v>171</v>
      </c>
      <c r="C167" s="22">
        <v>171562.75000000003</v>
      </c>
      <c r="D167" s="22">
        <v>-127866.46350000001</v>
      </c>
      <c r="E167" s="22">
        <f t="shared" si="3"/>
        <v>43696.286500000017</v>
      </c>
      <c r="F167" s="503"/>
      <c r="G167" s="503"/>
      <c r="H167" s="504"/>
    </row>
    <row r="168" spans="1:8" ht="16.5">
      <c r="A168" s="20">
        <v>508</v>
      </c>
      <c r="B168" s="18" t="s">
        <v>172</v>
      </c>
      <c r="C168" s="22">
        <v>273008.55</v>
      </c>
      <c r="D168" s="22">
        <v>-161328.65900000001</v>
      </c>
      <c r="E168" s="22">
        <f t="shared" si="3"/>
        <v>111679.89099999997</v>
      </c>
      <c r="F168" s="503"/>
      <c r="G168" s="503"/>
      <c r="H168" s="504"/>
    </row>
    <row r="169" spans="1:8" ht="16.5">
      <c r="A169" s="20">
        <v>529</v>
      </c>
      <c r="B169" s="18" t="s">
        <v>573</v>
      </c>
      <c r="C169" s="22">
        <v>231311.34250000003</v>
      </c>
      <c r="D169" s="22">
        <v>-432199.38794999995</v>
      </c>
      <c r="E169" s="22">
        <f t="shared" si="3"/>
        <v>-200888.04544999992</v>
      </c>
      <c r="F169" s="503"/>
      <c r="G169" s="503"/>
      <c r="H169" s="504"/>
    </row>
    <row r="170" spans="1:8" ht="16.5">
      <c r="A170" s="20">
        <v>531</v>
      </c>
      <c r="B170" s="18" t="s">
        <v>174</v>
      </c>
      <c r="C170" s="22">
        <v>197147.97750000001</v>
      </c>
      <c r="D170" s="22">
        <v>-160682.68794999999</v>
      </c>
      <c r="E170" s="22">
        <f t="shared" si="3"/>
        <v>36465.289550000016</v>
      </c>
      <c r="F170" s="503"/>
      <c r="G170" s="503"/>
      <c r="H170" s="504"/>
    </row>
    <row r="171" spans="1:8" ht="16.5">
      <c r="A171" s="20">
        <v>535</v>
      </c>
      <c r="B171" s="18" t="s">
        <v>175</v>
      </c>
      <c r="C171" s="22">
        <v>246528.21250000002</v>
      </c>
      <c r="D171" s="22">
        <v>-308514.58000000007</v>
      </c>
      <c r="E171" s="22">
        <f t="shared" si="3"/>
        <v>-61986.367500000051</v>
      </c>
      <c r="F171" s="503"/>
      <c r="G171" s="503"/>
      <c r="H171" s="504"/>
    </row>
    <row r="172" spans="1:8" ht="16.5">
      <c r="A172" s="20">
        <v>536</v>
      </c>
      <c r="B172" s="18" t="s">
        <v>176</v>
      </c>
      <c r="C172" s="22">
        <v>1125302.4550000008</v>
      </c>
      <c r="D172" s="22">
        <v>-1139158.7578</v>
      </c>
      <c r="E172" s="22">
        <f t="shared" si="3"/>
        <v>-13856.302799999248</v>
      </c>
      <c r="F172" s="503"/>
      <c r="G172" s="503"/>
      <c r="H172" s="504"/>
    </row>
    <row r="173" spans="1:8" ht="16.5">
      <c r="A173" s="20">
        <v>538</v>
      </c>
      <c r="B173" s="18" t="s">
        <v>574</v>
      </c>
      <c r="C173" s="22">
        <v>144858.63499999998</v>
      </c>
      <c r="D173" s="22">
        <v>-223852.0925</v>
      </c>
      <c r="E173" s="22">
        <f t="shared" si="3"/>
        <v>-78993.457500000019</v>
      </c>
      <c r="F173" s="503"/>
      <c r="G173" s="503"/>
      <c r="H173" s="504"/>
    </row>
    <row r="174" spans="1:8" ht="16.5">
      <c r="A174" s="20">
        <v>541</v>
      </c>
      <c r="B174" s="18" t="s">
        <v>178</v>
      </c>
      <c r="C174" s="22">
        <v>118303.705</v>
      </c>
      <c r="D174" s="22">
        <v>-128100.68395000002</v>
      </c>
      <c r="E174" s="22">
        <f t="shared" si="3"/>
        <v>-9796.9789500000188</v>
      </c>
      <c r="F174" s="503"/>
      <c r="G174" s="503"/>
      <c r="H174" s="504"/>
    </row>
    <row r="175" spans="1:8" ht="16.5">
      <c r="A175" s="20">
        <v>543</v>
      </c>
      <c r="B175" s="18" t="s">
        <v>179</v>
      </c>
      <c r="C175" s="22">
        <v>682223.00500000012</v>
      </c>
      <c r="D175" s="22">
        <v>-948419.76790000009</v>
      </c>
      <c r="E175" s="22">
        <f t="shared" si="3"/>
        <v>-266196.76289999997</v>
      </c>
      <c r="F175" s="503"/>
      <c r="G175" s="503"/>
      <c r="H175" s="504"/>
    </row>
    <row r="176" spans="1:8" ht="16.5">
      <c r="A176" s="20">
        <v>545</v>
      </c>
      <c r="B176" s="18" t="s">
        <v>575</v>
      </c>
      <c r="C176" s="22">
        <v>170294.67750000002</v>
      </c>
      <c r="D176" s="22">
        <v>-156718.84250000003</v>
      </c>
      <c r="E176" s="22">
        <f t="shared" si="3"/>
        <v>13575.834999999992</v>
      </c>
      <c r="F176" s="503"/>
      <c r="G176" s="503"/>
      <c r="H176" s="504"/>
    </row>
    <row r="177" spans="1:8" ht="16.5">
      <c r="A177" s="20">
        <v>560</v>
      </c>
      <c r="B177" s="18" t="s">
        <v>181</v>
      </c>
      <c r="C177" s="22">
        <v>1492372.1475000007</v>
      </c>
      <c r="D177" s="22">
        <v>-1017854.9424500002</v>
      </c>
      <c r="E177" s="22">
        <f t="shared" si="3"/>
        <v>474517.20505000046</v>
      </c>
      <c r="F177" s="503"/>
      <c r="G177" s="503"/>
      <c r="H177" s="504"/>
    </row>
    <row r="178" spans="1:8" ht="16.5">
      <c r="A178" s="20">
        <v>561</v>
      </c>
      <c r="B178" s="18" t="s">
        <v>182</v>
      </c>
      <c r="C178" s="22">
        <v>79068.05</v>
      </c>
      <c r="D178" s="22">
        <v>-672824.35000000009</v>
      </c>
      <c r="E178" s="22">
        <f t="shared" si="3"/>
        <v>-593756.30000000005</v>
      </c>
      <c r="F178" s="503"/>
      <c r="G178" s="503"/>
      <c r="H178" s="504"/>
    </row>
    <row r="179" spans="1:8" ht="16.5">
      <c r="A179" s="20">
        <v>562</v>
      </c>
      <c r="B179" s="18" t="s">
        <v>183</v>
      </c>
      <c r="C179" s="22">
        <v>302845.55</v>
      </c>
      <c r="D179" s="22">
        <v>-424094.16689999989</v>
      </c>
      <c r="E179" s="22">
        <f t="shared" si="3"/>
        <v>-121248.61689999991</v>
      </c>
      <c r="F179" s="503"/>
      <c r="G179" s="503"/>
      <c r="H179" s="504"/>
    </row>
    <row r="180" spans="1:8" ht="16.5">
      <c r="A180" s="20">
        <v>563</v>
      </c>
      <c r="B180" s="18" t="s">
        <v>184</v>
      </c>
      <c r="C180" s="22">
        <v>226761.19999999998</v>
      </c>
      <c r="D180" s="22">
        <v>-214945.74799999996</v>
      </c>
      <c r="E180" s="22">
        <f t="shared" si="3"/>
        <v>11815.452000000019</v>
      </c>
      <c r="F180" s="503"/>
      <c r="G180" s="503"/>
      <c r="H180" s="504"/>
    </row>
    <row r="181" spans="1:8" ht="16.5">
      <c r="A181" s="20">
        <v>564</v>
      </c>
      <c r="B181" s="18" t="s">
        <v>576</v>
      </c>
      <c r="C181" s="22">
        <v>1449257.6824999999</v>
      </c>
      <c r="D181" s="22">
        <v>-14430899.270450005</v>
      </c>
      <c r="E181" s="22">
        <f t="shared" si="3"/>
        <v>-12981641.587950006</v>
      </c>
      <c r="F181" s="503"/>
      <c r="G181" s="503"/>
      <c r="H181" s="504"/>
    </row>
    <row r="182" spans="1:8" ht="16.5">
      <c r="A182" s="20">
        <v>576</v>
      </c>
      <c r="B182" s="18" t="s">
        <v>186</v>
      </c>
      <c r="C182" s="22">
        <v>9100.2849999999999</v>
      </c>
      <c r="D182" s="22">
        <v>-50797.4925</v>
      </c>
      <c r="E182" s="22">
        <f t="shared" si="3"/>
        <v>-41697.207500000004</v>
      </c>
      <c r="F182" s="503"/>
      <c r="G182" s="503"/>
      <c r="H182" s="504"/>
    </row>
    <row r="183" spans="1:8" ht="16.5">
      <c r="A183" s="20">
        <v>577</v>
      </c>
      <c r="B183" s="18" t="s">
        <v>577</v>
      </c>
      <c r="C183" s="22">
        <v>395638.61999999994</v>
      </c>
      <c r="D183" s="22">
        <v>-418687.70249999996</v>
      </c>
      <c r="E183" s="22">
        <f t="shared" si="3"/>
        <v>-23049.082500000019</v>
      </c>
      <c r="F183" s="503"/>
      <c r="G183" s="503"/>
      <c r="H183" s="504"/>
    </row>
    <row r="184" spans="1:8" ht="16.5">
      <c r="A184" s="20">
        <v>578</v>
      </c>
      <c r="B184" s="18" t="s">
        <v>188</v>
      </c>
      <c r="C184" s="22">
        <v>415256.44750000001</v>
      </c>
      <c r="D184" s="22">
        <v>-58182.150000000009</v>
      </c>
      <c r="E184" s="22">
        <f t="shared" si="3"/>
        <v>357074.29749999999</v>
      </c>
      <c r="F184" s="503"/>
      <c r="G184" s="503"/>
      <c r="H184" s="504"/>
    </row>
    <row r="185" spans="1:8" ht="16.5">
      <c r="A185" s="20">
        <v>580</v>
      </c>
      <c r="B185" s="18" t="s">
        <v>189</v>
      </c>
      <c r="C185" s="22">
        <v>92569.29250000001</v>
      </c>
      <c r="D185" s="22">
        <v>-26853.300000000003</v>
      </c>
      <c r="E185" s="22">
        <f t="shared" si="3"/>
        <v>65715.992500000008</v>
      </c>
      <c r="F185" s="503"/>
      <c r="G185" s="503"/>
      <c r="H185" s="504"/>
    </row>
    <row r="186" spans="1:8" ht="16.5">
      <c r="A186" s="20">
        <v>581</v>
      </c>
      <c r="B186" s="18" t="s">
        <v>190</v>
      </c>
      <c r="C186" s="22">
        <v>192597.83499999999</v>
      </c>
      <c r="D186" s="22">
        <v>-90704.480000000025</v>
      </c>
      <c r="E186" s="22">
        <f t="shared" si="3"/>
        <v>101893.35499999997</v>
      </c>
      <c r="F186" s="503"/>
      <c r="G186" s="503"/>
      <c r="H186" s="504"/>
    </row>
    <row r="187" spans="1:8" ht="16.5">
      <c r="A187" s="20">
        <v>583</v>
      </c>
      <c r="B187" s="18" t="s">
        <v>191</v>
      </c>
      <c r="C187" s="22">
        <v>146201.29999999999</v>
      </c>
      <c r="D187" s="22">
        <v>-4550.1424999999999</v>
      </c>
      <c r="E187" s="22">
        <f t="shared" si="3"/>
        <v>141651.1575</v>
      </c>
      <c r="F187" s="503"/>
      <c r="G187" s="503"/>
      <c r="H187" s="504"/>
    </row>
    <row r="188" spans="1:8" ht="16.5">
      <c r="A188" s="20">
        <v>584</v>
      </c>
      <c r="B188" s="18" t="s">
        <v>192</v>
      </c>
      <c r="C188" s="22">
        <v>23869.600000000002</v>
      </c>
      <c r="D188" s="22">
        <v>-11934.800000000001</v>
      </c>
      <c r="E188" s="22">
        <f t="shared" si="3"/>
        <v>11934.800000000001</v>
      </c>
      <c r="F188" s="503"/>
      <c r="G188" s="503"/>
      <c r="H188" s="504"/>
    </row>
    <row r="189" spans="1:8" ht="16.5">
      <c r="A189" s="20">
        <v>588</v>
      </c>
      <c r="B189" s="18" t="s">
        <v>193</v>
      </c>
      <c r="C189" s="22">
        <v>50722.9</v>
      </c>
      <c r="D189" s="22">
        <v>-60777.969000000005</v>
      </c>
      <c r="E189" s="22">
        <f t="shared" si="3"/>
        <v>-10055.069000000003</v>
      </c>
      <c r="F189" s="503"/>
      <c r="G189" s="503"/>
      <c r="H189" s="504"/>
    </row>
    <row r="190" spans="1:8" ht="16.5">
      <c r="A190" s="20">
        <v>592</v>
      </c>
      <c r="B190" s="18" t="s">
        <v>194</v>
      </c>
      <c r="C190" s="22">
        <v>196998.79250000001</v>
      </c>
      <c r="D190" s="22">
        <v>-69669.395000000004</v>
      </c>
      <c r="E190" s="22">
        <f t="shared" si="3"/>
        <v>127329.39750000001</v>
      </c>
      <c r="F190" s="503"/>
      <c r="G190" s="503"/>
      <c r="H190" s="504"/>
    </row>
    <row r="191" spans="1:8" ht="16.5">
      <c r="A191" s="20">
        <v>593</v>
      </c>
      <c r="B191" s="18" t="s">
        <v>195</v>
      </c>
      <c r="C191" s="22">
        <v>255926.86749999999</v>
      </c>
      <c r="D191" s="22">
        <v>-502738.53149999987</v>
      </c>
      <c r="E191" s="22">
        <f t="shared" si="3"/>
        <v>-246811.66399999987</v>
      </c>
      <c r="F191" s="503"/>
      <c r="G191" s="503"/>
      <c r="H191" s="504"/>
    </row>
    <row r="192" spans="1:8" ht="16.5">
      <c r="A192" s="20">
        <v>595</v>
      </c>
      <c r="B192" s="18" t="s">
        <v>196</v>
      </c>
      <c r="C192" s="22">
        <v>216392.8425</v>
      </c>
      <c r="D192" s="22">
        <v>-86303.522500000006</v>
      </c>
      <c r="E192" s="22">
        <f t="shared" si="3"/>
        <v>130089.31999999999</v>
      </c>
      <c r="F192" s="503"/>
      <c r="G192" s="503"/>
      <c r="H192" s="504"/>
    </row>
    <row r="193" spans="1:8" ht="16.5">
      <c r="A193" s="20">
        <v>598</v>
      </c>
      <c r="B193" s="18" t="s">
        <v>578</v>
      </c>
      <c r="C193" s="22">
        <v>1071372.0775000001</v>
      </c>
      <c r="D193" s="22">
        <v>-295535.48500000004</v>
      </c>
      <c r="E193" s="22">
        <f t="shared" si="3"/>
        <v>775836.59250000003</v>
      </c>
      <c r="F193" s="503"/>
      <c r="G193" s="503"/>
      <c r="H193" s="504"/>
    </row>
    <row r="194" spans="1:8" ht="16.5">
      <c r="A194" s="20">
        <v>599</v>
      </c>
      <c r="B194" s="18" t="s">
        <v>198</v>
      </c>
      <c r="C194" s="22">
        <v>204458.04250000001</v>
      </c>
      <c r="D194" s="22">
        <v>-672973.53500000003</v>
      </c>
      <c r="E194" s="22">
        <f t="shared" si="3"/>
        <v>-468515.49250000005</v>
      </c>
      <c r="F194" s="503"/>
      <c r="G194" s="503"/>
      <c r="H194" s="504"/>
    </row>
    <row r="195" spans="1:8" ht="16.5">
      <c r="A195" s="20">
        <v>601</v>
      </c>
      <c r="B195" s="18" t="s">
        <v>199</v>
      </c>
      <c r="C195" s="22">
        <v>34312.550000000003</v>
      </c>
      <c r="D195" s="22">
        <v>-85885.804500000013</v>
      </c>
      <c r="E195" s="22">
        <f t="shared" si="3"/>
        <v>-51573.25450000001</v>
      </c>
      <c r="F195" s="503"/>
      <c r="G195" s="503"/>
      <c r="H195" s="504"/>
    </row>
    <row r="196" spans="1:8" ht="16.5">
      <c r="A196" s="20">
        <v>604</v>
      </c>
      <c r="B196" s="18" t="s">
        <v>579</v>
      </c>
      <c r="C196" s="22">
        <v>212141.07</v>
      </c>
      <c r="D196" s="22">
        <v>-908870.82440000004</v>
      </c>
      <c r="E196" s="22">
        <f t="shared" si="3"/>
        <v>-696729.75439999998</v>
      </c>
      <c r="F196" s="503"/>
      <c r="G196" s="503"/>
      <c r="H196" s="504"/>
    </row>
    <row r="197" spans="1:8" ht="16.5">
      <c r="A197" s="20">
        <v>607</v>
      </c>
      <c r="B197" s="18" t="s">
        <v>201</v>
      </c>
      <c r="C197" s="22">
        <v>43263.650000000009</v>
      </c>
      <c r="D197" s="22">
        <v>-89511.000000000015</v>
      </c>
      <c r="E197" s="22">
        <f t="shared" si="3"/>
        <v>-46247.350000000006</v>
      </c>
      <c r="F197" s="503"/>
      <c r="G197" s="503"/>
      <c r="H197" s="504"/>
    </row>
    <row r="198" spans="1:8" ht="16.5">
      <c r="A198" s="20">
        <v>608</v>
      </c>
      <c r="B198" s="18" t="s">
        <v>580</v>
      </c>
      <c r="C198" s="22">
        <v>71608.800000000003</v>
      </c>
      <c r="D198" s="22">
        <v>-74592.5</v>
      </c>
      <c r="E198" s="22">
        <f t="shared" si="3"/>
        <v>-2983.6999999999971</v>
      </c>
      <c r="F198" s="503"/>
      <c r="G198" s="503"/>
      <c r="H198" s="504"/>
    </row>
    <row r="199" spans="1:8" ht="16.5">
      <c r="A199" s="20">
        <v>609</v>
      </c>
      <c r="B199" s="18" t="s">
        <v>581</v>
      </c>
      <c r="C199" s="22">
        <v>1299326.7574999998</v>
      </c>
      <c r="D199" s="22">
        <v>-4061497.4754499984</v>
      </c>
      <c r="E199" s="22">
        <f t="shared" si="3"/>
        <v>-2762170.7179499986</v>
      </c>
      <c r="F199" s="503"/>
      <c r="G199" s="503"/>
      <c r="H199" s="504"/>
    </row>
    <row r="200" spans="1:8" ht="16.5">
      <c r="A200" s="20">
        <v>611</v>
      </c>
      <c r="B200" s="18" t="s">
        <v>582</v>
      </c>
      <c r="C200" s="22">
        <v>317913.23499999999</v>
      </c>
      <c r="D200" s="22">
        <v>-204264.10200000001</v>
      </c>
      <c r="E200" s="22">
        <f t="shared" si="3"/>
        <v>113649.13299999997</v>
      </c>
      <c r="F200" s="503"/>
      <c r="G200" s="503"/>
      <c r="H200" s="504"/>
    </row>
    <row r="201" spans="1:8" ht="16.5">
      <c r="A201" s="20">
        <v>614</v>
      </c>
      <c r="B201" s="18" t="s">
        <v>205</v>
      </c>
      <c r="C201" s="22">
        <v>0</v>
      </c>
      <c r="D201" s="22">
        <v>-11934.800000000001</v>
      </c>
      <c r="E201" s="22">
        <f t="shared" si="3"/>
        <v>-11934.800000000001</v>
      </c>
      <c r="F201" s="503"/>
      <c r="G201" s="503"/>
      <c r="H201" s="504"/>
    </row>
    <row r="202" spans="1:8" ht="16.5">
      <c r="A202" s="20">
        <v>615</v>
      </c>
      <c r="B202" s="18" t="s">
        <v>206</v>
      </c>
      <c r="C202" s="22">
        <v>144784.04250000001</v>
      </c>
      <c r="D202" s="22">
        <v>-135072.09899999999</v>
      </c>
      <c r="E202" s="22">
        <f t="shared" si="3"/>
        <v>9711.9435000000231</v>
      </c>
      <c r="F202" s="503"/>
      <c r="G202" s="503"/>
      <c r="H202" s="504"/>
    </row>
    <row r="203" spans="1:8" ht="16.5">
      <c r="A203" s="20">
        <v>616</v>
      </c>
      <c r="B203" s="18" t="s">
        <v>207</v>
      </c>
      <c r="C203" s="22">
        <v>46396.535000000003</v>
      </c>
      <c r="D203" s="22">
        <v>-704153.20000000007</v>
      </c>
      <c r="E203" s="22">
        <f t="shared" si="3"/>
        <v>-657756.66500000004</v>
      </c>
      <c r="F203" s="503"/>
      <c r="G203" s="503"/>
      <c r="H203" s="504"/>
    </row>
    <row r="204" spans="1:8" ht="16.5">
      <c r="A204" s="20">
        <v>619</v>
      </c>
      <c r="B204" s="18" t="s">
        <v>208</v>
      </c>
      <c r="C204" s="22">
        <v>212066.47750000001</v>
      </c>
      <c r="D204" s="22">
        <v>-4550.1424999999999</v>
      </c>
      <c r="E204" s="22">
        <f t="shared" ref="E204:E267" si="4">C204+D204</f>
        <v>207516.33500000002</v>
      </c>
      <c r="F204" s="503"/>
      <c r="G204" s="503"/>
      <c r="H204" s="504"/>
    </row>
    <row r="205" spans="1:8" ht="16.5">
      <c r="A205" s="20">
        <v>620</v>
      </c>
      <c r="B205" s="18" t="s">
        <v>209</v>
      </c>
      <c r="C205" s="22">
        <v>28419.7425</v>
      </c>
      <c r="D205" s="22">
        <v>-62657.700000000012</v>
      </c>
      <c r="E205" s="22">
        <f t="shared" si="4"/>
        <v>-34237.957500000011</v>
      </c>
      <c r="F205" s="503"/>
      <c r="G205" s="503"/>
      <c r="H205" s="504"/>
    </row>
    <row r="206" spans="1:8" ht="16.5">
      <c r="A206" s="20">
        <v>623</v>
      </c>
      <c r="B206" s="18" t="s">
        <v>210</v>
      </c>
      <c r="C206" s="22">
        <v>19394.050000000003</v>
      </c>
      <c r="D206" s="22">
        <v>-85035.450000000012</v>
      </c>
      <c r="E206" s="22">
        <f t="shared" si="4"/>
        <v>-65641.400000000009</v>
      </c>
      <c r="F206" s="503"/>
      <c r="G206" s="503"/>
      <c r="H206" s="504"/>
    </row>
    <row r="207" spans="1:8" ht="16.5">
      <c r="A207" s="20">
        <v>624</v>
      </c>
      <c r="B207" s="18" t="s">
        <v>583</v>
      </c>
      <c r="C207" s="22">
        <v>195506.94249999998</v>
      </c>
      <c r="D207" s="22">
        <v>-292999.34000000003</v>
      </c>
      <c r="E207" s="22">
        <f t="shared" si="4"/>
        <v>-97492.39750000005</v>
      </c>
      <c r="F207" s="503"/>
      <c r="G207" s="503"/>
      <c r="H207" s="504"/>
    </row>
    <row r="208" spans="1:8" ht="16.5">
      <c r="A208" s="20">
        <v>625</v>
      </c>
      <c r="B208" s="18" t="s">
        <v>212</v>
      </c>
      <c r="C208" s="22">
        <v>83767.377500000002</v>
      </c>
      <c r="D208" s="22">
        <v>-88093.742500000008</v>
      </c>
      <c r="E208" s="22">
        <f t="shared" si="4"/>
        <v>-4326.3650000000052</v>
      </c>
      <c r="F208" s="503"/>
      <c r="G208" s="503"/>
      <c r="H208" s="504"/>
    </row>
    <row r="209" spans="1:8" ht="16.5">
      <c r="A209" s="20">
        <v>626</v>
      </c>
      <c r="B209" s="18" t="s">
        <v>213</v>
      </c>
      <c r="C209" s="22">
        <v>46321.942500000005</v>
      </c>
      <c r="D209" s="22">
        <v>-52363.935000000005</v>
      </c>
      <c r="E209" s="22">
        <f t="shared" si="4"/>
        <v>-6041.9925000000003</v>
      </c>
      <c r="F209" s="503"/>
      <c r="G209" s="503"/>
      <c r="H209" s="504"/>
    </row>
    <row r="210" spans="1:8" ht="16.5">
      <c r="A210" s="20">
        <v>630</v>
      </c>
      <c r="B210" s="18" t="s">
        <v>214</v>
      </c>
      <c r="C210" s="22">
        <v>199907.90000000002</v>
      </c>
      <c r="D210" s="22">
        <v>-19394.050000000003</v>
      </c>
      <c r="E210" s="22">
        <f t="shared" si="4"/>
        <v>180513.85000000003</v>
      </c>
      <c r="F210" s="503"/>
      <c r="G210" s="503"/>
      <c r="H210" s="504"/>
    </row>
    <row r="211" spans="1:8" ht="16.5">
      <c r="A211" s="20">
        <v>631</v>
      </c>
      <c r="B211" s="18" t="s">
        <v>215</v>
      </c>
      <c r="C211" s="22">
        <v>4550.1424999999999</v>
      </c>
      <c r="D211" s="22">
        <v>-701497.70699999994</v>
      </c>
      <c r="E211" s="22">
        <f t="shared" si="4"/>
        <v>-696947.56449999998</v>
      </c>
      <c r="F211" s="503"/>
      <c r="G211" s="503"/>
      <c r="H211" s="504"/>
    </row>
    <row r="212" spans="1:8" ht="16.5">
      <c r="A212" s="20">
        <v>635</v>
      </c>
      <c r="B212" s="18" t="s">
        <v>216</v>
      </c>
      <c r="C212" s="22">
        <v>252197.24250000002</v>
      </c>
      <c r="D212" s="22">
        <v>-725173.3665</v>
      </c>
      <c r="E212" s="22">
        <f t="shared" si="4"/>
        <v>-472976.12399999995</v>
      </c>
      <c r="F212" s="503"/>
      <c r="G212" s="503"/>
      <c r="H212" s="504"/>
    </row>
    <row r="213" spans="1:8" ht="16.5">
      <c r="A213" s="20">
        <v>636</v>
      </c>
      <c r="B213" s="18" t="s">
        <v>217</v>
      </c>
      <c r="C213" s="22">
        <v>792619.90499999991</v>
      </c>
      <c r="D213" s="22">
        <v>-134266.5</v>
      </c>
      <c r="E213" s="22">
        <f t="shared" si="4"/>
        <v>658353.40499999991</v>
      </c>
      <c r="F213" s="503"/>
      <c r="G213" s="503"/>
      <c r="H213" s="504"/>
    </row>
    <row r="214" spans="1:8" ht="16.5">
      <c r="A214" s="20">
        <v>638</v>
      </c>
      <c r="B214" s="18" t="s">
        <v>584</v>
      </c>
      <c r="C214" s="22">
        <v>729663.83499999996</v>
      </c>
      <c r="D214" s="22">
        <v>-1366709.1464500003</v>
      </c>
      <c r="E214" s="22">
        <f t="shared" si="4"/>
        <v>-637045.31145000039</v>
      </c>
      <c r="F214" s="503"/>
      <c r="G214" s="503"/>
      <c r="H214" s="504"/>
    </row>
    <row r="215" spans="1:8" ht="16.5">
      <c r="A215" s="20">
        <v>678</v>
      </c>
      <c r="B215" s="18" t="s">
        <v>585</v>
      </c>
      <c r="C215" s="22">
        <v>422566.51249999995</v>
      </c>
      <c r="D215" s="22">
        <v>-428698.016</v>
      </c>
      <c r="E215" s="22">
        <f t="shared" si="4"/>
        <v>-6131.5035000000498</v>
      </c>
      <c r="F215" s="503"/>
      <c r="G215" s="503"/>
      <c r="H215" s="504"/>
    </row>
    <row r="216" spans="1:8" ht="16.5">
      <c r="A216" s="20">
        <v>680</v>
      </c>
      <c r="B216" s="18" t="s">
        <v>586</v>
      </c>
      <c r="C216" s="22">
        <v>920919.005</v>
      </c>
      <c r="D216" s="22">
        <v>-1666620.2274999998</v>
      </c>
      <c r="E216" s="22">
        <f t="shared" si="4"/>
        <v>-745701.2224999998</v>
      </c>
      <c r="F216" s="503"/>
      <c r="G216" s="503"/>
      <c r="H216" s="504"/>
    </row>
    <row r="217" spans="1:8" ht="16.5">
      <c r="A217" s="20">
        <v>681</v>
      </c>
      <c r="B217" s="18" t="s">
        <v>221</v>
      </c>
      <c r="C217" s="22">
        <v>12009.3925</v>
      </c>
      <c r="D217" s="22">
        <v>-70116.950000000012</v>
      </c>
      <c r="E217" s="22">
        <f t="shared" si="4"/>
        <v>-58107.55750000001</v>
      </c>
      <c r="F217" s="503"/>
      <c r="G217" s="503"/>
      <c r="H217" s="504"/>
    </row>
    <row r="218" spans="1:8" ht="16.5">
      <c r="A218" s="20">
        <v>683</v>
      </c>
      <c r="B218" s="18" t="s">
        <v>222</v>
      </c>
      <c r="C218" s="22">
        <v>144784.04250000001</v>
      </c>
      <c r="D218" s="22">
        <v>-140233.90000000002</v>
      </c>
      <c r="E218" s="22">
        <f t="shared" si="4"/>
        <v>4550.1424999999872</v>
      </c>
      <c r="F218" s="503"/>
      <c r="G218" s="503"/>
      <c r="H218" s="504"/>
    </row>
    <row r="219" spans="1:8" ht="16.5">
      <c r="A219" s="20">
        <v>684</v>
      </c>
      <c r="B219" s="18" t="s">
        <v>587</v>
      </c>
      <c r="C219" s="22">
        <v>930019.29000000027</v>
      </c>
      <c r="D219" s="22">
        <v>-3861989.3912499989</v>
      </c>
      <c r="E219" s="22">
        <f t="shared" si="4"/>
        <v>-2931970.1012499984</v>
      </c>
      <c r="F219" s="503"/>
      <c r="G219" s="503"/>
      <c r="H219" s="504"/>
    </row>
    <row r="220" spans="1:8" ht="16.5">
      <c r="A220" s="20">
        <v>686</v>
      </c>
      <c r="B220" s="18" t="s">
        <v>224</v>
      </c>
      <c r="C220" s="22">
        <v>80634.492500000008</v>
      </c>
      <c r="D220" s="22">
        <v>-70176.624000000011</v>
      </c>
      <c r="E220" s="22">
        <f t="shared" si="4"/>
        <v>10457.868499999997</v>
      </c>
      <c r="F220" s="503"/>
      <c r="G220" s="503"/>
      <c r="H220" s="504"/>
    </row>
    <row r="221" spans="1:8" ht="16.5">
      <c r="A221" s="20">
        <v>687</v>
      </c>
      <c r="B221" s="18" t="s">
        <v>225</v>
      </c>
      <c r="C221" s="22">
        <v>219376.54250000001</v>
      </c>
      <c r="D221" s="22">
        <v>-19394.050000000003</v>
      </c>
      <c r="E221" s="22">
        <f t="shared" si="4"/>
        <v>199982.49249999999</v>
      </c>
      <c r="F221" s="503"/>
      <c r="G221" s="503"/>
      <c r="H221" s="504"/>
    </row>
    <row r="222" spans="1:8" ht="16.5">
      <c r="A222" s="20">
        <v>689</v>
      </c>
      <c r="B222" s="18" t="s">
        <v>226</v>
      </c>
      <c r="C222" s="22">
        <v>40503.727500000001</v>
      </c>
      <c r="D222" s="22">
        <v>-37355.923999999999</v>
      </c>
      <c r="E222" s="22">
        <f t="shared" si="4"/>
        <v>3147.8035000000018</v>
      </c>
      <c r="F222" s="503"/>
      <c r="G222" s="503"/>
      <c r="H222" s="504"/>
    </row>
    <row r="223" spans="1:8" ht="16.5">
      <c r="A223" s="20">
        <v>691</v>
      </c>
      <c r="B223" s="18" t="s">
        <v>227</v>
      </c>
      <c r="C223" s="22">
        <v>89585.592500000013</v>
      </c>
      <c r="D223" s="22">
        <v>-110396.90000000001</v>
      </c>
      <c r="E223" s="22">
        <f t="shared" si="4"/>
        <v>-20811.307499999995</v>
      </c>
      <c r="F223" s="503"/>
      <c r="G223" s="503"/>
      <c r="H223" s="504"/>
    </row>
    <row r="224" spans="1:8" ht="16.5">
      <c r="A224" s="20">
        <v>694</v>
      </c>
      <c r="B224" s="18" t="s">
        <v>228</v>
      </c>
      <c r="C224" s="22">
        <v>879221.7975000001</v>
      </c>
      <c r="D224" s="22">
        <v>-616730.79</v>
      </c>
      <c r="E224" s="22">
        <f t="shared" si="4"/>
        <v>262491.00750000007</v>
      </c>
      <c r="F224" s="503"/>
      <c r="G224" s="503"/>
      <c r="H224" s="504"/>
    </row>
    <row r="225" spans="1:8" ht="16.5">
      <c r="A225" s="20">
        <v>697</v>
      </c>
      <c r="B225" s="18" t="s">
        <v>229</v>
      </c>
      <c r="C225" s="22">
        <v>49231.05</v>
      </c>
      <c r="D225" s="22">
        <v>-23153.512000000002</v>
      </c>
      <c r="E225" s="22">
        <f t="shared" si="4"/>
        <v>26077.538</v>
      </c>
      <c r="F225" s="503"/>
      <c r="G225" s="503"/>
      <c r="H225" s="504"/>
    </row>
    <row r="226" spans="1:8" ht="16.5">
      <c r="A226" s="20">
        <v>698</v>
      </c>
      <c r="B226" s="18" t="s">
        <v>230</v>
      </c>
      <c r="C226" s="22">
        <v>852144.7200000002</v>
      </c>
      <c r="D226" s="22">
        <v>-6136884.6029499983</v>
      </c>
      <c r="E226" s="22">
        <f t="shared" si="4"/>
        <v>-5284739.8829499986</v>
      </c>
      <c r="F226" s="503"/>
      <c r="G226" s="503"/>
      <c r="H226" s="504"/>
    </row>
    <row r="227" spans="1:8" ht="16.5">
      <c r="A227" s="20">
        <v>700</v>
      </c>
      <c r="B227" s="18" t="s">
        <v>588</v>
      </c>
      <c r="C227" s="22">
        <v>113455.19250000002</v>
      </c>
      <c r="D227" s="22">
        <v>-126866.92400000001</v>
      </c>
      <c r="E227" s="22">
        <f t="shared" si="4"/>
        <v>-13411.731499999994</v>
      </c>
      <c r="F227" s="503"/>
      <c r="G227" s="503"/>
      <c r="H227" s="504"/>
    </row>
    <row r="228" spans="1:8" ht="16.5">
      <c r="A228" s="20">
        <v>702</v>
      </c>
      <c r="B228" s="18" t="s">
        <v>232</v>
      </c>
      <c r="C228" s="22">
        <v>43412.834999999999</v>
      </c>
      <c r="D228" s="22">
        <v>-45352.240000000005</v>
      </c>
      <c r="E228" s="22">
        <f t="shared" si="4"/>
        <v>-1939.4050000000061</v>
      </c>
      <c r="F228" s="503"/>
      <c r="G228" s="503"/>
      <c r="H228" s="504"/>
    </row>
    <row r="229" spans="1:8" ht="16.5">
      <c r="A229" s="20">
        <v>704</v>
      </c>
      <c r="B229" s="18" t="s">
        <v>233</v>
      </c>
      <c r="C229" s="22">
        <v>322239.59999999998</v>
      </c>
      <c r="D229" s="22">
        <v>-264132.04250000004</v>
      </c>
      <c r="E229" s="22">
        <f t="shared" si="4"/>
        <v>58107.557499999937</v>
      </c>
      <c r="F229" s="503"/>
      <c r="G229" s="503"/>
      <c r="H229" s="504"/>
    </row>
    <row r="230" spans="1:8" ht="16.5">
      <c r="A230" s="20">
        <v>707</v>
      </c>
      <c r="B230" s="18" t="s">
        <v>234</v>
      </c>
      <c r="C230" s="22">
        <v>22377.75</v>
      </c>
      <c r="D230" s="22">
        <v>-38788.100000000006</v>
      </c>
      <c r="E230" s="22">
        <f t="shared" si="4"/>
        <v>-16410.350000000006</v>
      </c>
      <c r="F230" s="503"/>
      <c r="G230" s="503"/>
      <c r="H230" s="504"/>
    </row>
    <row r="231" spans="1:8" ht="16.5">
      <c r="A231" s="20">
        <v>710</v>
      </c>
      <c r="B231" s="18" t="s">
        <v>589</v>
      </c>
      <c r="C231" s="22">
        <v>476422.29749999999</v>
      </c>
      <c r="D231" s="22">
        <v>-1554206.3463000003</v>
      </c>
      <c r="E231" s="22">
        <f t="shared" si="4"/>
        <v>-1077784.0488000005</v>
      </c>
      <c r="F231" s="503"/>
      <c r="G231" s="503"/>
      <c r="H231" s="504"/>
    </row>
    <row r="232" spans="1:8" ht="16.5">
      <c r="A232" s="20">
        <v>729</v>
      </c>
      <c r="B232" s="18" t="s">
        <v>236</v>
      </c>
      <c r="C232" s="22">
        <v>103012.24250000001</v>
      </c>
      <c r="D232" s="22">
        <v>-141278.19500000004</v>
      </c>
      <c r="E232" s="22">
        <f t="shared" si="4"/>
        <v>-38265.952500000029</v>
      </c>
      <c r="F232" s="503"/>
      <c r="G232" s="503"/>
      <c r="H232" s="504"/>
    </row>
    <row r="233" spans="1:8" ht="16.5">
      <c r="A233" s="20">
        <v>732</v>
      </c>
      <c r="B233" s="18" t="s">
        <v>237</v>
      </c>
      <c r="C233" s="22">
        <v>0</v>
      </c>
      <c r="D233" s="22">
        <v>-96970.25</v>
      </c>
      <c r="E233" s="22">
        <f t="shared" si="4"/>
        <v>-96970.25</v>
      </c>
      <c r="F233" s="503"/>
      <c r="G233" s="503"/>
      <c r="H233" s="504"/>
    </row>
    <row r="234" spans="1:8" ht="16.5">
      <c r="A234" s="20">
        <v>734</v>
      </c>
      <c r="B234" s="18" t="s">
        <v>238</v>
      </c>
      <c r="C234" s="22">
        <v>539154.59000000008</v>
      </c>
      <c r="D234" s="22">
        <v>-1181351.2595000004</v>
      </c>
      <c r="E234" s="22">
        <f t="shared" si="4"/>
        <v>-642196.66950000031</v>
      </c>
      <c r="F234" s="503"/>
      <c r="G234" s="503"/>
      <c r="H234" s="504"/>
    </row>
    <row r="235" spans="1:8" ht="16.5">
      <c r="A235" s="20">
        <v>738</v>
      </c>
      <c r="B235" s="18" t="s">
        <v>590</v>
      </c>
      <c r="C235" s="22">
        <v>213334.55</v>
      </c>
      <c r="D235" s="22">
        <v>-166132.41599999997</v>
      </c>
      <c r="E235" s="22">
        <f t="shared" si="4"/>
        <v>47202.13400000002</v>
      </c>
      <c r="F235" s="503"/>
      <c r="G235" s="503"/>
      <c r="H235" s="504"/>
    </row>
    <row r="236" spans="1:8" ht="16.5">
      <c r="A236" s="20">
        <v>739</v>
      </c>
      <c r="B236" s="18" t="s">
        <v>240</v>
      </c>
      <c r="C236" s="22">
        <v>128299.1</v>
      </c>
      <c r="D236" s="22">
        <v>-30165.207000000002</v>
      </c>
      <c r="E236" s="22">
        <f t="shared" si="4"/>
        <v>98133.893000000011</v>
      </c>
      <c r="F236" s="503"/>
      <c r="G236" s="503"/>
      <c r="H236" s="504"/>
    </row>
    <row r="237" spans="1:8" ht="16.5">
      <c r="A237" s="20">
        <v>740</v>
      </c>
      <c r="B237" s="18" t="s">
        <v>591</v>
      </c>
      <c r="C237" s="22">
        <v>388626.92499999999</v>
      </c>
      <c r="D237" s="22">
        <v>-736004.19750000024</v>
      </c>
      <c r="E237" s="22">
        <f t="shared" si="4"/>
        <v>-347377.27250000025</v>
      </c>
      <c r="F237" s="503"/>
      <c r="G237" s="503"/>
      <c r="H237" s="504"/>
    </row>
    <row r="238" spans="1:8" ht="16.5">
      <c r="A238" s="20">
        <v>742</v>
      </c>
      <c r="B238" s="18" t="s">
        <v>242</v>
      </c>
      <c r="C238" s="22">
        <v>0</v>
      </c>
      <c r="D238" s="22">
        <v>0</v>
      </c>
      <c r="E238" s="22">
        <f t="shared" si="4"/>
        <v>0</v>
      </c>
      <c r="F238" s="503"/>
      <c r="G238" s="503"/>
      <c r="H238" s="504"/>
    </row>
    <row r="239" spans="1:8" ht="16.5">
      <c r="A239" s="20">
        <v>743</v>
      </c>
      <c r="B239" s="18" t="s">
        <v>243</v>
      </c>
      <c r="C239" s="22">
        <v>1140817.6950000001</v>
      </c>
      <c r="D239" s="22">
        <v>-1341382.0090000001</v>
      </c>
      <c r="E239" s="22">
        <f t="shared" si="4"/>
        <v>-200564.31400000001</v>
      </c>
      <c r="F239" s="503"/>
      <c r="G239" s="503"/>
      <c r="H239" s="504"/>
    </row>
    <row r="240" spans="1:8" ht="16.5">
      <c r="A240" s="20">
        <v>746</v>
      </c>
      <c r="B240" s="18" t="s">
        <v>244</v>
      </c>
      <c r="C240" s="22">
        <v>64224.142500000002</v>
      </c>
      <c r="D240" s="22">
        <v>-38415.137500000004</v>
      </c>
      <c r="E240" s="22">
        <f t="shared" si="4"/>
        <v>25809.004999999997</v>
      </c>
      <c r="F240" s="503"/>
      <c r="G240" s="503"/>
      <c r="H240" s="504"/>
    </row>
    <row r="241" spans="1:8" ht="16.5">
      <c r="A241" s="20">
        <v>747</v>
      </c>
      <c r="B241" s="18" t="s">
        <v>592</v>
      </c>
      <c r="C241" s="22">
        <v>155301.58500000002</v>
      </c>
      <c r="D241" s="22">
        <v>-104429.5</v>
      </c>
      <c r="E241" s="22">
        <f t="shared" si="4"/>
        <v>50872.085000000021</v>
      </c>
      <c r="F241" s="503"/>
      <c r="G241" s="503"/>
      <c r="H241" s="504"/>
    </row>
    <row r="242" spans="1:8" ht="16.5">
      <c r="A242" s="20">
        <v>748</v>
      </c>
      <c r="B242" s="18" t="s">
        <v>246</v>
      </c>
      <c r="C242" s="22">
        <v>387881</v>
      </c>
      <c r="D242" s="22">
        <v>-132774.65000000002</v>
      </c>
      <c r="E242" s="22">
        <f t="shared" si="4"/>
        <v>255106.34999999998</v>
      </c>
      <c r="F242" s="503"/>
      <c r="G242" s="503"/>
      <c r="H242" s="504"/>
    </row>
    <row r="243" spans="1:8" ht="16.5">
      <c r="A243" s="20">
        <v>749</v>
      </c>
      <c r="B243" s="18" t="s">
        <v>247</v>
      </c>
      <c r="C243" s="22">
        <v>522371.27750000003</v>
      </c>
      <c r="D243" s="22">
        <v>-488531.64395</v>
      </c>
      <c r="E243" s="22">
        <f t="shared" si="4"/>
        <v>33839.633550000028</v>
      </c>
      <c r="F243" s="503"/>
      <c r="G243" s="503"/>
      <c r="H243" s="504"/>
    </row>
    <row r="244" spans="1:8" ht="16.5">
      <c r="A244" s="20">
        <v>751</v>
      </c>
      <c r="B244" s="18" t="s">
        <v>248</v>
      </c>
      <c r="C244" s="22">
        <v>85110.04250000001</v>
      </c>
      <c r="D244" s="22">
        <v>-67207.842499999999</v>
      </c>
      <c r="E244" s="22">
        <f t="shared" si="4"/>
        <v>17902.200000000012</v>
      </c>
      <c r="F244" s="503"/>
      <c r="G244" s="503"/>
      <c r="H244" s="504"/>
    </row>
    <row r="245" spans="1:8" ht="16.5">
      <c r="A245" s="20">
        <v>753</v>
      </c>
      <c r="B245" s="18" t="s">
        <v>593</v>
      </c>
      <c r="C245" s="22">
        <v>1274487.4550000001</v>
      </c>
      <c r="D245" s="22">
        <v>-1403723.4368</v>
      </c>
      <c r="E245" s="22">
        <f t="shared" si="4"/>
        <v>-129235.98179999995</v>
      </c>
      <c r="F245" s="503"/>
      <c r="G245" s="503"/>
      <c r="H245" s="504"/>
    </row>
    <row r="246" spans="1:8" ht="16.5">
      <c r="A246" s="20">
        <v>755</v>
      </c>
      <c r="B246" s="18" t="s">
        <v>594</v>
      </c>
      <c r="C246" s="22">
        <v>431293.83500000002</v>
      </c>
      <c r="D246" s="22">
        <v>-1410141.3755000001</v>
      </c>
      <c r="E246" s="22">
        <f t="shared" si="4"/>
        <v>-978847.54050000012</v>
      </c>
      <c r="F246" s="503"/>
      <c r="G246" s="503"/>
      <c r="H246" s="504"/>
    </row>
    <row r="247" spans="1:8" ht="16.5">
      <c r="A247" s="20">
        <v>758</v>
      </c>
      <c r="B247" s="18" t="s">
        <v>251</v>
      </c>
      <c r="C247" s="22">
        <v>46321.942500000005</v>
      </c>
      <c r="D247" s="22">
        <v>-155301.58500000002</v>
      </c>
      <c r="E247" s="22">
        <f t="shared" si="4"/>
        <v>-108979.64250000002</v>
      </c>
      <c r="F247" s="503"/>
      <c r="G247" s="503"/>
      <c r="H247" s="504"/>
    </row>
    <row r="248" spans="1:8" ht="16.5">
      <c r="A248" s="20">
        <v>759</v>
      </c>
      <c r="B248" s="18" t="s">
        <v>252</v>
      </c>
      <c r="C248" s="22">
        <v>496786.05000000005</v>
      </c>
      <c r="D248" s="22">
        <v>0</v>
      </c>
      <c r="E248" s="22">
        <f t="shared" si="4"/>
        <v>496786.05000000005</v>
      </c>
      <c r="F248" s="503"/>
      <c r="G248" s="503"/>
      <c r="H248" s="504"/>
    </row>
    <row r="249" spans="1:8" ht="16.5">
      <c r="A249" s="20">
        <v>761</v>
      </c>
      <c r="B249" s="18" t="s">
        <v>253</v>
      </c>
      <c r="C249" s="22">
        <v>606064.0625</v>
      </c>
      <c r="D249" s="22">
        <v>-129074.86200000001</v>
      </c>
      <c r="E249" s="22">
        <f t="shared" si="4"/>
        <v>476989.20049999998</v>
      </c>
      <c r="F249" s="503"/>
      <c r="G249" s="503"/>
      <c r="H249" s="504"/>
    </row>
    <row r="250" spans="1:8" ht="16.5">
      <c r="A250" s="20">
        <v>762</v>
      </c>
      <c r="B250" s="18" t="s">
        <v>254</v>
      </c>
      <c r="C250" s="22">
        <v>88019.150000000009</v>
      </c>
      <c r="D250" s="22">
        <v>-84319.362000000008</v>
      </c>
      <c r="E250" s="22">
        <f t="shared" si="4"/>
        <v>3699.7880000000005</v>
      </c>
      <c r="F250" s="503"/>
      <c r="G250" s="503"/>
      <c r="H250" s="504"/>
    </row>
    <row r="251" spans="1:8" ht="16.5">
      <c r="A251" s="20">
        <v>765</v>
      </c>
      <c r="B251" s="18" t="s">
        <v>255</v>
      </c>
      <c r="C251" s="22">
        <v>132998.42749999999</v>
      </c>
      <c r="D251" s="22">
        <v>-153212.99500000002</v>
      </c>
      <c r="E251" s="22">
        <f t="shared" si="4"/>
        <v>-20214.567500000034</v>
      </c>
      <c r="F251" s="503"/>
      <c r="G251" s="503"/>
      <c r="H251" s="504"/>
    </row>
    <row r="252" spans="1:8" ht="16.5">
      <c r="A252" s="20">
        <v>768</v>
      </c>
      <c r="B252" s="18" t="s">
        <v>256</v>
      </c>
      <c r="C252" s="22">
        <v>120839.85</v>
      </c>
      <c r="D252" s="22">
        <v>-61165.850000000006</v>
      </c>
      <c r="E252" s="22">
        <f t="shared" si="4"/>
        <v>59674</v>
      </c>
      <c r="F252" s="503"/>
      <c r="G252" s="503"/>
      <c r="H252" s="504"/>
    </row>
    <row r="253" spans="1:8" ht="16.5">
      <c r="A253" s="20">
        <v>777</v>
      </c>
      <c r="B253" s="18" t="s">
        <v>257</v>
      </c>
      <c r="C253" s="22">
        <v>93986.550000000017</v>
      </c>
      <c r="D253" s="22">
        <v>-99237.862000000008</v>
      </c>
      <c r="E253" s="22">
        <f t="shared" si="4"/>
        <v>-5251.3119999999908</v>
      </c>
      <c r="F253" s="503"/>
      <c r="G253" s="503"/>
      <c r="H253" s="504"/>
    </row>
    <row r="254" spans="1:8" ht="16.5">
      <c r="A254" s="20">
        <v>778</v>
      </c>
      <c r="B254" s="18" t="s">
        <v>258</v>
      </c>
      <c r="C254" s="22">
        <v>258090.05</v>
      </c>
      <c r="D254" s="22">
        <v>-119686.64995000001</v>
      </c>
      <c r="E254" s="22">
        <f t="shared" si="4"/>
        <v>138403.40005</v>
      </c>
      <c r="F254" s="503"/>
      <c r="G254" s="503"/>
      <c r="H254" s="504"/>
    </row>
    <row r="255" spans="1:8" ht="16.5">
      <c r="A255" s="20">
        <v>781</v>
      </c>
      <c r="B255" s="18" t="s">
        <v>259</v>
      </c>
      <c r="C255" s="22">
        <v>67133.25</v>
      </c>
      <c r="D255" s="22">
        <v>-100998.24500000001</v>
      </c>
      <c r="E255" s="22">
        <f t="shared" si="4"/>
        <v>-33864.99500000001</v>
      </c>
      <c r="F255" s="503"/>
      <c r="G255" s="503"/>
      <c r="H255" s="504"/>
    </row>
    <row r="256" spans="1:8" ht="16.5">
      <c r="A256" s="20">
        <v>783</v>
      </c>
      <c r="B256" s="18" t="s">
        <v>260</v>
      </c>
      <c r="C256" s="22">
        <v>83618.192500000005</v>
      </c>
      <c r="D256" s="22">
        <v>-182408.49949999998</v>
      </c>
      <c r="E256" s="22">
        <f t="shared" si="4"/>
        <v>-98790.306999999972</v>
      </c>
      <c r="F256" s="503"/>
      <c r="G256" s="503"/>
      <c r="H256" s="504"/>
    </row>
    <row r="257" spans="1:8" ht="16.5">
      <c r="A257" s="20">
        <v>785</v>
      </c>
      <c r="B257" s="18" t="s">
        <v>261</v>
      </c>
      <c r="C257" s="22">
        <v>89660.185000000012</v>
      </c>
      <c r="D257" s="22">
        <v>-41398.837500000001</v>
      </c>
      <c r="E257" s="22">
        <f t="shared" si="4"/>
        <v>48261.347500000011</v>
      </c>
      <c r="F257" s="503"/>
      <c r="G257" s="503"/>
      <c r="H257" s="504"/>
    </row>
    <row r="258" spans="1:8" ht="16.5">
      <c r="A258" s="20">
        <v>790</v>
      </c>
      <c r="B258" s="18" t="s">
        <v>262</v>
      </c>
      <c r="C258" s="22">
        <v>578017.28249999997</v>
      </c>
      <c r="D258" s="22">
        <v>-417524.05949999997</v>
      </c>
      <c r="E258" s="22">
        <f t="shared" si="4"/>
        <v>160493.223</v>
      </c>
      <c r="F258" s="503"/>
      <c r="G258" s="503"/>
      <c r="H258" s="504"/>
    </row>
    <row r="259" spans="1:8" ht="16.5">
      <c r="A259" s="20">
        <v>791</v>
      </c>
      <c r="B259" s="18" t="s">
        <v>263</v>
      </c>
      <c r="C259" s="22">
        <v>144784.04250000004</v>
      </c>
      <c r="D259" s="22">
        <v>-350137.19499999995</v>
      </c>
      <c r="E259" s="22">
        <f t="shared" si="4"/>
        <v>-205353.15249999991</v>
      </c>
      <c r="F259" s="503"/>
      <c r="G259" s="503"/>
      <c r="H259" s="504"/>
    </row>
    <row r="260" spans="1:8" ht="16.5">
      <c r="A260" s="20">
        <v>831</v>
      </c>
      <c r="B260" s="18" t="s">
        <v>264</v>
      </c>
      <c r="C260" s="22">
        <v>204532.63499999998</v>
      </c>
      <c r="D260" s="22">
        <v>-283093.45600000001</v>
      </c>
      <c r="E260" s="22">
        <f t="shared" si="4"/>
        <v>-78560.821000000025</v>
      </c>
      <c r="F260" s="503"/>
      <c r="G260" s="503"/>
      <c r="H260" s="504"/>
    </row>
    <row r="261" spans="1:8" ht="16.5">
      <c r="A261" s="20">
        <v>832</v>
      </c>
      <c r="B261" s="18" t="s">
        <v>265</v>
      </c>
      <c r="C261" s="22">
        <v>49231.05</v>
      </c>
      <c r="D261" s="22">
        <v>-67133.250000000015</v>
      </c>
      <c r="E261" s="22">
        <f t="shared" si="4"/>
        <v>-17902.200000000012</v>
      </c>
      <c r="F261" s="503"/>
      <c r="G261" s="503"/>
      <c r="H261" s="504"/>
    </row>
    <row r="262" spans="1:8" ht="16.5">
      <c r="A262" s="20">
        <v>833</v>
      </c>
      <c r="B262" s="18" t="s">
        <v>595</v>
      </c>
      <c r="C262" s="22">
        <v>229744.90000000002</v>
      </c>
      <c r="D262" s="22">
        <v>0</v>
      </c>
      <c r="E262" s="22">
        <f t="shared" si="4"/>
        <v>229744.90000000002</v>
      </c>
      <c r="F262" s="503"/>
      <c r="G262" s="503"/>
      <c r="H262" s="504"/>
    </row>
    <row r="263" spans="1:8" ht="16.5">
      <c r="A263" s="20">
        <v>834</v>
      </c>
      <c r="B263" s="18" t="s">
        <v>267</v>
      </c>
      <c r="C263" s="22">
        <v>80634.492500000008</v>
      </c>
      <c r="D263" s="22">
        <v>-494727.29700000002</v>
      </c>
      <c r="E263" s="22">
        <f t="shared" si="4"/>
        <v>-414092.80450000003</v>
      </c>
      <c r="F263" s="503"/>
      <c r="G263" s="503"/>
      <c r="H263" s="504"/>
    </row>
    <row r="264" spans="1:8" ht="16.5">
      <c r="A264" s="20">
        <v>837</v>
      </c>
      <c r="B264" s="18" t="s">
        <v>596</v>
      </c>
      <c r="C264" s="22">
        <v>4740577.1524999989</v>
      </c>
      <c r="D264" s="22">
        <v>-16707990.485350018</v>
      </c>
      <c r="E264" s="22">
        <f t="shared" si="4"/>
        <v>-11967413.33285002</v>
      </c>
      <c r="F264" s="503"/>
      <c r="G264" s="503"/>
      <c r="H264" s="504"/>
    </row>
    <row r="265" spans="1:8" ht="16.5">
      <c r="A265" s="20">
        <v>844</v>
      </c>
      <c r="B265" s="18" t="s">
        <v>269</v>
      </c>
      <c r="C265" s="22">
        <v>14918.5</v>
      </c>
      <c r="D265" s="22">
        <v>-49231.05</v>
      </c>
      <c r="E265" s="22">
        <f t="shared" si="4"/>
        <v>-34312.550000000003</v>
      </c>
      <c r="F265" s="503"/>
      <c r="G265" s="503"/>
      <c r="H265" s="504"/>
    </row>
    <row r="266" spans="1:8" ht="16.5">
      <c r="A266" s="20">
        <v>845</v>
      </c>
      <c r="B266" s="18" t="s">
        <v>270</v>
      </c>
      <c r="C266" s="22">
        <v>29837</v>
      </c>
      <c r="D266" s="22">
        <v>-43263.65</v>
      </c>
      <c r="E266" s="22">
        <f t="shared" si="4"/>
        <v>-13426.650000000001</v>
      </c>
      <c r="F266" s="503"/>
      <c r="G266" s="503"/>
      <c r="H266" s="504"/>
    </row>
    <row r="267" spans="1:8" ht="16.5">
      <c r="A267" s="20">
        <v>846</v>
      </c>
      <c r="B267" s="18" t="s">
        <v>597</v>
      </c>
      <c r="C267" s="22">
        <v>168728.23499999999</v>
      </c>
      <c r="D267" s="22">
        <v>-132774.65</v>
      </c>
      <c r="E267" s="22">
        <f t="shared" si="4"/>
        <v>35953.584999999992</v>
      </c>
      <c r="F267" s="503"/>
      <c r="G267" s="503"/>
      <c r="H267" s="504"/>
    </row>
    <row r="268" spans="1:8" ht="16.5">
      <c r="A268" s="20">
        <v>848</v>
      </c>
      <c r="B268" s="18" t="s">
        <v>272</v>
      </c>
      <c r="C268" s="22">
        <v>119348.00000000001</v>
      </c>
      <c r="D268" s="22">
        <v>-120914.44250000002</v>
      </c>
      <c r="E268" s="22">
        <f t="shared" ref="E268:E303" si="5">C268+D268</f>
        <v>-1566.4425000000047</v>
      </c>
      <c r="F268" s="503"/>
      <c r="G268" s="503"/>
      <c r="H268" s="504"/>
    </row>
    <row r="269" spans="1:8" ht="16.5">
      <c r="A269" s="20">
        <v>849</v>
      </c>
      <c r="B269" s="18" t="s">
        <v>273</v>
      </c>
      <c r="C269" s="22">
        <v>276141.43500000006</v>
      </c>
      <c r="D269" s="22">
        <v>0</v>
      </c>
      <c r="E269" s="22">
        <f t="shared" si="5"/>
        <v>276141.43500000006</v>
      </c>
      <c r="F269" s="503"/>
      <c r="G269" s="503"/>
      <c r="H269" s="504"/>
    </row>
    <row r="270" spans="1:8" ht="16.5">
      <c r="A270" s="20">
        <v>850</v>
      </c>
      <c r="B270" s="18" t="s">
        <v>274</v>
      </c>
      <c r="C270" s="22">
        <v>339246.69000000006</v>
      </c>
      <c r="D270" s="22">
        <v>-119422.59250000001</v>
      </c>
      <c r="E270" s="22">
        <f t="shared" si="5"/>
        <v>219824.09750000003</v>
      </c>
      <c r="F270" s="503"/>
      <c r="G270" s="503"/>
      <c r="H270" s="504"/>
    </row>
    <row r="271" spans="1:8" ht="16.5">
      <c r="A271" s="20">
        <v>851</v>
      </c>
      <c r="B271" s="18" t="s">
        <v>598</v>
      </c>
      <c r="C271" s="22">
        <v>202891.6</v>
      </c>
      <c r="D271" s="22">
        <v>-322716.99200000003</v>
      </c>
      <c r="E271" s="22">
        <f t="shared" si="5"/>
        <v>-119825.39200000002</v>
      </c>
      <c r="F271" s="503"/>
      <c r="G271" s="503"/>
      <c r="H271" s="504"/>
    </row>
    <row r="272" spans="1:8" ht="16.5">
      <c r="A272" s="20">
        <v>853</v>
      </c>
      <c r="B272" s="18" t="s">
        <v>599</v>
      </c>
      <c r="C272" s="22">
        <v>6864747.7750000004</v>
      </c>
      <c r="D272" s="22">
        <v>-9569549.4012000002</v>
      </c>
      <c r="E272" s="22">
        <f t="shared" si="5"/>
        <v>-2704801.6261999998</v>
      </c>
      <c r="F272" s="503"/>
      <c r="G272" s="503"/>
      <c r="H272" s="504"/>
    </row>
    <row r="273" spans="1:8" ht="16.5">
      <c r="A273" s="20">
        <v>854</v>
      </c>
      <c r="B273" s="18" t="s">
        <v>277</v>
      </c>
      <c r="C273" s="22">
        <v>0</v>
      </c>
      <c r="D273" s="22">
        <v>-36848.695</v>
      </c>
      <c r="E273" s="22">
        <f t="shared" si="5"/>
        <v>-36848.695</v>
      </c>
      <c r="F273" s="503"/>
      <c r="G273" s="503"/>
      <c r="H273" s="504"/>
    </row>
    <row r="274" spans="1:8" ht="16.5">
      <c r="A274" s="20">
        <v>857</v>
      </c>
      <c r="B274" s="18" t="s">
        <v>278</v>
      </c>
      <c r="C274" s="22">
        <v>887650.75000000023</v>
      </c>
      <c r="D274" s="22">
        <v>-120019.3325</v>
      </c>
      <c r="E274" s="22">
        <f t="shared" si="5"/>
        <v>767631.41750000021</v>
      </c>
      <c r="F274" s="503"/>
      <c r="G274" s="503"/>
      <c r="H274" s="504"/>
    </row>
    <row r="275" spans="1:8" ht="16.5">
      <c r="A275" s="20">
        <v>858</v>
      </c>
      <c r="B275" s="18" t="s">
        <v>600</v>
      </c>
      <c r="C275" s="22">
        <v>3809289.7900000005</v>
      </c>
      <c r="D275" s="22">
        <v>-1463491.4233499998</v>
      </c>
      <c r="E275" s="22">
        <f t="shared" si="5"/>
        <v>2345798.3666500007</v>
      </c>
      <c r="F275" s="503"/>
      <c r="G275" s="503"/>
      <c r="H275" s="504"/>
    </row>
    <row r="276" spans="1:8" ht="16.5">
      <c r="A276" s="20">
        <v>859</v>
      </c>
      <c r="B276" s="18" t="s">
        <v>280</v>
      </c>
      <c r="C276" s="22">
        <v>217959.28500000003</v>
      </c>
      <c r="D276" s="22">
        <v>-174486.77600000001</v>
      </c>
      <c r="E276" s="22">
        <f t="shared" si="5"/>
        <v>43472.50900000002</v>
      </c>
      <c r="F276" s="503"/>
      <c r="G276" s="503"/>
      <c r="H276" s="504"/>
    </row>
    <row r="277" spans="1:8" ht="16.5">
      <c r="A277" s="20">
        <v>886</v>
      </c>
      <c r="B277" s="18" t="s">
        <v>601</v>
      </c>
      <c r="C277" s="22">
        <v>677598.2699999999</v>
      </c>
      <c r="D277" s="22">
        <v>-649080.06540000008</v>
      </c>
      <c r="E277" s="22">
        <f t="shared" si="5"/>
        <v>28518.204599999823</v>
      </c>
      <c r="F277" s="503"/>
      <c r="G277" s="503"/>
      <c r="H277" s="504"/>
    </row>
    <row r="278" spans="1:8" ht="16.5">
      <c r="A278" s="20">
        <v>887</v>
      </c>
      <c r="B278" s="18" t="s">
        <v>282</v>
      </c>
      <c r="C278" s="22">
        <v>468590.08499999996</v>
      </c>
      <c r="D278" s="22">
        <v>-241038.20450000002</v>
      </c>
      <c r="E278" s="22">
        <f t="shared" si="5"/>
        <v>227551.88049999994</v>
      </c>
      <c r="F278" s="503"/>
      <c r="G278" s="503"/>
      <c r="H278" s="504"/>
    </row>
    <row r="279" spans="1:8" ht="16.5">
      <c r="A279" s="20">
        <v>889</v>
      </c>
      <c r="B279" s="18" t="s">
        <v>283</v>
      </c>
      <c r="C279" s="22">
        <v>177530.15</v>
      </c>
      <c r="D279" s="22">
        <v>-18677.962</v>
      </c>
      <c r="E279" s="22">
        <f t="shared" si="5"/>
        <v>158852.18799999999</v>
      </c>
      <c r="F279" s="503"/>
      <c r="G279" s="503"/>
      <c r="H279" s="504"/>
    </row>
    <row r="280" spans="1:8" ht="16.5">
      <c r="A280" s="20">
        <v>890</v>
      </c>
      <c r="B280" s="18" t="s">
        <v>284</v>
      </c>
      <c r="C280" s="22">
        <v>70116.950000000012</v>
      </c>
      <c r="D280" s="22">
        <v>-38788.100000000006</v>
      </c>
      <c r="E280" s="22">
        <f t="shared" si="5"/>
        <v>31328.850000000006</v>
      </c>
      <c r="F280" s="503"/>
      <c r="G280" s="503"/>
      <c r="H280" s="504"/>
    </row>
    <row r="281" spans="1:8" ht="16.5">
      <c r="A281" s="20">
        <v>892</v>
      </c>
      <c r="B281" s="18" t="s">
        <v>285</v>
      </c>
      <c r="C281" s="22">
        <v>93986.55</v>
      </c>
      <c r="D281" s="22">
        <v>-100729.71200000001</v>
      </c>
      <c r="E281" s="22">
        <f t="shared" si="5"/>
        <v>-6743.1620000000112</v>
      </c>
      <c r="F281" s="503"/>
      <c r="G281" s="503"/>
      <c r="H281" s="504"/>
    </row>
    <row r="282" spans="1:8" ht="16.5">
      <c r="A282" s="20">
        <v>893</v>
      </c>
      <c r="B282" s="18" t="s">
        <v>602</v>
      </c>
      <c r="C282" s="22">
        <v>183572.14250000002</v>
      </c>
      <c r="D282" s="22">
        <v>-183497.55</v>
      </c>
      <c r="E282" s="22">
        <f t="shared" si="5"/>
        <v>74.59250000002794</v>
      </c>
      <c r="F282" s="503"/>
      <c r="G282" s="503"/>
      <c r="H282" s="504"/>
    </row>
    <row r="283" spans="1:8" ht="16.5">
      <c r="A283" s="20">
        <v>895</v>
      </c>
      <c r="B283" s="18" t="s">
        <v>603</v>
      </c>
      <c r="C283" s="22">
        <v>375125.68249999988</v>
      </c>
      <c r="D283" s="22">
        <v>-123823.55000000002</v>
      </c>
      <c r="E283" s="22">
        <f t="shared" si="5"/>
        <v>251302.13249999986</v>
      </c>
      <c r="F283" s="503"/>
      <c r="G283" s="503"/>
      <c r="H283" s="504"/>
    </row>
    <row r="284" spans="1:8" ht="16.5">
      <c r="A284" s="20">
        <v>905</v>
      </c>
      <c r="B284" s="18" t="s">
        <v>604</v>
      </c>
      <c r="C284" s="22">
        <v>1477528.2400000002</v>
      </c>
      <c r="D284" s="22">
        <v>-6936144.7322999984</v>
      </c>
      <c r="E284" s="22">
        <f t="shared" si="5"/>
        <v>-5458616.4922999982</v>
      </c>
      <c r="F284" s="503"/>
      <c r="G284" s="503"/>
      <c r="H284" s="504"/>
    </row>
    <row r="285" spans="1:8" ht="16.5">
      <c r="A285" s="20">
        <v>908</v>
      </c>
      <c r="B285" s="18" t="s">
        <v>289</v>
      </c>
      <c r="C285" s="22">
        <v>501858.33999999997</v>
      </c>
      <c r="D285" s="22">
        <v>-619639.89749999996</v>
      </c>
      <c r="E285" s="22">
        <f t="shared" si="5"/>
        <v>-117781.5575</v>
      </c>
      <c r="F285" s="503"/>
      <c r="G285" s="503"/>
      <c r="H285" s="504"/>
    </row>
    <row r="286" spans="1:8" ht="16.5">
      <c r="A286" s="20">
        <v>915</v>
      </c>
      <c r="B286" s="18" t="s">
        <v>290</v>
      </c>
      <c r="C286" s="22">
        <v>413988.375</v>
      </c>
      <c r="D286" s="22">
        <v>-235771.97400000005</v>
      </c>
      <c r="E286" s="22">
        <f t="shared" si="5"/>
        <v>178216.40099999995</v>
      </c>
      <c r="F286" s="503"/>
      <c r="G286" s="503"/>
      <c r="H286" s="504"/>
    </row>
    <row r="287" spans="1:8" ht="16.5">
      <c r="A287" s="20">
        <v>918</v>
      </c>
      <c r="B287" s="18" t="s">
        <v>605</v>
      </c>
      <c r="C287" s="22">
        <v>67282.434999999998</v>
      </c>
      <c r="D287" s="22">
        <v>-52990.512000000002</v>
      </c>
      <c r="E287" s="22">
        <f t="shared" si="5"/>
        <v>14291.922999999995</v>
      </c>
      <c r="F287" s="503"/>
      <c r="G287" s="503"/>
      <c r="H287" s="504"/>
    </row>
    <row r="288" spans="1:8" ht="16.5">
      <c r="A288" s="20">
        <v>921</v>
      </c>
      <c r="B288" s="18" t="s">
        <v>292</v>
      </c>
      <c r="C288" s="22">
        <v>240337.035</v>
      </c>
      <c r="D288" s="22">
        <v>-38072.012000000002</v>
      </c>
      <c r="E288" s="22">
        <f t="shared" si="5"/>
        <v>202265.02299999999</v>
      </c>
      <c r="F288" s="503"/>
      <c r="G288" s="503"/>
      <c r="H288" s="504"/>
    </row>
    <row r="289" spans="1:8" ht="16.5">
      <c r="A289" s="20">
        <v>922</v>
      </c>
      <c r="B289" s="18" t="s">
        <v>293</v>
      </c>
      <c r="C289" s="22">
        <v>132774.65000000002</v>
      </c>
      <c r="D289" s="22">
        <v>-217228.27849999999</v>
      </c>
      <c r="E289" s="22">
        <f t="shared" si="5"/>
        <v>-84453.628499999963</v>
      </c>
      <c r="F289" s="503"/>
      <c r="G289" s="503"/>
      <c r="H289" s="504"/>
    </row>
    <row r="290" spans="1:8" ht="16.5">
      <c r="A290" s="20">
        <v>924</v>
      </c>
      <c r="B290" s="18" t="s">
        <v>606</v>
      </c>
      <c r="C290" s="22">
        <v>74667.092500000013</v>
      </c>
      <c r="D290" s="22">
        <v>-58256.742500000008</v>
      </c>
      <c r="E290" s="22">
        <f t="shared" si="5"/>
        <v>16410.350000000006</v>
      </c>
      <c r="F290" s="503"/>
      <c r="G290" s="503"/>
      <c r="H290" s="504"/>
    </row>
    <row r="291" spans="1:8" ht="16.5">
      <c r="A291" s="20">
        <v>925</v>
      </c>
      <c r="B291" s="18" t="s">
        <v>295</v>
      </c>
      <c r="C291" s="22">
        <v>92494.700000000012</v>
      </c>
      <c r="D291" s="22">
        <v>-34312.550000000003</v>
      </c>
      <c r="E291" s="22">
        <f t="shared" si="5"/>
        <v>58182.150000000009</v>
      </c>
      <c r="F291" s="503"/>
      <c r="G291" s="503"/>
      <c r="H291" s="504"/>
    </row>
    <row r="292" spans="1:8" ht="16.5">
      <c r="A292" s="20">
        <v>927</v>
      </c>
      <c r="B292" s="18" t="s">
        <v>607</v>
      </c>
      <c r="C292" s="22">
        <v>874746.24750000006</v>
      </c>
      <c r="D292" s="22">
        <v>-1056046.3024499998</v>
      </c>
      <c r="E292" s="22">
        <f t="shared" si="5"/>
        <v>-181300.05494999979</v>
      </c>
      <c r="F292" s="503"/>
      <c r="G292" s="503"/>
      <c r="H292" s="504"/>
    </row>
    <row r="293" spans="1:8" ht="16.5">
      <c r="A293" s="20">
        <v>931</v>
      </c>
      <c r="B293" s="18" t="s">
        <v>297</v>
      </c>
      <c r="C293" s="22">
        <v>114947.04250000001</v>
      </c>
      <c r="D293" s="22">
        <v>-208038.48250000001</v>
      </c>
      <c r="E293" s="22">
        <f t="shared" si="5"/>
        <v>-93091.44</v>
      </c>
      <c r="F293" s="503"/>
      <c r="G293" s="503"/>
      <c r="H293" s="504"/>
    </row>
    <row r="294" spans="1:8" ht="16.5">
      <c r="A294" s="20">
        <v>934</v>
      </c>
      <c r="B294" s="18" t="s">
        <v>608</v>
      </c>
      <c r="C294" s="22">
        <v>0</v>
      </c>
      <c r="D294" s="22">
        <v>-2406652.42</v>
      </c>
      <c r="E294" s="22">
        <f t="shared" si="5"/>
        <v>-2406652.42</v>
      </c>
      <c r="F294" s="503"/>
      <c r="G294" s="503"/>
      <c r="H294" s="504"/>
    </row>
    <row r="295" spans="1:8" ht="16.5">
      <c r="A295" s="20">
        <v>935</v>
      </c>
      <c r="B295" s="18" t="s">
        <v>609</v>
      </c>
      <c r="C295" s="22">
        <v>1331476.1250000002</v>
      </c>
      <c r="D295" s="22">
        <v>-69400.862000000008</v>
      </c>
      <c r="E295" s="22">
        <f t="shared" si="5"/>
        <v>1262075.2630000003</v>
      </c>
      <c r="F295" s="503"/>
      <c r="G295" s="503"/>
      <c r="H295" s="504"/>
    </row>
    <row r="296" spans="1:8" ht="16.5">
      <c r="A296" s="20">
        <v>936</v>
      </c>
      <c r="B296" s="18" t="s">
        <v>610</v>
      </c>
      <c r="C296" s="22">
        <v>177679.33499999999</v>
      </c>
      <c r="D296" s="22">
        <v>-90361.354500000016</v>
      </c>
      <c r="E296" s="22">
        <f t="shared" si="5"/>
        <v>87317.980499999976</v>
      </c>
      <c r="F296" s="503"/>
      <c r="G296" s="503"/>
      <c r="H296" s="504"/>
    </row>
    <row r="297" spans="1:8" ht="16.5">
      <c r="A297" s="20">
        <v>946</v>
      </c>
      <c r="B297" s="18" t="s">
        <v>611</v>
      </c>
      <c r="C297" s="22">
        <v>94210.327500000014</v>
      </c>
      <c r="D297" s="22">
        <v>-252003.30200000003</v>
      </c>
      <c r="E297" s="22">
        <f t="shared" si="5"/>
        <v>-157792.97450000001</v>
      </c>
      <c r="F297" s="503"/>
      <c r="G297" s="503"/>
      <c r="H297" s="504"/>
    </row>
    <row r="298" spans="1:8" ht="16.5">
      <c r="A298" s="20">
        <v>976</v>
      </c>
      <c r="B298" s="18" t="s">
        <v>612</v>
      </c>
      <c r="C298" s="22">
        <v>93986.55</v>
      </c>
      <c r="D298" s="22">
        <v>-140293.57400000002</v>
      </c>
      <c r="E298" s="22">
        <f t="shared" si="5"/>
        <v>-46307.024000000019</v>
      </c>
      <c r="F298" s="503"/>
      <c r="G298" s="503"/>
      <c r="H298" s="504"/>
    </row>
    <row r="299" spans="1:8" ht="16.5">
      <c r="A299" s="20">
        <v>977</v>
      </c>
      <c r="B299" s="18" t="s">
        <v>303</v>
      </c>
      <c r="C299" s="22">
        <v>476198.51999999996</v>
      </c>
      <c r="D299" s="22">
        <v>-274052.84499999997</v>
      </c>
      <c r="E299" s="22">
        <f t="shared" si="5"/>
        <v>202145.67499999999</v>
      </c>
      <c r="F299" s="503"/>
      <c r="G299" s="503"/>
      <c r="H299" s="504"/>
    </row>
    <row r="300" spans="1:8" ht="16.5">
      <c r="A300" s="20">
        <v>980</v>
      </c>
      <c r="B300" s="18" t="s">
        <v>304</v>
      </c>
      <c r="C300" s="22">
        <v>1089423.4625000001</v>
      </c>
      <c r="D300" s="22">
        <v>-1902607.0279000006</v>
      </c>
      <c r="E300" s="22">
        <f t="shared" si="5"/>
        <v>-813183.56540000043</v>
      </c>
      <c r="F300" s="503"/>
      <c r="G300" s="503"/>
      <c r="H300" s="504"/>
    </row>
    <row r="301" spans="1:8" ht="16.5">
      <c r="A301" s="20">
        <v>981</v>
      </c>
      <c r="B301" s="18" t="s">
        <v>305</v>
      </c>
      <c r="C301" s="22">
        <v>26853.300000000003</v>
      </c>
      <c r="D301" s="22">
        <v>-79068.05</v>
      </c>
      <c r="E301" s="22">
        <f t="shared" si="5"/>
        <v>-52214.75</v>
      </c>
      <c r="F301" s="503"/>
      <c r="G301" s="503"/>
      <c r="H301" s="504"/>
    </row>
    <row r="302" spans="1:8" ht="16.5">
      <c r="A302" s="20">
        <v>989</v>
      </c>
      <c r="B302" s="18" t="s">
        <v>613</v>
      </c>
      <c r="C302" s="22">
        <v>179022.00000000003</v>
      </c>
      <c r="D302" s="22">
        <v>-71683.392500000002</v>
      </c>
      <c r="E302" s="22">
        <f t="shared" si="5"/>
        <v>107338.60750000003</v>
      </c>
      <c r="F302" s="503"/>
      <c r="G302" s="503"/>
      <c r="H302" s="504"/>
    </row>
    <row r="303" spans="1:8" ht="16.5">
      <c r="A303" s="20">
        <v>992</v>
      </c>
      <c r="B303" s="18" t="s">
        <v>307</v>
      </c>
      <c r="C303" s="22">
        <v>220942.98499999999</v>
      </c>
      <c r="D303" s="22">
        <v>-394564.48799999995</v>
      </c>
      <c r="E303" s="22">
        <f t="shared" si="5"/>
        <v>-173621.50299999997</v>
      </c>
      <c r="F303" s="503"/>
      <c r="G303" s="503"/>
      <c r="H303" s="504"/>
    </row>
  </sheetData>
  <autoFilter ref="A10:E10" xr:uid="{36AAFA82-0957-4F64-B6A0-945E57961547}"/>
  <phoneticPr fontId="43" type="noConversion"/>
  <hyperlinks>
    <hyperlink ref="A3" r:id="rId1" xr:uid="{1AB65293-4A0A-4AC5-954C-43B6CDF353EB}"/>
    <hyperlink ref="A2" r:id="rId2" display="Lähde: VM/KAO 9.3.2023" xr:uid="{B41CE83C-211A-4FBB-9C36-7D1A07B7C838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308</v>
      </c>
      <c r="B1" s="6"/>
      <c r="I1" s="8"/>
      <c r="J1" s="12"/>
      <c r="L1" s="38"/>
      <c r="M1" s="24"/>
      <c r="U1" s="35" t="s">
        <v>309</v>
      </c>
      <c r="V1" s="6"/>
      <c r="X1" s="17"/>
      <c r="Z1" s="12"/>
      <c r="AA1" s="12"/>
    </row>
    <row r="2" spans="1:29" ht="17.45" customHeight="1">
      <c r="A2" s="239" t="s">
        <v>310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</v>
      </c>
      <c r="V3" s="51"/>
      <c r="W3" s="52"/>
      <c r="X3" s="17"/>
      <c r="Y3" s="52"/>
      <c r="Z3" s="42"/>
      <c r="AA3" s="42"/>
      <c r="AB3" s="42"/>
    </row>
    <row r="4" spans="1:29">
      <c r="A4" s="249" t="s">
        <v>311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312</v>
      </c>
      <c r="V4" s="51"/>
      <c r="W4" s="43"/>
      <c r="X4" s="137"/>
      <c r="Y4" s="45"/>
      <c r="Z4" s="46"/>
      <c r="AA4" s="46"/>
      <c r="AB4" s="138" t="s">
        <v>313</v>
      </c>
    </row>
    <row r="5" spans="1:29">
      <c r="A5" s="335" t="s">
        <v>314</v>
      </c>
      <c r="B5" s="51"/>
      <c r="C5" s="47"/>
      <c r="D5" s="48"/>
      <c r="E5" s="163"/>
      <c r="F5" s="216"/>
      <c r="G5" s="164"/>
      <c r="H5" s="42" t="s">
        <v>315</v>
      </c>
      <c r="I5" s="1"/>
      <c r="J5" s="12"/>
      <c r="K5" s="1"/>
      <c r="L5" s="1"/>
      <c r="R5" s="1"/>
      <c r="U5" s="53" t="s">
        <v>316</v>
      </c>
      <c r="V5" s="51"/>
      <c r="W5" s="47"/>
      <c r="Y5" s="48"/>
      <c r="Z5" s="12"/>
      <c r="AA5" s="12"/>
      <c r="AB5" s="42" t="s">
        <v>315</v>
      </c>
    </row>
    <row r="6" spans="1:29">
      <c r="A6" s="250" t="s">
        <v>2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317</v>
      </c>
      <c r="V6" s="51"/>
      <c r="W6" s="47"/>
      <c r="X6" s="13"/>
      <c r="Y6" s="48"/>
      <c r="Z6" s="48"/>
      <c r="AA6" s="48"/>
      <c r="AB6" s="49"/>
    </row>
    <row r="7" spans="1:29">
      <c r="A7" s="251" t="s">
        <v>318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318</v>
      </c>
      <c r="V7" s="51"/>
      <c r="W7" s="47"/>
      <c r="X7" s="13"/>
      <c r="Y7" s="48"/>
      <c r="Z7" s="48"/>
      <c r="AA7" s="48"/>
      <c r="AB7" s="49"/>
    </row>
    <row r="8" spans="1:29">
      <c r="A8" s="250" t="s">
        <v>3</v>
      </c>
      <c r="F8" s="217"/>
      <c r="G8" s="165"/>
      <c r="I8" s="8"/>
      <c r="J8" s="12"/>
      <c r="L8" s="40"/>
      <c r="U8" s="42" t="s">
        <v>3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4</v>
      </c>
      <c r="B9" s="55" t="s">
        <v>5</v>
      </c>
      <c r="C9" s="56" t="s">
        <v>10</v>
      </c>
      <c r="D9" s="56" t="s">
        <v>11</v>
      </c>
      <c r="E9" s="343" t="s">
        <v>319</v>
      </c>
      <c r="F9" s="166" t="s">
        <v>320</v>
      </c>
      <c r="G9" s="166" t="s">
        <v>321</v>
      </c>
      <c r="H9" s="56" t="s">
        <v>6</v>
      </c>
      <c r="I9" s="56" t="s">
        <v>322</v>
      </c>
      <c r="J9" s="57" t="s">
        <v>12</v>
      </c>
      <c r="K9" s="57" t="s">
        <v>7</v>
      </c>
      <c r="L9" s="58" t="s">
        <v>323</v>
      </c>
      <c r="M9" s="167" t="s">
        <v>8</v>
      </c>
      <c r="N9" s="133" t="s">
        <v>324</v>
      </c>
      <c r="O9" s="133" t="s">
        <v>9</v>
      </c>
      <c r="P9" s="59"/>
      <c r="Q9" s="60" t="s">
        <v>325</v>
      </c>
      <c r="R9" s="60" t="s">
        <v>326</v>
      </c>
      <c r="S9" s="60"/>
      <c r="T9" s="61"/>
      <c r="U9" s="140" t="s">
        <v>4</v>
      </c>
      <c r="V9" s="140" t="s">
        <v>5</v>
      </c>
      <c r="W9" s="141" t="s">
        <v>327</v>
      </c>
      <c r="X9" s="141" t="s">
        <v>328</v>
      </c>
      <c r="Y9" s="141" t="s">
        <v>6</v>
      </c>
      <c r="Z9" s="141" t="s">
        <v>329</v>
      </c>
      <c r="AA9" s="142" t="s">
        <v>330</v>
      </c>
      <c r="AB9" s="142" t="s">
        <v>331</v>
      </c>
      <c r="AC9" s="143" t="s">
        <v>13</v>
      </c>
    </row>
    <row r="10" spans="1:29" s="54" customFormat="1" ht="30.6" customHeight="1">
      <c r="A10" s="346"/>
      <c r="B10" s="347" t="s">
        <v>14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14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15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15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16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16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17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17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18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18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19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19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20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20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21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21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22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22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23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23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24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24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25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25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26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26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27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27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28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28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29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29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30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30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31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31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32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32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33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33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34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34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35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35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36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36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37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37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38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38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39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39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40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40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41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41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42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42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43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43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44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44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45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45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46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46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47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47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48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48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49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49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50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50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51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51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52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52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53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53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54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54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55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55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56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56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57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57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58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58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59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59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60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60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61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61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62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62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63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63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64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64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65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65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66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66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67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67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68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68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69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69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70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70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71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71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72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72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73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73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74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74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75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75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76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76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77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77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78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78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79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79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80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80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81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81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82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82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83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83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84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84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85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85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86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86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87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87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88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88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89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89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90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90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91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91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92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92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93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93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94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94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95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95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96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96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97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97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98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98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99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99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100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100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101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101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102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102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103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103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104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104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105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105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106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106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107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107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108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108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109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109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110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110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111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111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112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112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113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113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114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114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115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115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116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116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117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117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118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118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119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119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120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120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121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121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122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122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123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123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124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124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125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125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126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126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127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127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128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128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129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129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130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130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131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131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132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132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133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133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134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134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135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135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136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136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137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137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138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138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139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139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140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140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141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141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142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142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143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143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144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144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145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145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146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146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147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147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148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148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149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149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150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150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151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151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152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152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153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153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154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154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155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155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156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156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157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157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158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158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159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159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160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160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161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161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162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162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163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163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164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164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165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165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166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166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167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167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168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168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169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169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170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170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171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171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172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172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173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173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174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174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175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175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176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176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177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177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178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178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179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179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180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180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181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181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182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182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183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183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184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184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185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185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186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186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187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187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188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188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189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189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190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190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191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191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192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192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193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193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194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194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195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195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196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196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197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197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198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198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199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199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200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200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201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201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202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202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203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203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204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204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205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205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206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206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207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207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208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208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209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209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210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210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211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211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212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212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213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213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214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214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215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215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216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216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217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217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218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218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219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219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220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220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221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221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222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222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223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223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224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224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225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225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226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226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227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227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228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228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229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229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230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230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231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231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232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232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233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233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234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234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235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235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236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236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237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237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238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238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239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239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240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240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241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241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242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242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243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243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244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244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245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245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246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246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247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247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248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248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249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249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250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250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251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251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252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252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253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253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254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254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255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255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256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256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257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257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258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258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259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259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260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260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261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261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262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262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263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263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264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264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265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265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266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266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267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267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268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268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269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269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270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270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271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271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272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272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273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273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274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274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275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275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276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276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277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277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278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278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279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279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280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280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281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281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282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282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283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283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284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284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285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285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286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286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287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287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288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288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289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289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290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290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291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291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292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292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293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293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294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294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295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295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296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296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297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297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298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298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299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299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300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300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301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301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302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302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303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303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304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304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305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305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306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306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307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307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2" priority="1" operator="lessThan">
      <formula>0</formula>
    </cfRule>
  </conditionalFormatting>
  <conditionalFormatting sqref="L10:L303">
    <cfRule type="cellIs" dxfId="31" priority="2" operator="lessThan">
      <formula>0</formula>
    </cfRule>
  </conditionalFormatting>
  <conditionalFormatting sqref="AA11:AA303">
    <cfRule type="cellIs" dxfId="30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9" sqref="A9"/>
      <selection pane="bottomRight" activeCell="L2" sqref="L2"/>
    </sheetView>
  </sheetViews>
  <sheetFormatPr defaultRowHeight="15.75"/>
  <cols>
    <col min="1" max="1" width="6.7109375" customWidth="1"/>
    <col min="2" max="2" width="14" bestFit="1" customWidth="1"/>
    <col min="3" max="5" width="15" customWidth="1"/>
    <col min="6" max="6" width="1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11.710937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2.570312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8.5703125" style="572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72" customWidth="1"/>
    <col min="34" max="34" width="11.85546875" customWidth="1"/>
    <col min="35" max="35" width="8.140625" style="572" customWidth="1"/>
  </cols>
  <sheetData>
    <row r="1" spans="1:35" ht="33.75">
      <c r="A1" s="593" t="s">
        <v>756</v>
      </c>
      <c r="AA1" s="572"/>
      <c r="AC1" s="31"/>
      <c r="AE1" s="572"/>
      <c r="AI1"/>
    </row>
    <row r="2" spans="1:35" s="302" customFormat="1">
      <c r="A2" s="573" t="s">
        <v>737</v>
      </c>
      <c r="Y2"/>
      <c r="Z2"/>
      <c r="AC2" s="572"/>
    </row>
    <row r="3" spans="1:35" s="302" customFormat="1">
      <c r="A3" s="465" t="s">
        <v>816</v>
      </c>
      <c r="Y3"/>
      <c r="Z3"/>
      <c r="AC3" s="572"/>
    </row>
    <row r="4" spans="1:35" s="302" customFormat="1">
      <c r="A4" s="465" t="s">
        <v>806</v>
      </c>
      <c r="X4"/>
      <c r="Y4"/>
      <c r="AB4" s="572"/>
      <c r="AE4" s="574"/>
    </row>
    <row r="5" spans="1:35" s="302" customFormat="1">
      <c r="A5" s="302" t="s">
        <v>808</v>
      </c>
      <c r="Y5"/>
      <c r="Z5"/>
      <c r="AC5" s="572"/>
    </row>
    <row r="6" spans="1:35" s="404" customFormat="1" ht="16.5">
      <c r="A6" s="302" t="s">
        <v>757</v>
      </c>
      <c r="Y6"/>
      <c r="Z6"/>
      <c r="AC6" s="572"/>
      <c r="AE6" s="9"/>
      <c r="AG6" s="572"/>
      <c r="AI6" s="572"/>
    </row>
    <row r="7" spans="1:35" s="773" customFormat="1">
      <c r="A7" s="772" t="s">
        <v>811</v>
      </c>
      <c r="L7" s="774" t="s">
        <v>758</v>
      </c>
      <c r="AC7" s="775"/>
      <c r="AE7" s="775"/>
      <c r="AG7" s="775"/>
      <c r="AI7" s="775"/>
    </row>
    <row r="8" spans="1:35" s="404" customFormat="1" ht="19.5">
      <c r="A8" s="614" t="s">
        <v>807</v>
      </c>
      <c r="Y8"/>
      <c r="Z8"/>
      <c r="AC8" s="572"/>
      <c r="AE8" s="9"/>
      <c r="AG8" s="572"/>
      <c r="AI8" s="572"/>
    </row>
    <row r="9" spans="1:35" s="595" customFormat="1" ht="94.5">
      <c r="A9" s="594" t="s">
        <v>635</v>
      </c>
      <c r="B9" s="594" t="s">
        <v>637</v>
      </c>
      <c r="C9" s="605" t="s">
        <v>724</v>
      </c>
      <c r="D9" s="606" t="s">
        <v>725</v>
      </c>
      <c r="E9" s="594" t="s">
        <v>726</v>
      </c>
      <c r="F9" s="594" t="s">
        <v>727</v>
      </c>
      <c r="G9" s="594"/>
      <c r="H9" s="607" t="s">
        <v>728</v>
      </c>
      <c r="I9" s="606" t="s">
        <v>729</v>
      </c>
      <c r="J9" s="594" t="s">
        <v>730</v>
      </c>
      <c r="K9" s="594" t="s">
        <v>727</v>
      </c>
      <c r="L9" s="594"/>
      <c r="M9" s="607" t="s">
        <v>733</v>
      </c>
      <c r="N9" s="607" t="s">
        <v>810</v>
      </c>
      <c r="O9" s="608" t="s">
        <v>745</v>
      </c>
      <c r="P9" s="609" t="s">
        <v>746</v>
      </c>
      <c r="Q9" s="607" t="s">
        <v>747</v>
      </c>
      <c r="R9" s="615" t="s">
        <v>786</v>
      </c>
      <c r="S9" s="596"/>
      <c r="T9" s="606" t="s">
        <v>734</v>
      </c>
      <c r="U9" s="606" t="s">
        <v>809</v>
      </c>
      <c r="V9" s="606" t="s">
        <v>748</v>
      </c>
      <c r="W9" s="606" t="s">
        <v>749</v>
      </c>
      <c r="X9" s="606" t="s">
        <v>741</v>
      </c>
      <c r="Y9" s="610" t="s">
        <v>760</v>
      </c>
      <c r="Z9" s="610" t="s">
        <v>761</v>
      </c>
      <c r="AA9" s="616" t="s">
        <v>735</v>
      </c>
      <c r="AB9" s="596"/>
      <c r="AC9" s="594" t="s">
        <v>736</v>
      </c>
      <c r="AD9" s="594" t="s">
        <v>731</v>
      </c>
      <c r="AE9" s="594" t="s">
        <v>732</v>
      </c>
      <c r="AF9" s="594"/>
      <c r="AG9" s="755" t="s">
        <v>723</v>
      </c>
      <c r="AH9" s="594" t="s">
        <v>762</v>
      </c>
      <c r="AI9" s="594" t="s">
        <v>615</v>
      </c>
    </row>
    <row r="10" spans="1:35" s="590" customFormat="1" ht="29.25" customHeight="1" thickBot="1">
      <c r="A10" s="575"/>
      <c r="B10" s="475" t="s">
        <v>501</v>
      </c>
      <c r="C10" s="576">
        <f>SUM(C11:C303)</f>
        <v>21233581000.000008</v>
      </c>
      <c r="D10" s="576">
        <v>21947844042.145874</v>
      </c>
      <c r="E10" s="576">
        <f>D10-C10</f>
        <v>714263042.14586639</v>
      </c>
      <c r="F10" s="579">
        <f>E10/C10</f>
        <v>3.363836943687766E-2</v>
      </c>
      <c r="G10" s="579"/>
      <c r="H10" s="576">
        <f>SUM(H11:H303)</f>
        <v>21229990085.203232</v>
      </c>
      <c r="I10" s="576">
        <v>21947844042.425903</v>
      </c>
      <c r="J10" s="576">
        <f>I10-H10</f>
        <v>717853957.22267151</v>
      </c>
      <c r="K10" s="579">
        <f>J10/H10</f>
        <v>3.3813202660089685E-2</v>
      </c>
      <c r="L10" s="579"/>
      <c r="M10" s="577">
        <f>SUM(M11:M303)</f>
        <v>3590914.7967728414</v>
      </c>
      <c r="N10" s="577">
        <f>SUM(N11:N303)</f>
        <v>-1081400.9573035128</v>
      </c>
      <c r="O10" s="577">
        <f t="shared" ref="O10" si="0">SUM(O11:O303)</f>
        <v>571939712.36720836</v>
      </c>
      <c r="P10" s="577">
        <v>594925697.85086024</v>
      </c>
      <c r="Q10" s="577">
        <v>1673009.2263127551</v>
      </c>
      <c r="R10" s="604">
        <f t="shared" ref="R10:R73" si="1">N10+Q10</f>
        <v>591608.2690092423</v>
      </c>
      <c r="S10" s="604"/>
      <c r="T10" s="577">
        <f t="shared" ref="T10:U10" si="2">SUM(T11:T303)</f>
        <v>-0.28001571632921696</v>
      </c>
      <c r="U10" s="577">
        <f t="shared" si="2"/>
        <v>0.1680094916082453</v>
      </c>
      <c r="V10" s="577">
        <f t="shared" ref="V10" si="3">SUM(V11:V303)</f>
        <v>634366063.93223405</v>
      </c>
      <c r="W10" s="576">
        <v>602510945.72740221</v>
      </c>
      <c r="X10" s="577">
        <f>SUM(X11:X303)</f>
        <v>-1.5250407159328461E-8</v>
      </c>
      <c r="Y10" s="599">
        <v>-500625539.48810929</v>
      </c>
      <c r="Z10" s="599">
        <v>192000000</v>
      </c>
      <c r="AA10" s="604">
        <f t="shared" ref="AA10:AA73" si="4">U10+X10+Y10+Z10</f>
        <v>-308625539.32009983</v>
      </c>
      <c r="AB10" s="604"/>
      <c r="AC10" s="599">
        <f t="shared" ref="AC10:AC73" si="5">AA10-R10</f>
        <v>-309217147.58910906</v>
      </c>
      <c r="AD10" s="598">
        <v>-251303775.54425383</v>
      </c>
      <c r="AE10" s="598">
        <f t="shared" ref="AE10:AE73" si="6">AD10/AG10</f>
        <v>-45.414066067212502</v>
      </c>
      <c r="AF10" s="598"/>
      <c r="AG10" s="598">
        <f>SUM(AG11:AG303)</f>
        <v>5533611</v>
      </c>
      <c r="AH10" s="603">
        <v>0</v>
      </c>
      <c r="AI10" s="604">
        <v>0</v>
      </c>
    </row>
    <row r="11" spans="1:35" s="572" customFormat="1" ht="16.5">
      <c r="A11" s="580">
        <v>5</v>
      </c>
      <c r="B11" s="432" t="s">
        <v>15</v>
      </c>
      <c r="C11" s="581">
        <v>40516309.558119193</v>
      </c>
      <c r="D11" s="581">
        <v>41463801.742570862</v>
      </c>
      <c r="E11" s="611">
        <f t="shared" ref="E11:E74" si="7">D11-C11</f>
        <v>947492.18445166945</v>
      </c>
      <c r="F11" s="582">
        <f t="shared" ref="F11:F74" si="8">E11/C11</f>
        <v>2.338545131047846E-2</v>
      </c>
      <c r="G11" s="582"/>
      <c r="H11" s="581">
        <v>42783032.652761392</v>
      </c>
      <c r="I11" s="581">
        <v>43310119.137234502</v>
      </c>
      <c r="J11" s="611">
        <f t="shared" ref="J11:J74" si="9">I11-H11</f>
        <v>527086.48447310925</v>
      </c>
      <c r="K11" s="582">
        <f t="shared" ref="K11:K74" si="10">J11/H11</f>
        <v>1.2319988831812952E-2</v>
      </c>
      <c r="L11" s="579"/>
      <c r="M11" s="578">
        <f t="shared" ref="M11:M74" si="11">C11-H11</f>
        <v>-2266723.0946421996</v>
      </c>
      <c r="N11" s="578">
        <v>1357610.106746292</v>
      </c>
      <c r="O11" s="591">
        <v>3878630.4985348582</v>
      </c>
      <c r="P11" s="578">
        <v>3760826.5588205382</v>
      </c>
      <c r="Q11" s="578">
        <v>156590.91069951275</v>
      </c>
      <c r="R11" s="604">
        <f t="shared" si="1"/>
        <v>1514201.0174458048</v>
      </c>
      <c r="S11" s="617"/>
      <c r="T11" s="597">
        <f t="shared" ref="T11:T74" si="12">D11-I11</f>
        <v>-1846317.3946636394</v>
      </c>
      <c r="U11" s="597">
        <v>1107790.4367981835</v>
      </c>
      <c r="V11" s="592">
        <v>345504.85127744079</v>
      </c>
      <c r="W11" s="581">
        <v>398285.53947310522</v>
      </c>
      <c r="X11" s="581">
        <v>4515.1564391095244</v>
      </c>
      <c r="Y11" s="589">
        <v>-830785.59897313174</v>
      </c>
      <c r="Z11" s="589">
        <v>318623.04740972939</v>
      </c>
      <c r="AA11" s="604">
        <f t="shared" si="4"/>
        <v>600143.04167389055</v>
      </c>
      <c r="AB11" s="604"/>
      <c r="AC11" s="602">
        <f t="shared" si="5"/>
        <v>-914057.97577191424</v>
      </c>
      <c r="AD11" s="581">
        <v>-1126966.3947671391</v>
      </c>
      <c r="AE11" s="578">
        <f t="shared" si="6"/>
        <v>-122.72311823664806</v>
      </c>
      <c r="AF11" s="578"/>
      <c r="AG11" s="583">
        <v>9183</v>
      </c>
      <c r="AH11" s="584">
        <v>14</v>
      </c>
      <c r="AI11" s="584">
        <v>14</v>
      </c>
    </row>
    <row r="12" spans="1:35" s="572" customFormat="1" ht="16.5">
      <c r="A12" s="585">
        <v>9</v>
      </c>
      <c r="B12" s="432" t="s">
        <v>16</v>
      </c>
      <c r="C12" s="581">
        <v>11186529.546189392</v>
      </c>
      <c r="D12" s="581">
        <v>11369722.722487817</v>
      </c>
      <c r="E12" s="611">
        <f t="shared" si="7"/>
        <v>183193.1762984246</v>
      </c>
      <c r="F12" s="582">
        <f t="shared" si="8"/>
        <v>1.6376229602042037E-2</v>
      </c>
      <c r="G12" s="582"/>
      <c r="H12" s="581">
        <v>11877195.76196173</v>
      </c>
      <c r="I12" s="581">
        <v>12215516.448322592</v>
      </c>
      <c r="J12" s="611">
        <f t="shared" si="9"/>
        <v>338320.68636086211</v>
      </c>
      <c r="K12" s="582">
        <f t="shared" si="10"/>
        <v>2.848489602607867E-2</v>
      </c>
      <c r="L12" s="579"/>
      <c r="M12" s="578">
        <f t="shared" si="11"/>
        <v>-690666.21577233821</v>
      </c>
      <c r="N12" s="578">
        <v>413751.29628251819</v>
      </c>
      <c r="O12" s="591">
        <v>431199.67431495339</v>
      </c>
      <c r="P12" s="578">
        <v>411165.75559401419</v>
      </c>
      <c r="Q12" s="578">
        <v>30410.714416795221</v>
      </c>
      <c r="R12" s="604">
        <f t="shared" si="1"/>
        <v>444162.01069931342</v>
      </c>
      <c r="S12" s="604"/>
      <c r="T12" s="581">
        <f t="shared" si="12"/>
        <v>-845793.72583477572</v>
      </c>
      <c r="U12" s="581">
        <v>507476.23550086532</v>
      </c>
      <c r="V12" s="592">
        <v>1459320.7551595345</v>
      </c>
      <c r="W12" s="581">
        <v>1377883.7845641598</v>
      </c>
      <c r="X12" s="581">
        <v>45935.127276895844</v>
      </c>
      <c r="Y12" s="589">
        <v>-221379.98047340231</v>
      </c>
      <c r="Z12" s="589">
        <v>84903.691278624392</v>
      </c>
      <c r="AA12" s="604">
        <f t="shared" si="4"/>
        <v>416935.07358298328</v>
      </c>
      <c r="AB12" s="604"/>
      <c r="AC12" s="602">
        <f t="shared" si="5"/>
        <v>-27226.93711633014</v>
      </c>
      <c r="AD12" s="581">
        <v>-55565.113397897221</v>
      </c>
      <c r="AE12" s="578">
        <f t="shared" si="6"/>
        <v>-22.707443154024201</v>
      </c>
      <c r="AF12" s="578"/>
      <c r="AG12" s="583">
        <v>2447</v>
      </c>
      <c r="AH12" s="584">
        <v>17</v>
      </c>
      <c r="AI12" s="584">
        <v>17</v>
      </c>
    </row>
    <row r="13" spans="1:35" s="572" customFormat="1" ht="16.5">
      <c r="A13" s="585">
        <v>10</v>
      </c>
      <c r="B13" s="432" t="s">
        <v>502</v>
      </c>
      <c r="C13" s="581">
        <v>51680263.271630019</v>
      </c>
      <c r="D13" s="581">
        <v>53395438.256189324</v>
      </c>
      <c r="E13" s="611">
        <f t="shared" si="7"/>
        <v>1715174.984559305</v>
      </c>
      <c r="F13" s="582">
        <f t="shared" si="8"/>
        <v>3.3188201374756802E-2</v>
      </c>
      <c r="G13" s="582"/>
      <c r="H13" s="581">
        <v>52434111.944996811</v>
      </c>
      <c r="I13" s="581">
        <v>52827972.64679528</v>
      </c>
      <c r="J13" s="611">
        <f t="shared" si="9"/>
        <v>393860.70179846883</v>
      </c>
      <c r="K13" s="582">
        <f t="shared" si="10"/>
        <v>7.5115356623494884E-3</v>
      </c>
      <c r="L13" s="579"/>
      <c r="M13" s="578">
        <f t="shared" si="11"/>
        <v>-753848.6733667925</v>
      </c>
      <c r="N13" s="578">
        <v>449394.50858596608</v>
      </c>
      <c r="O13" s="591">
        <v>-528198.02368837595</v>
      </c>
      <c r="P13" s="578">
        <v>122591.82514580712</v>
      </c>
      <c r="Q13" s="578">
        <v>-604146.33963847859</v>
      </c>
      <c r="R13" s="604">
        <f t="shared" si="1"/>
        <v>-154751.83105251251</v>
      </c>
      <c r="S13" s="604"/>
      <c r="T13" s="581">
        <f t="shared" si="12"/>
        <v>567465.60939404368</v>
      </c>
      <c r="U13" s="581">
        <v>-340479.36563642614</v>
      </c>
      <c r="V13" s="592">
        <v>-2548509.894766584</v>
      </c>
      <c r="W13" s="581">
        <v>-1366281.0996323787</v>
      </c>
      <c r="X13" s="581">
        <v>-1010240.0924459173</v>
      </c>
      <c r="Y13" s="589">
        <v>-1004397.4430795719</v>
      </c>
      <c r="Z13" s="589">
        <v>385206.69414601062</v>
      </c>
      <c r="AA13" s="604">
        <f t="shared" si="4"/>
        <v>-1969910.2070159051</v>
      </c>
      <c r="AB13" s="604"/>
      <c r="AC13" s="602">
        <f t="shared" si="5"/>
        <v>-1815158.3759633927</v>
      </c>
      <c r="AD13" s="581">
        <v>-1983955.5099511109</v>
      </c>
      <c r="AE13" s="578">
        <f t="shared" si="6"/>
        <v>-178.70253197181688</v>
      </c>
      <c r="AF13" s="578"/>
      <c r="AG13" s="583">
        <v>11102</v>
      </c>
      <c r="AH13" s="584">
        <v>14</v>
      </c>
      <c r="AI13" s="584">
        <v>14</v>
      </c>
    </row>
    <row r="14" spans="1:35" s="572" customFormat="1" ht="16.5">
      <c r="A14" s="585">
        <v>16</v>
      </c>
      <c r="B14" s="432" t="s">
        <v>18</v>
      </c>
      <c r="C14" s="581">
        <v>30501768.768478606</v>
      </c>
      <c r="D14" s="581">
        <v>32826723.185805805</v>
      </c>
      <c r="E14" s="611">
        <f t="shared" si="7"/>
        <v>2324954.4173271991</v>
      </c>
      <c r="F14" s="582">
        <f t="shared" si="8"/>
        <v>7.622359329305102E-2</v>
      </c>
      <c r="G14" s="582"/>
      <c r="H14" s="581">
        <v>36013932.384625927</v>
      </c>
      <c r="I14" s="581">
        <v>36480899.47070957</v>
      </c>
      <c r="J14" s="611">
        <f t="shared" si="9"/>
        <v>466967.08608364314</v>
      </c>
      <c r="K14" s="582">
        <f t="shared" si="10"/>
        <v>1.2966289854061808E-2</v>
      </c>
      <c r="L14" s="579"/>
      <c r="M14" s="578">
        <f t="shared" si="11"/>
        <v>-5512163.6161473207</v>
      </c>
      <c r="N14" s="578">
        <v>3305207.0963274743</v>
      </c>
      <c r="O14" s="591">
        <v>3994429.9817700908</v>
      </c>
      <c r="P14" s="578">
        <v>1133824.2483421527</v>
      </c>
      <c r="Q14" s="578">
        <v>2894068.920832519</v>
      </c>
      <c r="R14" s="604">
        <f t="shared" si="1"/>
        <v>6199276.0171599928</v>
      </c>
      <c r="S14" s="604"/>
      <c r="T14" s="581">
        <f t="shared" si="12"/>
        <v>-3654176.2849037647</v>
      </c>
      <c r="U14" s="581">
        <v>2192505.7709422582</v>
      </c>
      <c r="V14" s="592">
        <v>1061635.9371291623</v>
      </c>
      <c r="W14" s="581">
        <v>-1053684.7361753844</v>
      </c>
      <c r="X14" s="581">
        <v>1999051.0483130058</v>
      </c>
      <c r="Y14" s="589">
        <v>-725026.22129703558</v>
      </c>
      <c r="Z14" s="589">
        <v>278062.1912165492</v>
      </c>
      <c r="AA14" s="604">
        <f t="shared" si="4"/>
        <v>3744592.7891747779</v>
      </c>
      <c r="AB14" s="604"/>
      <c r="AC14" s="602">
        <f t="shared" si="5"/>
        <v>-2454683.2279852149</v>
      </c>
      <c r="AD14" s="581">
        <v>-2543170.7485654401</v>
      </c>
      <c r="AE14" s="578">
        <f t="shared" si="6"/>
        <v>-317.34099682623412</v>
      </c>
      <c r="AF14" s="578"/>
      <c r="AG14" s="583">
        <v>8014</v>
      </c>
      <c r="AH14" s="584">
        <v>7</v>
      </c>
      <c r="AI14" s="584">
        <v>7</v>
      </c>
    </row>
    <row r="15" spans="1:35" s="572" customFormat="1" ht="16.5">
      <c r="A15" s="585">
        <v>18</v>
      </c>
      <c r="B15" s="432" t="s">
        <v>19</v>
      </c>
      <c r="C15" s="581">
        <v>16677115.768127916</v>
      </c>
      <c r="D15" s="581">
        <v>16995495.255732611</v>
      </c>
      <c r="E15" s="611">
        <f t="shared" si="7"/>
        <v>318379.48760469444</v>
      </c>
      <c r="F15" s="582">
        <f t="shared" si="8"/>
        <v>1.9090800353689336E-2</v>
      </c>
      <c r="G15" s="582"/>
      <c r="H15" s="581">
        <v>15920552.565393895</v>
      </c>
      <c r="I15" s="581">
        <v>16235087.282942692</v>
      </c>
      <c r="J15" s="611">
        <f t="shared" si="9"/>
        <v>314534.71754879691</v>
      </c>
      <c r="K15" s="582">
        <f t="shared" si="10"/>
        <v>1.9756520149463476E-2</v>
      </c>
      <c r="L15" s="579"/>
      <c r="M15" s="578">
        <f t="shared" si="11"/>
        <v>756563.20273402147</v>
      </c>
      <c r="N15" s="578">
        <v>-455199.6460995652</v>
      </c>
      <c r="O15" s="591">
        <v>747506.99627676606</v>
      </c>
      <c r="P15" s="578">
        <v>1096005.8680460639</v>
      </c>
      <c r="Q15" s="578">
        <v>-328307.6518825799</v>
      </c>
      <c r="R15" s="604">
        <f t="shared" si="1"/>
        <v>-783507.2979821451</v>
      </c>
      <c r="S15" s="604"/>
      <c r="T15" s="581">
        <f t="shared" si="12"/>
        <v>760407.972789919</v>
      </c>
      <c r="U15" s="581">
        <v>-456244.78367395129</v>
      </c>
      <c r="V15" s="592">
        <v>9004.8804749399424</v>
      </c>
      <c r="W15" s="581">
        <v>360302.43185855635</v>
      </c>
      <c r="X15" s="581">
        <v>-277510.64894222573</v>
      </c>
      <c r="Y15" s="589">
        <v>-430908.39681030455</v>
      </c>
      <c r="Z15" s="589">
        <v>165262.06847572047</v>
      </c>
      <c r="AA15" s="604">
        <f t="shared" si="4"/>
        <v>-999401.76095076115</v>
      </c>
      <c r="AB15" s="604"/>
      <c r="AC15" s="602">
        <f t="shared" si="5"/>
        <v>-215894.46296861605</v>
      </c>
      <c r="AD15" s="581">
        <v>-330007.91343132546</v>
      </c>
      <c r="AE15" s="578">
        <f t="shared" si="6"/>
        <v>-69.285726103574518</v>
      </c>
      <c r="AF15" s="578"/>
      <c r="AG15" s="583">
        <v>4763</v>
      </c>
      <c r="AH15" s="584">
        <v>1</v>
      </c>
      <c r="AI15" s="586">
        <v>32</v>
      </c>
    </row>
    <row r="16" spans="1:35" s="572" customFormat="1" ht="16.5">
      <c r="A16" s="585">
        <v>19</v>
      </c>
      <c r="B16" s="432" t="s">
        <v>20</v>
      </c>
      <c r="C16" s="581">
        <v>13219628.804834867</v>
      </c>
      <c r="D16" s="581">
        <v>13878807.109613085</v>
      </c>
      <c r="E16" s="611">
        <f t="shared" si="7"/>
        <v>659178.30477821827</v>
      </c>
      <c r="F16" s="582">
        <f t="shared" si="8"/>
        <v>4.9863601657040055E-2</v>
      </c>
      <c r="G16" s="582"/>
      <c r="H16" s="581">
        <v>13070886.09187226</v>
      </c>
      <c r="I16" s="581">
        <v>13272683.216778588</v>
      </c>
      <c r="J16" s="611">
        <f t="shared" si="9"/>
        <v>201797.12490632758</v>
      </c>
      <c r="K16" s="582">
        <f t="shared" si="10"/>
        <v>1.5438672136528608E-2</v>
      </c>
      <c r="L16" s="579"/>
      <c r="M16" s="578">
        <f t="shared" si="11"/>
        <v>148742.71296260692</v>
      </c>
      <c r="N16" s="578">
        <v>-90275.155369053187</v>
      </c>
      <c r="O16" s="591">
        <v>2294029.8642041273</v>
      </c>
      <c r="P16" s="578">
        <v>2675563.3772817627</v>
      </c>
      <c r="Q16" s="578">
        <v>-365058.11083873111</v>
      </c>
      <c r="R16" s="604">
        <f t="shared" si="1"/>
        <v>-455333.2662077843</v>
      </c>
      <c r="S16" s="604"/>
      <c r="T16" s="581">
        <f t="shared" si="12"/>
        <v>606123.89283449762</v>
      </c>
      <c r="U16" s="581">
        <v>-363674.33570069849</v>
      </c>
      <c r="V16" s="592">
        <v>395719.66999898106</v>
      </c>
      <c r="W16" s="581">
        <v>961234.48984104395</v>
      </c>
      <c r="X16" s="581">
        <v>-504090.2831676738</v>
      </c>
      <c r="Y16" s="589">
        <v>-358713.37252841855</v>
      </c>
      <c r="Z16" s="589">
        <v>137573.81933786094</v>
      </c>
      <c r="AA16" s="604">
        <f t="shared" si="4"/>
        <v>-1088904.1720589299</v>
      </c>
      <c r="AB16" s="604"/>
      <c r="AC16" s="602">
        <f t="shared" si="5"/>
        <v>-633570.90585114562</v>
      </c>
      <c r="AD16" s="581">
        <v>-801256.04331878014</v>
      </c>
      <c r="AE16" s="578">
        <f t="shared" si="6"/>
        <v>-202.08223034521566</v>
      </c>
      <c r="AF16" s="578"/>
      <c r="AG16" s="583">
        <v>3965</v>
      </c>
      <c r="AH16" s="584">
        <v>2</v>
      </c>
      <c r="AI16" s="584">
        <v>2</v>
      </c>
    </row>
    <row r="17" spans="1:35" s="572" customFormat="1" ht="16.5">
      <c r="A17" s="585">
        <v>20</v>
      </c>
      <c r="B17" s="432" t="s">
        <v>503</v>
      </c>
      <c r="C17" s="581">
        <v>62822680.018305674</v>
      </c>
      <c r="D17" s="581">
        <v>66518068.561955027</v>
      </c>
      <c r="E17" s="611">
        <f t="shared" si="7"/>
        <v>3695388.5436493531</v>
      </c>
      <c r="F17" s="582">
        <f t="shared" si="8"/>
        <v>5.8822523053339452E-2</v>
      </c>
      <c r="G17" s="582"/>
      <c r="H17" s="581">
        <v>60230433.745363228</v>
      </c>
      <c r="I17" s="581">
        <v>61872472.242143549</v>
      </c>
      <c r="J17" s="611">
        <f t="shared" si="9"/>
        <v>1642038.496780321</v>
      </c>
      <c r="K17" s="582">
        <f t="shared" si="10"/>
        <v>2.7262604545110578E-2</v>
      </c>
      <c r="L17" s="579"/>
      <c r="M17" s="578">
        <f t="shared" si="11"/>
        <v>2592246.2729424462</v>
      </c>
      <c r="N17" s="578">
        <v>-1559634.2949535965</v>
      </c>
      <c r="O17" s="591">
        <v>-294640.18011061847</v>
      </c>
      <c r="P17" s="578">
        <v>1481221.1549185514</v>
      </c>
      <c r="Q17" s="578">
        <v>-1707264.5085644324</v>
      </c>
      <c r="R17" s="604">
        <f t="shared" si="1"/>
        <v>-3266898.8035180289</v>
      </c>
      <c r="S17" s="604"/>
      <c r="T17" s="581">
        <f t="shared" si="12"/>
        <v>4645596.3198114783</v>
      </c>
      <c r="U17" s="581">
        <v>-2787357.7918868861</v>
      </c>
      <c r="V17" s="592">
        <v>-1572644.1723404229</v>
      </c>
      <c r="W17" s="581">
        <v>1028841.0465979129</v>
      </c>
      <c r="X17" s="581">
        <v>-2346290.6684623654</v>
      </c>
      <c r="Y17" s="589">
        <v>-1490311.5726760752</v>
      </c>
      <c r="Z17" s="589">
        <v>571564.5714886717</v>
      </c>
      <c r="AA17" s="604">
        <f t="shared" si="4"/>
        <v>-6052395.4615366543</v>
      </c>
      <c r="AB17" s="604"/>
      <c r="AC17" s="602">
        <f t="shared" si="5"/>
        <v>-2785496.6580186253</v>
      </c>
      <c r="AD17" s="581">
        <v>-3450997.5065973671</v>
      </c>
      <c r="AE17" s="578">
        <f t="shared" si="6"/>
        <v>-209.49417268241166</v>
      </c>
      <c r="AF17" s="578"/>
      <c r="AG17" s="583">
        <v>16473</v>
      </c>
      <c r="AH17" s="584">
        <v>6</v>
      </c>
      <c r="AI17" s="584">
        <v>6</v>
      </c>
    </row>
    <row r="18" spans="1:35" s="572" customFormat="1" ht="16.5">
      <c r="A18" s="585">
        <v>46</v>
      </c>
      <c r="B18" s="432" t="s">
        <v>22</v>
      </c>
      <c r="C18" s="581">
        <v>6545360.3439397626</v>
      </c>
      <c r="D18" s="581">
        <v>6748375.1653726427</v>
      </c>
      <c r="E18" s="611">
        <f t="shared" si="7"/>
        <v>203014.82143288013</v>
      </c>
      <c r="F18" s="582">
        <f t="shared" si="8"/>
        <v>3.101659966220929E-2</v>
      </c>
      <c r="G18" s="582"/>
      <c r="H18" s="581">
        <v>7251233.5614895429</v>
      </c>
      <c r="I18" s="581">
        <v>7392176.0803825427</v>
      </c>
      <c r="J18" s="611">
        <f t="shared" si="9"/>
        <v>140942.51889299974</v>
      </c>
      <c r="K18" s="582">
        <f t="shared" si="10"/>
        <v>1.9437040290845E-2</v>
      </c>
      <c r="L18" s="579"/>
      <c r="M18" s="578">
        <f t="shared" si="11"/>
        <v>-705873.21754978038</v>
      </c>
      <c r="N18" s="578">
        <v>423169.38777901919</v>
      </c>
      <c r="O18" s="591">
        <v>259800.02039222419</v>
      </c>
      <c r="P18" s="578">
        <v>-75872.081246815156</v>
      </c>
      <c r="Q18" s="578">
        <v>341345.80526720308</v>
      </c>
      <c r="R18" s="604">
        <f t="shared" si="1"/>
        <v>764515.19304622221</v>
      </c>
      <c r="S18" s="604"/>
      <c r="T18" s="581">
        <f t="shared" si="12"/>
        <v>-643800.9150099</v>
      </c>
      <c r="U18" s="581">
        <v>386280.54900593992</v>
      </c>
      <c r="V18" s="592">
        <v>615045.22958040796</v>
      </c>
      <c r="W18" s="581">
        <v>304556.44355806941</v>
      </c>
      <c r="X18" s="581">
        <v>291033.13751801522</v>
      </c>
      <c r="Y18" s="589">
        <v>-121320.20997745504</v>
      </c>
      <c r="Z18" s="589">
        <v>46528.749491064693</v>
      </c>
      <c r="AA18" s="604">
        <f t="shared" si="4"/>
        <v>602522.22603756469</v>
      </c>
      <c r="AB18" s="604"/>
      <c r="AC18" s="602">
        <f t="shared" si="5"/>
        <v>-161992.96700865752</v>
      </c>
      <c r="AD18" s="581">
        <v>65954.520203405991</v>
      </c>
      <c r="AE18" s="578">
        <f t="shared" si="6"/>
        <v>49.183087400004467</v>
      </c>
      <c r="AF18" s="578"/>
      <c r="AG18" s="583">
        <v>1341</v>
      </c>
      <c r="AH18" s="584">
        <v>10</v>
      </c>
      <c r="AI18" s="584">
        <v>10</v>
      </c>
    </row>
    <row r="19" spans="1:35" s="572" customFormat="1" ht="16.5">
      <c r="A19" s="585">
        <v>47</v>
      </c>
      <c r="B19" s="432" t="s">
        <v>504</v>
      </c>
      <c r="C19" s="581">
        <v>9507199.7587889712</v>
      </c>
      <c r="D19" s="581">
        <v>9914697.0302105993</v>
      </c>
      <c r="E19" s="611">
        <f t="shared" si="7"/>
        <v>407497.27142162807</v>
      </c>
      <c r="F19" s="582">
        <f t="shared" si="8"/>
        <v>4.286196585329087E-2</v>
      </c>
      <c r="G19" s="582"/>
      <c r="H19" s="581">
        <v>9441093.2044998594</v>
      </c>
      <c r="I19" s="581">
        <v>9701113.5341051444</v>
      </c>
      <c r="J19" s="611">
        <f t="shared" si="9"/>
        <v>260020.32960528508</v>
      </c>
      <c r="K19" s="582">
        <f t="shared" si="10"/>
        <v>2.754133700124398E-2</v>
      </c>
      <c r="L19" s="579"/>
      <c r="M19" s="578">
        <f t="shared" si="11"/>
        <v>66106.554289111868</v>
      </c>
      <c r="N19" s="578">
        <v>-40129.627860742439</v>
      </c>
      <c r="O19" s="591">
        <v>455797.97044179589</v>
      </c>
      <c r="P19" s="578">
        <v>-205729.90214423183</v>
      </c>
      <c r="Q19" s="578">
        <v>668980.33645591384</v>
      </c>
      <c r="R19" s="604">
        <f t="shared" si="1"/>
        <v>628850.70859517145</v>
      </c>
      <c r="S19" s="604"/>
      <c r="T19" s="581">
        <f t="shared" si="12"/>
        <v>213583.49610545486</v>
      </c>
      <c r="U19" s="581">
        <v>-128150.09766327289</v>
      </c>
      <c r="V19" s="592">
        <v>2046529.8763931617</v>
      </c>
      <c r="W19" s="581">
        <v>1444458.2691645473</v>
      </c>
      <c r="X19" s="581">
        <v>575797.05134395172</v>
      </c>
      <c r="Y19" s="589">
        <v>-163841.0889404706</v>
      </c>
      <c r="Z19" s="589">
        <v>62836.364898074695</v>
      </c>
      <c r="AA19" s="604">
        <f t="shared" si="4"/>
        <v>346642.22963828297</v>
      </c>
      <c r="AB19" s="604"/>
      <c r="AC19" s="602">
        <f t="shared" si="5"/>
        <v>-282208.47895688849</v>
      </c>
      <c r="AD19" s="581">
        <v>-304426.75834706333</v>
      </c>
      <c r="AE19" s="578">
        <f t="shared" si="6"/>
        <v>-168.09870698346953</v>
      </c>
      <c r="AF19" s="578"/>
      <c r="AG19" s="583">
        <v>1811</v>
      </c>
      <c r="AH19" s="584">
        <v>19</v>
      </c>
      <c r="AI19" s="584">
        <v>19</v>
      </c>
    </row>
    <row r="20" spans="1:35" s="572" customFormat="1" ht="16.5">
      <c r="A20" s="585">
        <v>49</v>
      </c>
      <c r="B20" s="432" t="s">
        <v>505</v>
      </c>
      <c r="C20" s="581">
        <v>874710310.78667319</v>
      </c>
      <c r="D20" s="581">
        <v>897440367.23600066</v>
      </c>
      <c r="E20" s="611">
        <f t="shared" si="7"/>
        <v>22730056.449327469</v>
      </c>
      <c r="F20" s="582">
        <f t="shared" si="8"/>
        <v>2.5985810580974093E-2</v>
      </c>
      <c r="G20" s="582"/>
      <c r="H20" s="581">
        <v>1017597280.5795522</v>
      </c>
      <c r="I20" s="581">
        <v>1091368139.6109715</v>
      </c>
      <c r="J20" s="611">
        <f t="shared" si="9"/>
        <v>73770859.031419277</v>
      </c>
      <c r="K20" s="582">
        <f t="shared" si="10"/>
        <v>7.2495141682576592E-2</v>
      </c>
      <c r="L20" s="579"/>
      <c r="M20" s="578">
        <f t="shared" si="11"/>
        <v>-142886969.79287899</v>
      </c>
      <c r="N20" s="578">
        <v>85654835.328998104</v>
      </c>
      <c r="O20" s="591">
        <v>68167197.697686434</v>
      </c>
      <c r="P20" s="578">
        <v>38743310.441695094</v>
      </c>
      <c r="Q20" s="578">
        <v>30661654.44133902</v>
      </c>
      <c r="R20" s="604">
        <f t="shared" si="1"/>
        <v>116316489.77033712</v>
      </c>
      <c r="S20" s="604"/>
      <c r="T20" s="581">
        <f t="shared" si="12"/>
        <v>-193927772.37497079</v>
      </c>
      <c r="U20" s="581">
        <v>116356663.42498244</v>
      </c>
      <c r="V20" s="592">
        <v>139949518.60182881</v>
      </c>
      <c r="W20" s="581">
        <v>90186610.65476644</v>
      </c>
      <c r="X20" s="581">
        <v>45333897.028711274</v>
      </c>
      <c r="Y20" s="589">
        <v>-27618125.116075773</v>
      </c>
      <c r="Z20" s="589">
        <v>10592108.48033951</v>
      </c>
      <c r="AA20" s="604">
        <f t="shared" si="4"/>
        <v>144664543.81795746</v>
      </c>
      <c r="AB20" s="604"/>
      <c r="AC20" s="602">
        <f t="shared" si="5"/>
        <v>28348054.047620341</v>
      </c>
      <c r="AD20" s="581">
        <v>43513954.069314778</v>
      </c>
      <c r="AE20" s="578">
        <f t="shared" si="6"/>
        <v>142.54064895574066</v>
      </c>
      <c r="AF20" s="578"/>
      <c r="AG20" s="583">
        <v>305274</v>
      </c>
      <c r="AH20" s="584">
        <v>1</v>
      </c>
      <c r="AI20" s="586">
        <v>34</v>
      </c>
    </row>
    <row r="21" spans="1:35" s="572" customFormat="1" ht="16.5">
      <c r="A21" s="585">
        <v>50</v>
      </c>
      <c r="B21" s="432" t="s">
        <v>25</v>
      </c>
      <c r="C21" s="581">
        <v>47060326.628680833</v>
      </c>
      <c r="D21" s="581">
        <v>48673243.557002731</v>
      </c>
      <c r="E21" s="611">
        <f t="shared" si="7"/>
        <v>1612916.928321898</v>
      </c>
      <c r="F21" s="582">
        <f t="shared" si="8"/>
        <v>3.4273390005306693E-2</v>
      </c>
      <c r="G21" s="582"/>
      <c r="H21" s="581">
        <v>47219239.312405199</v>
      </c>
      <c r="I21" s="581">
        <v>47167631.776568606</v>
      </c>
      <c r="J21" s="611">
        <f t="shared" si="9"/>
        <v>-51607.535836592317</v>
      </c>
      <c r="K21" s="582">
        <f t="shared" si="10"/>
        <v>-1.0929345027172906E-3</v>
      </c>
      <c r="L21" s="579"/>
      <c r="M21" s="578">
        <f t="shared" si="11"/>
        <v>-158912.68372436613</v>
      </c>
      <c r="N21" s="578">
        <v>92375.646514763721</v>
      </c>
      <c r="O21" s="591">
        <v>1774740.8495750278</v>
      </c>
      <c r="P21" s="578">
        <v>1762014.5180518031</v>
      </c>
      <c r="Q21" s="578">
        <v>60286.297986327292</v>
      </c>
      <c r="R21" s="604">
        <f t="shared" si="1"/>
        <v>152661.94450109103</v>
      </c>
      <c r="S21" s="604"/>
      <c r="T21" s="581">
        <f t="shared" si="12"/>
        <v>1505611.7804341242</v>
      </c>
      <c r="U21" s="581">
        <v>-903367.06826047425</v>
      </c>
      <c r="V21" s="592">
        <v>-2703317.7270241678</v>
      </c>
      <c r="W21" s="581">
        <v>-2047263.7865746766</v>
      </c>
      <c r="X21" s="581">
        <v>-481369.68432328844</v>
      </c>
      <c r="Y21" s="589">
        <v>-1020139.2152914117</v>
      </c>
      <c r="Z21" s="589">
        <v>391243.98155201005</v>
      </c>
      <c r="AA21" s="604">
        <f t="shared" si="4"/>
        <v>-2013631.9863231643</v>
      </c>
      <c r="AB21" s="604"/>
      <c r="AC21" s="602">
        <f t="shared" si="5"/>
        <v>-2166293.9308242556</v>
      </c>
      <c r="AD21" s="581">
        <v>-2291602.397640272</v>
      </c>
      <c r="AE21" s="578">
        <f t="shared" si="6"/>
        <v>-203.22830770133666</v>
      </c>
      <c r="AF21" s="578"/>
      <c r="AG21" s="583">
        <v>11276</v>
      </c>
      <c r="AH21" s="584">
        <v>4</v>
      </c>
      <c r="AI21" s="584">
        <v>4</v>
      </c>
    </row>
    <row r="22" spans="1:35" s="572" customFormat="1" ht="16.5">
      <c r="A22" s="585">
        <v>51</v>
      </c>
      <c r="B22" s="432" t="s">
        <v>506</v>
      </c>
      <c r="C22" s="581">
        <v>40636190.355092555</v>
      </c>
      <c r="D22" s="581">
        <v>41782123.812379815</v>
      </c>
      <c r="E22" s="611">
        <f t="shared" si="7"/>
        <v>1145933.4572872594</v>
      </c>
      <c r="F22" s="582">
        <f t="shared" si="8"/>
        <v>2.8199825014936477E-2</v>
      </c>
      <c r="G22" s="582"/>
      <c r="H22" s="581">
        <v>34031104.608898558</v>
      </c>
      <c r="I22" s="581">
        <v>34956300.161859378</v>
      </c>
      <c r="J22" s="611">
        <f t="shared" si="9"/>
        <v>925195.5529608205</v>
      </c>
      <c r="K22" s="582">
        <f t="shared" si="10"/>
        <v>2.7186762333859051E-2</v>
      </c>
      <c r="L22" s="579"/>
      <c r="M22" s="578">
        <f t="shared" si="11"/>
        <v>6605085.7461939976</v>
      </c>
      <c r="N22" s="578">
        <v>-3965481.1848943904</v>
      </c>
      <c r="O22" s="591">
        <v>2048872.9840062112</v>
      </c>
      <c r="P22" s="578">
        <v>6560435.8182531223</v>
      </c>
      <c r="Q22" s="578">
        <v>-4472680.0518201273</v>
      </c>
      <c r="R22" s="604">
        <f t="shared" si="1"/>
        <v>-8438161.2367145177</v>
      </c>
      <c r="S22" s="604"/>
      <c r="T22" s="581">
        <f t="shared" si="12"/>
        <v>6825823.6505204365</v>
      </c>
      <c r="U22" s="581">
        <v>-4095494.1903122608</v>
      </c>
      <c r="V22" s="592">
        <v>1045533.3144789785</v>
      </c>
      <c r="W22" s="581">
        <v>5647819.6371601969</v>
      </c>
      <c r="X22" s="581">
        <v>-4459592.3990222514</v>
      </c>
      <c r="Y22" s="600">
        <v>-833318.7577198646</v>
      </c>
      <c r="Z22" s="600">
        <v>319594.56492333848</v>
      </c>
      <c r="AA22" s="604">
        <f t="shared" si="4"/>
        <v>-9068810.7821310386</v>
      </c>
      <c r="AB22" s="604"/>
      <c r="AC22" s="602">
        <f t="shared" si="5"/>
        <v>-630649.54541652091</v>
      </c>
      <c r="AD22" s="581">
        <v>-827942.6338570714</v>
      </c>
      <c r="AE22" s="578">
        <f t="shared" si="6"/>
        <v>-89.886291809474699</v>
      </c>
      <c r="AF22" s="578"/>
      <c r="AG22" s="583">
        <v>9211</v>
      </c>
      <c r="AH22" s="584">
        <v>4</v>
      </c>
      <c r="AI22" s="584">
        <v>4</v>
      </c>
    </row>
    <row r="23" spans="1:35" s="572" customFormat="1" ht="16.5">
      <c r="A23" s="585">
        <v>52</v>
      </c>
      <c r="B23" s="432" t="s">
        <v>27</v>
      </c>
      <c r="C23" s="581">
        <v>10761889.835448431</v>
      </c>
      <c r="D23" s="581">
        <v>11095671.299233198</v>
      </c>
      <c r="E23" s="611">
        <f t="shared" si="7"/>
        <v>333781.46378476731</v>
      </c>
      <c r="F23" s="582">
        <f t="shared" si="8"/>
        <v>3.1015134784722426E-2</v>
      </c>
      <c r="G23" s="582"/>
      <c r="H23" s="581">
        <v>11740879.090124875</v>
      </c>
      <c r="I23" s="581">
        <v>11821661.331938503</v>
      </c>
      <c r="J23" s="611">
        <f t="shared" si="9"/>
        <v>80782.241813628003</v>
      </c>
      <c r="K23" s="582">
        <f t="shared" si="10"/>
        <v>6.8804253236517069E-3</v>
      </c>
      <c r="L23" s="579"/>
      <c r="M23" s="578">
        <f t="shared" si="11"/>
        <v>-978989.25467644446</v>
      </c>
      <c r="N23" s="578">
        <v>586767.76662889076</v>
      </c>
      <c r="O23" s="591">
        <v>717843.2053559944</v>
      </c>
      <c r="P23" s="578">
        <v>434438.2253478216</v>
      </c>
      <c r="Q23" s="578">
        <v>293419.35851192137</v>
      </c>
      <c r="R23" s="604">
        <f t="shared" si="1"/>
        <v>880187.12514081213</v>
      </c>
      <c r="S23" s="604"/>
      <c r="T23" s="581">
        <f t="shared" si="12"/>
        <v>-725990.03270530514</v>
      </c>
      <c r="U23" s="581">
        <v>435594.01962318301</v>
      </c>
      <c r="V23" s="592">
        <v>239813.93962730467</v>
      </c>
      <c r="W23" s="581">
        <v>58234.047687960789</v>
      </c>
      <c r="X23" s="581">
        <v>147543.38829195814</v>
      </c>
      <c r="Y23" s="589">
        <v>-212242.51499411598</v>
      </c>
      <c r="Z23" s="589">
        <v>81399.288818820118</v>
      </c>
      <c r="AA23" s="604">
        <f t="shared" si="4"/>
        <v>452294.18173984531</v>
      </c>
      <c r="AB23" s="604"/>
      <c r="AC23" s="602">
        <f t="shared" si="5"/>
        <v>-427892.94340096682</v>
      </c>
      <c r="AD23" s="581">
        <v>-394799.37528896425</v>
      </c>
      <c r="AE23" s="578">
        <f t="shared" si="6"/>
        <v>-168.2861787250487</v>
      </c>
      <c r="AF23" s="578"/>
      <c r="AG23" s="583">
        <v>2346</v>
      </c>
      <c r="AH23" s="584">
        <v>14</v>
      </c>
      <c r="AI23" s="584">
        <v>14</v>
      </c>
    </row>
    <row r="24" spans="1:35" s="572" customFormat="1" ht="16.5">
      <c r="A24" s="585">
        <v>61</v>
      </c>
      <c r="B24" s="432" t="s">
        <v>28</v>
      </c>
      <c r="C24" s="581">
        <v>73504596.915299177</v>
      </c>
      <c r="D24" s="581">
        <v>75289161.852706596</v>
      </c>
      <c r="E24" s="611">
        <f t="shared" si="7"/>
        <v>1784564.9374074191</v>
      </c>
      <c r="F24" s="582">
        <f t="shared" si="8"/>
        <v>2.4278276628927155E-2</v>
      </c>
      <c r="G24" s="582"/>
      <c r="H24" s="581">
        <v>75739784.501666889</v>
      </c>
      <c r="I24" s="581">
        <v>76418886.885163769</v>
      </c>
      <c r="J24" s="611">
        <f t="shared" si="9"/>
        <v>679102.38349688053</v>
      </c>
      <c r="K24" s="582">
        <f t="shared" si="10"/>
        <v>8.966257139032853E-3</v>
      </c>
      <c r="L24" s="579"/>
      <c r="M24" s="578">
        <f t="shared" si="11"/>
        <v>-2235187.5863677114</v>
      </c>
      <c r="N24" s="578">
        <v>1336798.4277311836</v>
      </c>
      <c r="O24" s="591">
        <v>2956304.5120278299</v>
      </c>
      <c r="P24" s="578">
        <v>1032543.7677580416</v>
      </c>
      <c r="Q24" s="578">
        <v>1992799.1365088173</v>
      </c>
      <c r="R24" s="604">
        <f t="shared" si="1"/>
        <v>3329597.5642400011</v>
      </c>
      <c r="S24" s="604"/>
      <c r="T24" s="581">
        <f t="shared" si="12"/>
        <v>-1129725.0324571729</v>
      </c>
      <c r="U24" s="581">
        <v>677835.01947430358</v>
      </c>
      <c r="V24" s="592">
        <v>1741485.4101075083</v>
      </c>
      <c r="W24" s="581">
        <v>264222.70221897215</v>
      </c>
      <c r="X24" s="581">
        <v>1238470.3747545516</v>
      </c>
      <c r="Y24" s="589">
        <v>-1489044.993302709</v>
      </c>
      <c r="Z24" s="589">
        <v>571078.81273186707</v>
      </c>
      <c r="AA24" s="604">
        <f t="shared" si="4"/>
        <v>998339.21365801326</v>
      </c>
      <c r="AB24" s="604"/>
      <c r="AC24" s="602">
        <f t="shared" si="5"/>
        <v>-2331258.3505819878</v>
      </c>
      <c r="AD24" s="581">
        <v>-2954249.6356343552</v>
      </c>
      <c r="AE24" s="578">
        <f t="shared" si="6"/>
        <v>-179.49144149914062</v>
      </c>
      <c r="AF24" s="578"/>
      <c r="AG24" s="583">
        <v>16459</v>
      </c>
      <c r="AH24" s="584">
        <v>5</v>
      </c>
      <c r="AI24" s="584">
        <v>5</v>
      </c>
    </row>
    <row r="25" spans="1:35" s="572" customFormat="1" ht="16.5">
      <c r="A25" s="585">
        <v>69</v>
      </c>
      <c r="B25" s="432" t="s">
        <v>29</v>
      </c>
      <c r="C25" s="581">
        <v>32661655.290645923</v>
      </c>
      <c r="D25" s="581">
        <v>33819880.876459107</v>
      </c>
      <c r="E25" s="611">
        <f t="shared" si="7"/>
        <v>1158225.5858131833</v>
      </c>
      <c r="F25" s="582">
        <f t="shared" si="8"/>
        <v>3.5461325383128739E-2</v>
      </c>
      <c r="G25" s="582"/>
      <c r="H25" s="581">
        <v>30421051.798901781</v>
      </c>
      <c r="I25" s="581">
        <v>30785913.258469563</v>
      </c>
      <c r="J25" s="611">
        <f t="shared" si="9"/>
        <v>364861.45956778154</v>
      </c>
      <c r="K25" s="582">
        <f t="shared" si="10"/>
        <v>1.1993716127229805E-2</v>
      </c>
      <c r="L25" s="579"/>
      <c r="M25" s="578">
        <f t="shared" si="11"/>
        <v>2240603.491744142</v>
      </c>
      <c r="N25" s="578">
        <v>-1346132.7263176125</v>
      </c>
      <c r="O25" s="591">
        <v>1066536.7742747217</v>
      </c>
      <c r="P25" s="578">
        <v>2713678.7479500435</v>
      </c>
      <c r="Q25" s="578">
        <v>-1618806.7812533176</v>
      </c>
      <c r="R25" s="604">
        <f t="shared" si="1"/>
        <v>-2964939.5075709298</v>
      </c>
      <c r="S25" s="604"/>
      <c r="T25" s="581">
        <f t="shared" si="12"/>
        <v>3033967.6179895438</v>
      </c>
      <c r="U25" s="581">
        <v>-1820380.5707937258</v>
      </c>
      <c r="V25" s="592">
        <v>-1679543.9100039154</v>
      </c>
      <c r="W25" s="581">
        <v>286713.35460411012</v>
      </c>
      <c r="X25" s="581">
        <v>-1862664.3574852932</v>
      </c>
      <c r="Y25" s="589">
        <v>-604972.59069294692</v>
      </c>
      <c r="Z25" s="589">
        <v>232019.20048228904</v>
      </c>
      <c r="AA25" s="604">
        <f t="shared" si="4"/>
        <v>-4055998.3184896768</v>
      </c>
      <c r="AB25" s="604"/>
      <c r="AC25" s="602">
        <f t="shared" si="5"/>
        <v>-1091058.810918747</v>
      </c>
      <c r="AD25" s="581">
        <v>-1246400.6206922643</v>
      </c>
      <c r="AE25" s="578">
        <f t="shared" si="6"/>
        <v>-186.39159872772009</v>
      </c>
      <c r="AF25" s="578"/>
      <c r="AG25" s="583">
        <v>6687</v>
      </c>
      <c r="AH25" s="584">
        <v>17</v>
      </c>
      <c r="AI25" s="584">
        <v>17</v>
      </c>
    </row>
    <row r="26" spans="1:35" s="572" customFormat="1" ht="16.5">
      <c r="A26" s="585">
        <v>71</v>
      </c>
      <c r="B26" s="432" t="s">
        <v>30</v>
      </c>
      <c r="C26" s="581">
        <v>29831867.99809115</v>
      </c>
      <c r="D26" s="581">
        <v>31029602.817488287</v>
      </c>
      <c r="E26" s="611">
        <f t="shared" si="7"/>
        <v>1197734.8193971366</v>
      </c>
      <c r="F26" s="582">
        <f t="shared" si="8"/>
        <v>4.0149507884446795E-2</v>
      </c>
      <c r="G26" s="582"/>
      <c r="H26" s="581">
        <v>30028398.484188154</v>
      </c>
      <c r="I26" s="581">
        <v>30516901.627931457</v>
      </c>
      <c r="J26" s="611">
        <f t="shared" si="9"/>
        <v>488503.14374330267</v>
      </c>
      <c r="K26" s="582">
        <f t="shared" si="10"/>
        <v>1.6268038536937972E-2</v>
      </c>
      <c r="L26" s="579"/>
      <c r="M26" s="578">
        <f t="shared" si="11"/>
        <v>-196530.48609700426</v>
      </c>
      <c r="N26" s="578">
        <v>116196.85905073934</v>
      </c>
      <c r="O26" s="591">
        <v>-151466.29348266125</v>
      </c>
      <c r="P26" s="578">
        <v>446858.28603035584</v>
      </c>
      <c r="Q26" s="578">
        <v>-570776.7071980047</v>
      </c>
      <c r="R26" s="604">
        <f t="shared" si="1"/>
        <v>-454579.84814726538</v>
      </c>
      <c r="S26" s="604"/>
      <c r="T26" s="581">
        <f t="shared" si="12"/>
        <v>512701.18955682963</v>
      </c>
      <c r="U26" s="581">
        <v>-307620.71373409772</v>
      </c>
      <c r="V26" s="592">
        <v>-1537122.5775009096</v>
      </c>
      <c r="W26" s="581">
        <v>-653385.02008960396</v>
      </c>
      <c r="X26" s="581">
        <v>-781631.85218535585</v>
      </c>
      <c r="Y26" s="589">
        <v>-596287.47498986288</v>
      </c>
      <c r="Z26" s="589">
        <v>228688.2832927721</v>
      </c>
      <c r="AA26" s="604">
        <f t="shared" si="4"/>
        <v>-1456851.7576165444</v>
      </c>
      <c r="AB26" s="604"/>
      <c r="AC26" s="602">
        <f t="shared" si="5"/>
        <v>-1002271.909469279</v>
      </c>
      <c r="AD26" s="581">
        <v>-1073787.6326525137</v>
      </c>
      <c r="AE26" s="578">
        <f t="shared" si="6"/>
        <v>-162.91725575064689</v>
      </c>
      <c r="AF26" s="578"/>
      <c r="AG26" s="583">
        <v>6591</v>
      </c>
      <c r="AH26" s="584">
        <v>17</v>
      </c>
      <c r="AI26" s="584">
        <v>17</v>
      </c>
    </row>
    <row r="27" spans="1:35" s="572" customFormat="1" ht="16.5">
      <c r="A27" s="585">
        <v>72</v>
      </c>
      <c r="B27" s="432" t="s">
        <v>507</v>
      </c>
      <c r="C27" s="581">
        <v>4579327.2589159487</v>
      </c>
      <c r="D27" s="581">
        <v>4979546.5553337755</v>
      </c>
      <c r="E27" s="611">
        <f t="shared" si="7"/>
        <v>400219.29641782679</v>
      </c>
      <c r="F27" s="582">
        <f t="shared" si="8"/>
        <v>8.7396963306913683E-2</v>
      </c>
      <c r="G27" s="582"/>
      <c r="H27" s="581">
        <v>4548833.4134597797</v>
      </c>
      <c r="I27" s="581">
        <v>4693257.5335042113</v>
      </c>
      <c r="J27" s="611">
        <f t="shared" si="9"/>
        <v>144424.12004443165</v>
      </c>
      <c r="K27" s="582">
        <f t="shared" si="10"/>
        <v>3.1749705235871603E-2</v>
      </c>
      <c r="L27" s="579"/>
      <c r="M27" s="578">
        <f t="shared" si="11"/>
        <v>30493.845456168987</v>
      </c>
      <c r="N27" s="578">
        <v>-18543.602143970566</v>
      </c>
      <c r="O27" s="591">
        <v>105477.74501967337</v>
      </c>
      <c r="P27" s="578">
        <v>89281.275891494006</v>
      </c>
      <c r="Q27" s="578">
        <v>20153.898237397832</v>
      </c>
      <c r="R27" s="604">
        <f t="shared" si="1"/>
        <v>1610.2960934272669</v>
      </c>
      <c r="S27" s="604"/>
      <c r="T27" s="581">
        <f t="shared" si="12"/>
        <v>286289.02182956412</v>
      </c>
      <c r="U27" s="581">
        <v>-171773.41309773843</v>
      </c>
      <c r="V27" s="592">
        <v>67702.152420655824</v>
      </c>
      <c r="W27" s="581">
        <v>154070.94257907942</v>
      </c>
      <c r="X27" s="581">
        <v>-71496.771190601896</v>
      </c>
      <c r="Y27" s="589">
        <v>-86851.157030840302</v>
      </c>
      <c r="Z27" s="589">
        <v>33309.171895169355</v>
      </c>
      <c r="AA27" s="604">
        <f t="shared" si="4"/>
        <v>-296812.16942401126</v>
      </c>
      <c r="AB27" s="604"/>
      <c r="AC27" s="602">
        <f t="shared" si="5"/>
        <v>-298422.46551743854</v>
      </c>
      <c r="AD27" s="581">
        <v>-250583.43761960487</v>
      </c>
      <c r="AE27" s="578">
        <f t="shared" si="6"/>
        <v>-261.02441418708838</v>
      </c>
      <c r="AF27" s="578"/>
      <c r="AG27" s="583">
        <v>960</v>
      </c>
      <c r="AH27" s="584">
        <v>17</v>
      </c>
      <c r="AI27" s="584">
        <v>17</v>
      </c>
    </row>
    <row r="28" spans="1:35" s="572" customFormat="1" ht="16.5">
      <c r="A28" s="585">
        <v>74</v>
      </c>
      <c r="B28" s="432" t="s">
        <v>508</v>
      </c>
      <c r="C28" s="581">
        <v>5560371.7842324367</v>
      </c>
      <c r="D28" s="581">
        <v>5548615.8132737754</v>
      </c>
      <c r="E28" s="611">
        <f t="shared" si="7"/>
        <v>-11755.970958661288</v>
      </c>
      <c r="F28" s="582">
        <f t="shared" si="8"/>
        <v>-2.1142418915220257E-3</v>
      </c>
      <c r="G28" s="582"/>
      <c r="H28" s="581">
        <v>5768969.7082392955</v>
      </c>
      <c r="I28" s="581">
        <v>5885491.8207924506</v>
      </c>
      <c r="J28" s="611">
        <f t="shared" si="9"/>
        <v>116522.11255315505</v>
      </c>
      <c r="K28" s="582">
        <f t="shared" si="10"/>
        <v>2.0198080150557404E-2</v>
      </c>
      <c r="L28" s="579"/>
      <c r="M28" s="578">
        <f t="shared" si="11"/>
        <v>-208597.92400685884</v>
      </c>
      <c r="N28" s="578">
        <v>124876.83825200844</v>
      </c>
      <c r="O28" s="591">
        <v>106865.85598323494</v>
      </c>
      <c r="P28" s="578">
        <v>83222.790269699413</v>
      </c>
      <c r="Q28" s="578">
        <v>28154.534898044585</v>
      </c>
      <c r="R28" s="604">
        <f t="shared" si="1"/>
        <v>153031.37315005303</v>
      </c>
      <c r="S28" s="604"/>
      <c r="T28" s="581">
        <f t="shared" si="12"/>
        <v>-336876.00751867518</v>
      </c>
      <c r="U28" s="581">
        <v>202125.60451120505</v>
      </c>
      <c r="V28" s="592">
        <v>543745.89865209348</v>
      </c>
      <c r="W28" s="581">
        <v>469073.41140475729</v>
      </c>
      <c r="X28" s="581">
        <v>59409.741366240771</v>
      </c>
      <c r="Y28" s="589">
        <v>-95174.392912962488</v>
      </c>
      <c r="Z28" s="589">
        <v>36501.300868456419</v>
      </c>
      <c r="AA28" s="604">
        <f t="shared" si="4"/>
        <v>202862.25383293978</v>
      </c>
      <c r="AB28" s="604"/>
      <c r="AC28" s="602">
        <f t="shared" si="5"/>
        <v>49830.880682886753</v>
      </c>
      <c r="AD28" s="581">
        <v>90392.551526030758</v>
      </c>
      <c r="AE28" s="578">
        <f t="shared" si="6"/>
        <v>85.924478636911374</v>
      </c>
      <c r="AF28" s="578"/>
      <c r="AG28" s="583">
        <v>1052</v>
      </c>
      <c r="AH28" s="584">
        <v>16</v>
      </c>
      <c r="AI28" s="584">
        <v>16</v>
      </c>
    </row>
    <row r="29" spans="1:35" s="572" customFormat="1" ht="16.5">
      <c r="A29" s="585">
        <v>75</v>
      </c>
      <c r="B29" s="432" t="s">
        <v>509</v>
      </c>
      <c r="C29" s="581">
        <v>92186156.419961095</v>
      </c>
      <c r="D29" s="581">
        <v>97444889.509368643</v>
      </c>
      <c r="E29" s="611">
        <f t="shared" si="7"/>
        <v>5258733.0894075483</v>
      </c>
      <c r="F29" s="582">
        <f t="shared" si="8"/>
        <v>5.7044715753751432E-2</v>
      </c>
      <c r="G29" s="582"/>
      <c r="H29" s="581">
        <v>90504573.321998596</v>
      </c>
      <c r="I29" s="581">
        <v>90714841.318005383</v>
      </c>
      <c r="J29" s="611">
        <f t="shared" si="9"/>
        <v>210267.99600678682</v>
      </c>
      <c r="K29" s="582">
        <f t="shared" si="10"/>
        <v>2.323285865993667E-3</v>
      </c>
      <c r="L29" s="579"/>
      <c r="M29" s="578">
        <f t="shared" si="11"/>
        <v>1681583.0979624987</v>
      </c>
      <c r="N29" s="578">
        <v>-1014078.494076492</v>
      </c>
      <c r="O29" s="591">
        <v>11511659.770871282</v>
      </c>
      <c r="P29" s="578">
        <v>10607442.180367135</v>
      </c>
      <c r="Q29" s="578">
        <v>986290.50451448536</v>
      </c>
      <c r="R29" s="604">
        <f t="shared" si="1"/>
        <v>-27787.989562006667</v>
      </c>
      <c r="S29" s="604"/>
      <c r="T29" s="581">
        <f t="shared" si="12"/>
        <v>6730048.1913632601</v>
      </c>
      <c r="U29" s="581">
        <v>-4038028.9148179553</v>
      </c>
      <c r="V29" s="592">
        <v>2320791.1494757235</v>
      </c>
      <c r="W29" s="581">
        <v>3441086.1056231633</v>
      </c>
      <c r="X29" s="581">
        <v>-817447.97822874249</v>
      </c>
      <c r="Y29" s="589">
        <v>-1768597.154995726</v>
      </c>
      <c r="Z29" s="589">
        <v>678292.70976944349</v>
      </c>
      <c r="AA29" s="604">
        <f t="shared" si="4"/>
        <v>-5945781.3382729804</v>
      </c>
      <c r="AB29" s="604"/>
      <c r="AC29" s="602">
        <f t="shared" si="5"/>
        <v>-5917993.3487109737</v>
      </c>
      <c r="AD29" s="581">
        <v>-5626989.8858590601</v>
      </c>
      <c r="AE29" s="578">
        <f t="shared" si="6"/>
        <v>-287.84029289779835</v>
      </c>
      <c r="AF29" s="578"/>
      <c r="AG29" s="583">
        <v>19549</v>
      </c>
      <c r="AH29" s="584">
        <v>8</v>
      </c>
      <c r="AI29" s="584">
        <v>8</v>
      </c>
    </row>
    <row r="30" spans="1:35" s="572" customFormat="1" ht="16.5">
      <c r="A30" s="585">
        <v>77</v>
      </c>
      <c r="B30" s="432" t="s">
        <v>34</v>
      </c>
      <c r="C30" s="581">
        <v>23367729.603049889</v>
      </c>
      <c r="D30" s="581">
        <v>24430748.34173467</v>
      </c>
      <c r="E30" s="611">
        <f t="shared" si="7"/>
        <v>1063018.7386847809</v>
      </c>
      <c r="F30" s="582">
        <f t="shared" si="8"/>
        <v>4.549088665190814E-2</v>
      </c>
      <c r="G30" s="582"/>
      <c r="H30" s="581">
        <v>23474159.536410898</v>
      </c>
      <c r="I30" s="581">
        <v>23743228.158166949</v>
      </c>
      <c r="J30" s="611">
        <f t="shared" si="9"/>
        <v>269068.62175605074</v>
      </c>
      <c r="K30" s="582">
        <f t="shared" si="10"/>
        <v>1.146233249964485E-2</v>
      </c>
      <c r="L30" s="579"/>
      <c r="M30" s="578">
        <f t="shared" si="11"/>
        <v>-106429.93336100876</v>
      </c>
      <c r="N30" s="578">
        <v>62638.926461373107</v>
      </c>
      <c r="O30" s="591">
        <v>1411908.466193676</v>
      </c>
      <c r="P30" s="578">
        <v>1387320.4589217678</v>
      </c>
      <c r="Q30" s="578">
        <v>44096.0499229294</v>
      </c>
      <c r="R30" s="604">
        <f t="shared" si="1"/>
        <v>106734.97638430251</v>
      </c>
      <c r="S30" s="604"/>
      <c r="T30" s="581">
        <f t="shared" si="12"/>
        <v>687520.1835677214</v>
      </c>
      <c r="U30" s="581">
        <v>-412512.11014063272</v>
      </c>
      <c r="V30" s="592">
        <v>-47677.310425691307</v>
      </c>
      <c r="W30" s="581">
        <v>246533.08363880403</v>
      </c>
      <c r="X30" s="581">
        <v>-222933.14482392531</v>
      </c>
      <c r="Y30" s="589">
        <v>-416252.2640613502</v>
      </c>
      <c r="Z30" s="589">
        <v>159641.14571841064</v>
      </c>
      <c r="AA30" s="604">
        <f t="shared" si="4"/>
        <v>-892056.37330749771</v>
      </c>
      <c r="AB30" s="604"/>
      <c r="AC30" s="602">
        <f t="shared" si="5"/>
        <v>-998791.34969180019</v>
      </c>
      <c r="AD30" s="581">
        <v>-1112416.2029655008</v>
      </c>
      <c r="AE30" s="578">
        <f t="shared" si="6"/>
        <v>-241.77704911225837</v>
      </c>
      <c r="AF30" s="578"/>
      <c r="AG30" s="583">
        <v>4601</v>
      </c>
      <c r="AH30" s="584">
        <v>13</v>
      </c>
      <c r="AI30" s="584">
        <v>13</v>
      </c>
    </row>
    <row r="31" spans="1:35" s="572" customFormat="1" ht="16.5">
      <c r="A31" s="585">
        <v>78</v>
      </c>
      <c r="B31" s="432" t="s">
        <v>510</v>
      </c>
      <c r="C31" s="581">
        <v>37533112.665403701</v>
      </c>
      <c r="D31" s="581">
        <v>38909688.400044121</v>
      </c>
      <c r="E31" s="611">
        <f t="shared" si="7"/>
        <v>1376575.7346404195</v>
      </c>
      <c r="F31" s="582">
        <f t="shared" si="8"/>
        <v>3.6676300921593526E-2</v>
      </c>
      <c r="G31" s="582"/>
      <c r="H31" s="581">
        <v>34964683.519528657</v>
      </c>
      <c r="I31" s="581">
        <v>35124702.831000894</v>
      </c>
      <c r="J31" s="611">
        <f t="shared" si="9"/>
        <v>160019.31147223711</v>
      </c>
      <c r="K31" s="582">
        <f t="shared" si="10"/>
        <v>4.5765983090584042E-3</v>
      </c>
      <c r="L31" s="579"/>
      <c r="M31" s="578">
        <f t="shared" si="11"/>
        <v>2568429.1458750442</v>
      </c>
      <c r="N31" s="578">
        <v>-1543134.5041248978</v>
      </c>
      <c r="O31" s="591">
        <v>3512714.1830378175</v>
      </c>
      <c r="P31" s="578">
        <v>3893478.6242446005</v>
      </c>
      <c r="Q31" s="578">
        <v>-347526.20240419992</v>
      </c>
      <c r="R31" s="604">
        <f t="shared" si="1"/>
        <v>-1890660.7065290976</v>
      </c>
      <c r="S31" s="604"/>
      <c r="T31" s="581">
        <f t="shared" si="12"/>
        <v>3784985.5690432265</v>
      </c>
      <c r="U31" s="581">
        <v>-2270991.3414259353</v>
      </c>
      <c r="V31" s="592">
        <v>1746196.0629805028</v>
      </c>
      <c r="W31" s="581">
        <v>2615659.3739215843</v>
      </c>
      <c r="X31" s="581">
        <v>-748132.42286193522</v>
      </c>
      <c r="Y31" s="589">
        <v>-708560.68944327207</v>
      </c>
      <c r="Z31" s="589">
        <v>271747.32737809001</v>
      </c>
      <c r="AA31" s="604">
        <f t="shared" si="4"/>
        <v>-3455937.1263530524</v>
      </c>
      <c r="AB31" s="604"/>
      <c r="AC31" s="602">
        <f t="shared" si="5"/>
        <v>-1565276.4198239548</v>
      </c>
      <c r="AD31" s="581">
        <v>-1576200.6992350349</v>
      </c>
      <c r="AE31" s="578">
        <f t="shared" si="6"/>
        <v>-201.25136609231805</v>
      </c>
      <c r="AF31" s="578"/>
      <c r="AG31" s="583">
        <v>7832</v>
      </c>
      <c r="AH31" s="584">
        <v>1</v>
      </c>
      <c r="AI31" s="586">
        <v>34</v>
      </c>
    </row>
    <row r="32" spans="1:35" s="572" customFormat="1" ht="16.5">
      <c r="A32" s="585">
        <v>79</v>
      </c>
      <c r="B32" s="432" t="s">
        <v>36</v>
      </c>
      <c r="C32" s="581">
        <v>33080416.888791882</v>
      </c>
      <c r="D32" s="581">
        <v>33976556.717539079</v>
      </c>
      <c r="E32" s="611">
        <f t="shared" si="7"/>
        <v>896139.82874719799</v>
      </c>
      <c r="F32" s="582">
        <f t="shared" si="8"/>
        <v>2.7089738069498846E-2</v>
      </c>
      <c r="G32" s="582"/>
      <c r="H32" s="581">
        <v>31633340.59940923</v>
      </c>
      <c r="I32" s="581">
        <v>32218837.126805533</v>
      </c>
      <c r="J32" s="611">
        <f t="shared" si="9"/>
        <v>585496.52739630267</v>
      </c>
      <c r="K32" s="582">
        <f t="shared" si="10"/>
        <v>1.850884276848197E-2</v>
      </c>
      <c r="L32" s="579"/>
      <c r="M32" s="578">
        <f t="shared" si="11"/>
        <v>1447076.2893826514</v>
      </c>
      <c r="N32" s="578">
        <v>-870011.97962409223</v>
      </c>
      <c r="O32" s="591">
        <v>2999542.7545092851</v>
      </c>
      <c r="P32" s="578">
        <v>3861282.3002314344</v>
      </c>
      <c r="Q32" s="578">
        <v>-833475.17045262607</v>
      </c>
      <c r="R32" s="604">
        <f t="shared" si="1"/>
        <v>-1703487.1500767183</v>
      </c>
      <c r="S32" s="604"/>
      <c r="T32" s="581">
        <f t="shared" si="12"/>
        <v>1757719.5907335468</v>
      </c>
      <c r="U32" s="581">
        <v>-1054631.7544401279</v>
      </c>
      <c r="V32" s="592">
        <v>2268333.832191959</v>
      </c>
      <c r="W32" s="581">
        <v>3256096.3941177204</v>
      </c>
      <c r="X32" s="581">
        <v>-883147.20349899121</v>
      </c>
      <c r="Y32" s="589">
        <v>-610943.60773881723</v>
      </c>
      <c r="Z32" s="589">
        <v>234309.20605008194</v>
      </c>
      <c r="AA32" s="604">
        <f t="shared" si="4"/>
        <v>-2314413.3596278541</v>
      </c>
      <c r="AB32" s="604"/>
      <c r="AC32" s="602">
        <f t="shared" si="5"/>
        <v>-610926.20955113578</v>
      </c>
      <c r="AD32" s="581">
        <v>-494232.88704603468</v>
      </c>
      <c r="AE32" s="578">
        <f t="shared" si="6"/>
        <v>-73.187159343408069</v>
      </c>
      <c r="AF32" s="578"/>
      <c r="AG32" s="583">
        <v>6753</v>
      </c>
      <c r="AH32" s="584">
        <v>4</v>
      </c>
      <c r="AI32" s="584">
        <v>4</v>
      </c>
    </row>
    <row r="33" spans="1:35" s="572" customFormat="1" ht="16.5">
      <c r="A33" s="585">
        <v>81</v>
      </c>
      <c r="B33" s="432" t="s">
        <v>511</v>
      </c>
      <c r="C33" s="581">
        <v>13755683.836796133</v>
      </c>
      <c r="D33" s="581">
        <v>14704434.679539027</v>
      </c>
      <c r="E33" s="611">
        <f t="shared" si="7"/>
        <v>948750.84274289384</v>
      </c>
      <c r="F33" s="582">
        <f t="shared" si="8"/>
        <v>6.8971550524082811E-2</v>
      </c>
      <c r="G33" s="582"/>
      <c r="H33" s="581">
        <v>14240347.621615876</v>
      </c>
      <c r="I33" s="581">
        <v>14469242.357078379</v>
      </c>
      <c r="J33" s="611">
        <f t="shared" si="9"/>
        <v>228894.73546250351</v>
      </c>
      <c r="K33" s="582">
        <f t="shared" si="10"/>
        <v>1.6073676116940917E-2</v>
      </c>
      <c r="L33" s="579"/>
      <c r="M33" s="578">
        <f t="shared" si="11"/>
        <v>-484663.78481974266</v>
      </c>
      <c r="N33" s="578">
        <v>290115.99736029241</v>
      </c>
      <c r="O33" s="591">
        <v>110320.03993493319</v>
      </c>
      <c r="P33" s="578">
        <v>-291415.74290484097</v>
      </c>
      <c r="Q33" s="578">
        <v>412654.12146636535</v>
      </c>
      <c r="R33" s="604">
        <f t="shared" si="1"/>
        <v>702770.11882665777</v>
      </c>
      <c r="S33" s="604"/>
      <c r="T33" s="581">
        <f t="shared" si="12"/>
        <v>235192.32246064767</v>
      </c>
      <c r="U33" s="581">
        <v>-141115.39347638856</v>
      </c>
      <c r="V33" s="592">
        <v>-1102764.5093411691</v>
      </c>
      <c r="W33" s="581">
        <v>-1215875.6594672082</v>
      </c>
      <c r="X33" s="581">
        <v>75766.750983511112</v>
      </c>
      <c r="Y33" s="589">
        <v>-232869.66478894054</v>
      </c>
      <c r="Z33" s="589">
        <v>89310.21714392284</v>
      </c>
      <c r="AA33" s="604">
        <f t="shared" si="4"/>
        <v>-208908.09013789517</v>
      </c>
      <c r="AB33" s="604"/>
      <c r="AC33" s="602">
        <f t="shared" si="5"/>
        <v>-911678.20896455296</v>
      </c>
      <c r="AD33" s="581">
        <v>-681111.65703574987</v>
      </c>
      <c r="AE33" s="578">
        <f t="shared" si="6"/>
        <v>-264.61214337053218</v>
      </c>
      <c r="AF33" s="578"/>
      <c r="AG33" s="583">
        <v>2574</v>
      </c>
      <c r="AH33" s="584">
        <v>7</v>
      </c>
      <c r="AI33" s="584">
        <v>7</v>
      </c>
    </row>
    <row r="34" spans="1:35" s="572" customFormat="1" ht="16.5">
      <c r="A34" s="585">
        <v>82</v>
      </c>
      <c r="B34" s="432" t="s">
        <v>38</v>
      </c>
      <c r="C34" s="581">
        <v>31402358.819888659</v>
      </c>
      <c r="D34" s="581">
        <v>31866563.134491064</v>
      </c>
      <c r="E34" s="611">
        <f t="shared" si="7"/>
        <v>464204.31460240483</v>
      </c>
      <c r="F34" s="582">
        <f t="shared" si="8"/>
        <v>1.4782466414860574E-2</v>
      </c>
      <c r="G34" s="582"/>
      <c r="H34" s="581">
        <v>31987227.58664095</v>
      </c>
      <c r="I34" s="581">
        <v>33029491.967237949</v>
      </c>
      <c r="J34" s="611">
        <f t="shared" si="9"/>
        <v>1042264.3805969991</v>
      </c>
      <c r="K34" s="582">
        <f t="shared" si="10"/>
        <v>3.2583767310683943E-2</v>
      </c>
      <c r="L34" s="579"/>
      <c r="M34" s="578">
        <f t="shared" si="11"/>
        <v>-584868.76675229147</v>
      </c>
      <c r="N34" s="578">
        <v>348473.04083571001</v>
      </c>
      <c r="O34" s="591">
        <v>1472593.8090601638</v>
      </c>
      <c r="P34" s="578">
        <v>1413777.473903168</v>
      </c>
      <c r="Q34" s="578">
        <v>97994.88333825834</v>
      </c>
      <c r="R34" s="604">
        <f t="shared" si="1"/>
        <v>446467.92417396838</v>
      </c>
      <c r="S34" s="604"/>
      <c r="T34" s="581">
        <f t="shared" si="12"/>
        <v>-1162928.8327468857</v>
      </c>
      <c r="U34" s="581">
        <v>697757.29964813124</v>
      </c>
      <c r="V34" s="592">
        <v>629483.49201207608</v>
      </c>
      <c r="W34" s="581">
        <v>341889.78044996783</v>
      </c>
      <c r="X34" s="581">
        <v>151810.40481194484</v>
      </c>
      <c r="Y34" s="589">
        <v>-846708.31109545252</v>
      </c>
      <c r="Z34" s="589">
        <v>324729.72892384377</v>
      </c>
      <c r="AA34" s="604">
        <f t="shared" si="4"/>
        <v>327589.1222884673</v>
      </c>
      <c r="AB34" s="604"/>
      <c r="AC34" s="602">
        <f t="shared" si="5"/>
        <v>-118878.80188550107</v>
      </c>
      <c r="AD34" s="581">
        <v>-884856.51354379393</v>
      </c>
      <c r="AE34" s="578">
        <f t="shared" si="6"/>
        <v>-94.546053375765993</v>
      </c>
      <c r="AF34" s="578"/>
      <c r="AG34" s="583">
        <v>9359</v>
      </c>
      <c r="AH34" s="584">
        <v>5</v>
      </c>
      <c r="AI34" s="584">
        <v>5</v>
      </c>
    </row>
    <row r="35" spans="1:35" s="572" customFormat="1" ht="16.5">
      <c r="A35" s="585">
        <v>86</v>
      </c>
      <c r="B35" s="432" t="s">
        <v>39</v>
      </c>
      <c r="C35" s="581">
        <v>29370730.098884381</v>
      </c>
      <c r="D35" s="581">
        <v>30931940.111041669</v>
      </c>
      <c r="E35" s="611">
        <f t="shared" si="7"/>
        <v>1561210.0121572874</v>
      </c>
      <c r="F35" s="582">
        <f t="shared" si="8"/>
        <v>5.3155301448110356E-2</v>
      </c>
      <c r="G35" s="582"/>
      <c r="H35" s="581">
        <v>29784700.25130124</v>
      </c>
      <c r="I35" s="581">
        <v>30259656.420487639</v>
      </c>
      <c r="J35" s="611">
        <f t="shared" si="9"/>
        <v>474956.16918639839</v>
      </c>
      <c r="K35" s="582">
        <f t="shared" si="10"/>
        <v>1.5946313549542887E-2</v>
      </c>
      <c r="L35" s="579"/>
      <c r="M35" s="578">
        <f t="shared" si="11"/>
        <v>-413970.15241685882</v>
      </c>
      <c r="N35" s="578">
        <v>246262.38394632383</v>
      </c>
      <c r="O35" s="591">
        <v>1883212.4125389233</v>
      </c>
      <c r="P35" s="578">
        <v>1962561.2966307588</v>
      </c>
      <c r="Q35" s="578">
        <v>-45427.468053555327</v>
      </c>
      <c r="R35" s="604">
        <f t="shared" si="1"/>
        <v>200834.91589276851</v>
      </c>
      <c r="S35" s="604"/>
      <c r="T35" s="581">
        <f t="shared" si="12"/>
        <v>672283.69055403024</v>
      </c>
      <c r="U35" s="581">
        <v>-403370.21433241805</v>
      </c>
      <c r="V35" s="592">
        <v>97061.253596127033</v>
      </c>
      <c r="W35" s="581">
        <v>613029.85577250645</v>
      </c>
      <c r="X35" s="581">
        <v>-391554.86849869444</v>
      </c>
      <c r="Y35" s="589">
        <v>-726564.21053612337</v>
      </c>
      <c r="Z35" s="589">
        <v>278652.04113552615</v>
      </c>
      <c r="AA35" s="604">
        <f t="shared" si="4"/>
        <v>-1242837.2522317097</v>
      </c>
      <c r="AB35" s="604"/>
      <c r="AC35" s="602">
        <f t="shared" si="5"/>
        <v>-1443672.1681244781</v>
      </c>
      <c r="AD35" s="581">
        <v>-1986762.4095427999</v>
      </c>
      <c r="AE35" s="578">
        <f t="shared" si="6"/>
        <v>-247.38667781631179</v>
      </c>
      <c r="AF35" s="578"/>
      <c r="AG35" s="583">
        <v>8031</v>
      </c>
      <c r="AH35" s="584">
        <v>5</v>
      </c>
      <c r="AI35" s="584">
        <v>5</v>
      </c>
    </row>
    <row r="36" spans="1:35" s="572" customFormat="1" ht="16.5">
      <c r="A36" s="585">
        <v>90</v>
      </c>
      <c r="B36" s="432" t="s">
        <v>40</v>
      </c>
      <c r="C36" s="581">
        <v>18524108.166099261</v>
      </c>
      <c r="D36" s="581">
        <v>19715143.996905014</v>
      </c>
      <c r="E36" s="611">
        <f t="shared" si="7"/>
        <v>1191035.8308057524</v>
      </c>
      <c r="F36" s="582">
        <f t="shared" si="8"/>
        <v>6.4296527537312284E-2</v>
      </c>
      <c r="G36" s="582"/>
      <c r="H36" s="581">
        <v>18682325.752145927</v>
      </c>
      <c r="I36" s="581">
        <v>18905046.473475631</v>
      </c>
      <c r="J36" s="611">
        <f t="shared" si="9"/>
        <v>222720.72132970393</v>
      </c>
      <c r="K36" s="582">
        <f t="shared" si="10"/>
        <v>1.1921466539256834E-2</v>
      </c>
      <c r="L36" s="579"/>
      <c r="M36" s="578">
        <f t="shared" si="11"/>
        <v>-158217.58604666591</v>
      </c>
      <c r="N36" s="578">
        <v>94114.218245721509</v>
      </c>
      <c r="O36" s="591">
        <v>-554690.40797762573</v>
      </c>
      <c r="P36" s="578">
        <v>133629.37381089106</v>
      </c>
      <c r="Q36" s="578">
        <v>-675256.10001324408</v>
      </c>
      <c r="R36" s="604">
        <f t="shared" si="1"/>
        <v>-581141.88176752254</v>
      </c>
      <c r="S36" s="604"/>
      <c r="T36" s="581">
        <f t="shared" si="12"/>
        <v>810097.52342938259</v>
      </c>
      <c r="U36" s="581">
        <v>-486058.51405762945</v>
      </c>
      <c r="V36" s="592">
        <v>-387847.72486103699</v>
      </c>
      <c r="W36" s="581">
        <v>688614.16993477754</v>
      </c>
      <c r="X36" s="581">
        <v>-1029041.8426494577</v>
      </c>
      <c r="Y36" s="589">
        <v>-276928.53299104393</v>
      </c>
      <c r="Z36" s="589">
        <v>106207.68246990979</v>
      </c>
      <c r="AA36" s="604">
        <f t="shared" si="4"/>
        <v>-1685821.2072282215</v>
      </c>
      <c r="AB36" s="604"/>
      <c r="AC36" s="602">
        <f t="shared" si="5"/>
        <v>-1104679.3254606989</v>
      </c>
      <c r="AD36" s="581">
        <v>-528990.6455395032</v>
      </c>
      <c r="AE36" s="578">
        <f t="shared" si="6"/>
        <v>-172.81628407040287</v>
      </c>
      <c r="AF36" s="578"/>
      <c r="AG36" s="583">
        <v>3061</v>
      </c>
      <c r="AH36" s="584">
        <v>12</v>
      </c>
      <c r="AI36" s="584">
        <v>12</v>
      </c>
    </row>
    <row r="37" spans="1:35" s="572" customFormat="1" ht="16.5">
      <c r="A37" s="585">
        <v>91</v>
      </c>
      <c r="B37" s="432" t="s">
        <v>512</v>
      </c>
      <c r="C37" s="581">
        <v>2454035741.7880306</v>
      </c>
      <c r="D37" s="581">
        <v>2479623182.1278229</v>
      </c>
      <c r="E37" s="611">
        <f t="shared" si="7"/>
        <v>25587440.339792252</v>
      </c>
      <c r="F37" s="582">
        <f t="shared" si="8"/>
        <v>1.0426677942819623E-2</v>
      </c>
      <c r="G37" s="582"/>
      <c r="H37" s="581">
        <v>2442686446.5093961</v>
      </c>
      <c r="I37" s="581">
        <v>2571271928.5927167</v>
      </c>
      <c r="J37" s="611">
        <f t="shared" si="9"/>
        <v>128585482.08332062</v>
      </c>
      <c r="K37" s="582">
        <f t="shared" si="10"/>
        <v>5.2641010174297863E-2</v>
      </c>
      <c r="L37" s="579"/>
      <c r="M37" s="578">
        <f t="shared" si="11"/>
        <v>11349295.278634548</v>
      </c>
      <c r="N37" s="578">
        <v>-6980980.3654889707</v>
      </c>
      <c r="O37" s="591">
        <v>141776760.91744137</v>
      </c>
      <c r="P37" s="578">
        <v>221207317.76068068</v>
      </c>
      <c r="Q37" s="578">
        <v>-76687612.739061773</v>
      </c>
      <c r="R37" s="604">
        <f t="shared" si="1"/>
        <v>-83668593.104550749</v>
      </c>
      <c r="S37" s="604"/>
      <c r="T37" s="581">
        <f t="shared" si="12"/>
        <v>-91648746.464893818</v>
      </c>
      <c r="U37" s="581">
        <v>54989247.878936276</v>
      </c>
      <c r="V37" s="592">
        <v>274173869.98849106</v>
      </c>
      <c r="W37" s="581">
        <v>312576561.85473609</v>
      </c>
      <c r="X37" s="581">
        <v>-28115778.312948432</v>
      </c>
      <c r="Y37" s="589">
        <v>-60074583.438411273</v>
      </c>
      <c r="Z37" s="589">
        <v>23039815.411672413</v>
      </c>
      <c r="AA37" s="604">
        <f t="shared" si="4"/>
        <v>-10161298.460751016</v>
      </c>
      <c r="AB37" s="604"/>
      <c r="AC37" s="602">
        <f t="shared" si="5"/>
        <v>73507294.643799737</v>
      </c>
      <c r="AD37" s="581">
        <v>97892442.158963442</v>
      </c>
      <c r="AE37" s="578">
        <f t="shared" si="6"/>
        <v>147.42216014831217</v>
      </c>
      <c r="AF37" s="578"/>
      <c r="AG37" s="583">
        <v>664028</v>
      </c>
      <c r="AH37" s="584">
        <v>1</v>
      </c>
      <c r="AI37" s="586">
        <v>31</v>
      </c>
    </row>
    <row r="38" spans="1:35" s="572" customFormat="1" ht="16.5">
      <c r="A38" s="585">
        <v>92</v>
      </c>
      <c r="B38" s="432" t="s">
        <v>513</v>
      </c>
      <c r="C38" s="581">
        <v>771951937.86604464</v>
      </c>
      <c r="D38" s="581">
        <v>805517303.90888834</v>
      </c>
      <c r="E38" s="611">
        <f t="shared" si="7"/>
        <v>33565366.042843699</v>
      </c>
      <c r="F38" s="582">
        <f t="shared" si="8"/>
        <v>4.3481160414766955E-2</v>
      </c>
      <c r="G38" s="582"/>
      <c r="H38" s="581">
        <v>725898039.28951228</v>
      </c>
      <c r="I38" s="581">
        <v>761357341.30964422</v>
      </c>
      <c r="J38" s="611">
        <f t="shared" si="9"/>
        <v>35459302.020131946</v>
      </c>
      <c r="K38" s="582">
        <f t="shared" si="10"/>
        <v>4.8848874223215245E-2</v>
      </c>
      <c r="L38" s="579"/>
      <c r="M38" s="578">
        <f t="shared" si="11"/>
        <v>46053898.576532364</v>
      </c>
      <c r="N38" s="578">
        <v>-27694606.953011636</v>
      </c>
      <c r="O38" s="591">
        <v>-9585444.3420472145</v>
      </c>
      <c r="P38" s="578">
        <v>-5495119.7196048498</v>
      </c>
      <c r="Q38" s="578">
        <v>-3093860.6356005617</v>
      </c>
      <c r="R38" s="604">
        <f t="shared" si="1"/>
        <v>-30788467.588612199</v>
      </c>
      <c r="S38" s="604"/>
      <c r="T38" s="581">
        <f t="shared" si="12"/>
        <v>44159962.599244118</v>
      </c>
      <c r="U38" s="581">
        <v>-26495977.559546463</v>
      </c>
      <c r="V38" s="592">
        <v>17424295.137143373</v>
      </c>
      <c r="W38" s="581">
        <v>20819283.460253477</v>
      </c>
      <c r="X38" s="581">
        <v>119390.80598803611</v>
      </c>
      <c r="Y38" s="589">
        <v>-21967824.06153293</v>
      </c>
      <c r="Z38" s="589">
        <v>8425103.9691803418</v>
      </c>
      <c r="AA38" s="604">
        <f t="shared" si="4"/>
        <v>-39919306.845911011</v>
      </c>
      <c r="AB38" s="604"/>
      <c r="AC38" s="602">
        <f t="shared" si="5"/>
        <v>-9130839.2572988123</v>
      </c>
      <c r="AD38" s="581">
        <v>-225637.90380507708</v>
      </c>
      <c r="AE38" s="578">
        <f t="shared" si="6"/>
        <v>-0.92924319680534506</v>
      </c>
      <c r="AF38" s="578"/>
      <c r="AG38" s="583">
        <v>242819</v>
      </c>
      <c r="AH38" s="584">
        <v>1</v>
      </c>
      <c r="AI38" s="586">
        <v>35</v>
      </c>
    </row>
    <row r="39" spans="1:35" s="572" customFormat="1" ht="16.5">
      <c r="A39" s="585">
        <v>97</v>
      </c>
      <c r="B39" s="432" t="s">
        <v>43</v>
      </c>
      <c r="C39" s="581">
        <v>10937822.126489589</v>
      </c>
      <c r="D39" s="581">
        <v>11498580.923615223</v>
      </c>
      <c r="E39" s="611">
        <f t="shared" si="7"/>
        <v>560758.79712563381</v>
      </c>
      <c r="F39" s="582">
        <f t="shared" si="8"/>
        <v>5.1267865818330427E-2</v>
      </c>
      <c r="G39" s="582"/>
      <c r="H39" s="581">
        <v>10410076.499081673</v>
      </c>
      <c r="I39" s="581">
        <v>10822325.658989012</v>
      </c>
      <c r="J39" s="611">
        <f t="shared" si="9"/>
        <v>412249.15990733914</v>
      </c>
      <c r="K39" s="582">
        <f t="shared" si="10"/>
        <v>3.9600973147863587E-2</v>
      </c>
      <c r="L39" s="579"/>
      <c r="M39" s="578">
        <f t="shared" si="11"/>
        <v>527745.62740791589</v>
      </c>
      <c r="N39" s="578">
        <v>-317202.09788532177</v>
      </c>
      <c r="O39" s="591">
        <v>-119820.38845028169</v>
      </c>
      <c r="P39" s="578">
        <v>-382258.47440663725</v>
      </c>
      <c r="Q39" s="578">
        <v>271315.2243055604</v>
      </c>
      <c r="R39" s="604">
        <f t="shared" si="1"/>
        <v>-45886.873579761363</v>
      </c>
      <c r="S39" s="604"/>
      <c r="T39" s="581">
        <f t="shared" si="12"/>
        <v>676255.26462621056</v>
      </c>
      <c r="U39" s="581">
        <v>-405753.15877572622</v>
      </c>
      <c r="V39" s="592">
        <v>196513.9679569304</v>
      </c>
      <c r="W39" s="581">
        <v>-5965.7111551295966</v>
      </c>
      <c r="X39" s="581">
        <v>172142.79542634648</v>
      </c>
      <c r="Y39" s="589">
        <v>-189172.67640779904</v>
      </c>
      <c r="Z39" s="589">
        <v>72551.540034165751</v>
      </c>
      <c r="AA39" s="604">
        <f t="shared" si="4"/>
        <v>-350231.49972301302</v>
      </c>
      <c r="AB39" s="604"/>
      <c r="AC39" s="602">
        <f t="shared" si="5"/>
        <v>-304344.62614325166</v>
      </c>
      <c r="AD39" s="581">
        <v>-221418.54227639653</v>
      </c>
      <c r="AE39" s="578">
        <f t="shared" si="6"/>
        <v>-105.89122060085917</v>
      </c>
      <c r="AF39" s="578"/>
      <c r="AG39" s="583">
        <v>2091</v>
      </c>
      <c r="AH39" s="584">
        <v>10</v>
      </c>
      <c r="AI39" s="584">
        <v>10</v>
      </c>
    </row>
    <row r="40" spans="1:35" s="572" customFormat="1" ht="16.5">
      <c r="A40" s="585">
        <v>98</v>
      </c>
      <c r="B40" s="432" t="s">
        <v>44</v>
      </c>
      <c r="C40" s="581">
        <v>82971747.740364537</v>
      </c>
      <c r="D40" s="581">
        <v>84328841.936688185</v>
      </c>
      <c r="E40" s="611">
        <f t="shared" si="7"/>
        <v>1357094.1963236481</v>
      </c>
      <c r="F40" s="582">
        <f t="shared" si="8"/>
        <v>1.6356099916929216E-2</v>
      </c>
      <c r="G40" s="582"/>
      <c r="H40" s="581">
        <v>90207476.057635456</v>
      </c>
      <c r="I40" s="581">
        <v>91815970.076111197</v>
      </c>
      <c r="J40" s="611">
        <f t="shared" si="9"/>
        <v>1608494.0184757411</v>
      </c>
      <c r="K40" s="582">
        <f t="shared" si="10"/>
        <v>1.7831050027916094E-2</v>
      </c>
      <c r="L40" s="579"/>
      <c r="M40" s="578">
        <f t="shared" si="11"/>
        <v>-7235728.3172709197</v>
      </c>
      <c r="N40" s="578">
        <v>4335426.4234630624</v>
      </c>
      <c r="O40" s="591">
        <v>4539197.7246843278</v>
      </c>
      <c r="P40" s="578">
        <v>1606347.0310273394</v>
      </c>
      <c r="Q40" s="578">
        <v>3029037.0495852563</v>
      </c>
      <c r="R40" s="604">
        <f t="shared" si="1"/>
        <v>7364463.4730483182</v>
      </c>
      <c r="S40" s="604"/>
      <c r="T40" s="581">
        <f t="shared" si="12"/>
        <v>-7487128.1394230127</v>
      </c>
      <c r="U40" s="581">
        <v>4492276.8836538065</v>
      </c>
      <c r="V40" s="592">
        <v>6576092.5876734853</v>
      </c>
      <c r="W40" s="581">
        <v>3548688.6664799899</v>
      </c>
      <c r="X40" s="581">
        <v>2694539.6828379971</v>
      </c>
      <c r="Y40" s="600">
        <v>-2075652.1830818427</v>
      </c>
      <c r="Z40" s="600">
        <v>796054.51124049013</v>
      </c>
      <c r="AA40" s="604">
        <f t="shared" si="4"/>
        <v>5907218.89465045</v>
      </c>
      <c r="AB40" s="604"/>
      <c r="AC40" s="602">
        <f t="shared" si="5"/>
        <v>-1457244.5783978682</v>
      </c>
      <c r="AD40" s="581">
        <v>-2899180.9108116366</v>
      </c>
      <c r="AE40" s="578">
        <f t="shared" si="6"/>
        <v>-126.36450816421726</v>
      </c>
      <c r="AF40" s="578"/>
      <c r="AG40" s="583">
        <v>22943</v>
      </c>
      <c r="AH40" s="584">
        <v>7</v>
      </c>
      <c r="AI40" s="584">
        <v>7</v>
      </c>
    </row>
    <row r="41" spans="1:35" s="572" customFormat="1" ht="16.5">
      <c r="A41" s="585">
        <v>102</v>
      </c>
      <c r="B41" s="432" t="s">
        <v>514</v>
      </c>
      <c r="C41" s="581">
        <v>39890532.789082214</v>
      </c>
      <c r="D41" s="581">
        <v>41566562.509261876</v>
      </c>
      <c r="E41" s="611">
        <f t="shared" si="7"/>
        <v>1676029.7201796621</v>
      </c>
      <c r="F41" s="582">
        <f t="shared" si="8"/>
        <v>4.2015726614671359E-2</v>
      </c>
      <c r="G41" s="582"/>
      <c r="H41" s="581">
        <v>41641765.83732719</v>
      </c>
      <c r="I41" s="581">
        <v>42081492.375883989</v>
      </c>
      <c r="J41" s="611">
        <f t="shared" si="9"/>
        <v>439726.53855679929</v>
      </c>
      <c r="K41" s="582">
        <f t="shared" si="10"/>
        <v>1.0559747640736061E-2</v>
      </c>
      <c r="L41" s="579"/>
      <c r="M41" s="578">
        <f t="shared" si="11"/>
        <v>-1751233.0482449755</v>
      </c>
      <c r="N41" s="578">
        <v>1048170.5654000834</v>
      </c>
      <c r="O41" s="591">
        <v>1854513.5192944556</v>
      </c>
      <c r="P41" s="578">
        <v>1235155.0685829185</v>
      </c>
      <c r="Q41" s="578">
        <v>660474.0562988912</v>
      </c>
      <c r="R41" s="604">
        <f t="shared" si="1"/>
        <v>1708644.6216989746</v>
      </c>
      <c r="S41" s="604"/>
      <c r="T41" s="581">
        <f t="shared" si="12"/>
        <v>-514929.86662211269</v>
      </c>
      <c r="U41" s="581">
        <v>308957.91997326753</v>
      </c>
      <c r="V41" s="592">
        <v>-558457.94851069152</v>
      </c>
      <c r="W41" s="581">
        <v>-680726.85249141976</v>
      </c>
      <c r="X41" s="581">
        <v>4791.4842098575973</v>
      </c>
      <c r="Y41" s="589">
        <v>-881629.71381826955</v>
      </c>
      <c r="Z41" s="589">
        <v>338122.79179002641</v>
      </c>
      <c r="AA41" s="604">
        <f t="shared" si="4"/>
        <v>-229757.51784511801</v>
      </c>
      <c r="AB41" s="604"/>
      <c r="AC41" s="602">
        <f t="shared" si="5"/>
        <v>-1938402.1395440926</v>
      </c>
      <c r="AD41" s="581">
        <v>-2282905.862252146</v>
      </c>
      <c r="AE41" s="578">
        <f t="shared" si="6"/>
        <v>-234.2643265522982</v>
      </c>
      <c r="AF41" s="578"/>
      <c r="AG41" s="583">
        <v>9745</v>
      </c>
      <c r="AH41" s="584">
        <v>4</v>
      </c>
      <c r="AI41" s="584">
        <v>4</v>
      </c>
    </row>
    <row r="42" spans="1:35" s="572" customFormat="1" ht="16.5">
      <c r="A42" s="585">
        <v>103</v>
      </c>
      <c r="B42" s="432" t="s">
        <v>46</v>
      </c>
      <c r="C42" s="581">
        <v>8599989.7350780908</v>
      </c>
      <c r="D42" s="581">
        <v>8816156.8301456161</v>
      </c>
      <c r="E42" s="611">
        <f t="shared" si="7"/>
        <v>216167.09506752528</v>
      </c>
      <c r="F42" s="582">
        <f t="shared" si="8"/>
        <v>2.5135738730688428E-2</v>
      </c>
      <c r="G42" s="582"/>
      <c r="H42" s="581">
        <v>8942868.9877112098</v>
      </c>
      <c r="I42" s="581">
        <v>9052503.0646494832</v>
      </c>
      <c r="J42" s="611">
        <f t="shared" si="9"/>
        <v>109634.07693827339</v>
      </c>
      <c r="K42" s="582">
        <f t="shared" si="10"/>
        <v>1.2259385336956898E-2</v>
      </c>
      <c r="L42" s="579"/>
      <c r="M42" s="578">
        <f t="shared" si="11"/>
        <v>-342879.252633119</v>
      </c>
      <c r="N42" s="578">
        <v>205163.71927565767</v>
      </c>
      <c r="O42" s="591">
        <v>357701.91583199985</v>
      </c>
      <c r="P42" s="578">
        <v>243086.35661648866</v>
      </c>
      <c r="Q42" s="578">
        <v>123638.49758452934</v>
      </c>
      <c r="R42" s="604">
        <f t="shared" si="1"/>
        <v>328802.21686018701</v>
      </c>
      <c r="S42" s="604"/>
      <c r="T42" s="581">
        <f t="shared" si="12"/>
        <v>-236346.2345038671</v>
      </c>
      <c r="U42" s="581">
        <v>141807.74070232024</v>
      </c>
      <c r="V42" s="592">
        <v>-120943.31348427385</v>
      </c>
      <c r="W42" s="581">
        <v>-192382.13446464483</v>
      </c>
      <c r="X42" s="581">
        <v>40086.355344394738</v>
      </c>
      <c r="Y42" s="589">
        <v>-195505.57327463114</v>
      </c>
      <c r="Z42" s="589">
        <v>74980.333818188519</v>
      </c>
      <c r="AA42" s="604">
        <f t="shared" si="4"/>
        <v>61368.856590272364</v>
      </c>
      <c r="AB42" s="604"/>
      <c r="AC42" s="602">
        <f t="shared" si="5"/>
        <v>-267433.36026991461</v>
      </c>
      <c r="AD42" s="581">
        <v>-438900.41350219143</v>
      </c>
      <c r="AE42" s="578">
        <f t="shared" si="6"/>
        <v>-203.10060782146758</v>
      </c>
      <c r="AF42" s="578"/>
      <c r="AG42" s="583">
        <v>2161</v>
      </c>
      <c r="AH42" s="584">
        <v>5</v>
      </c>
      <c r="AI42" s="584">
        <v>5</v>
      </c>
    </row>
    <row r="43" spans="1:35" s="572" customFormat="1" ht="16.5">
      <c r="A43" s="585">
        <v>105</v>
      </c>
      <c r="B43" s="432" t="s">
        <v>47</v>
      </c>
      <c r="C43" s="581">
        <v>13658189.599467404</v>
      </c>
      <c r="D43" s="581">
        <v>13537011.721294608</v>
      </c>
      <c r="E43" s="611">
        <f t="shared" si="7"/>
        <v>-121177.87817279622</v>
      </c>
      <c r="F43" s="582">
        <f t="shared" si="8"/>
        <v>-8.8721771864641204E-3</v>
      </c>
      <c r="G43" s="582"/>
      <c r="H43" s="581">
        <v>14223460.437222</v>
      </c>
      <c r="I43" s="581">
        <v>14230612.807475962</v>
      </c>
      <c r="J43" s="611">
        <f t="shared" si="9"/>
        <v>7152.3702539615333</v>
      </c>
      <c r="K43" s="582">
        <f t="shared" si="10"/>
        <v>5.0285725372738275E-4</v>
      </c>
      <c r="L43" s="579"/>
      <c r="M43" s="578">
        <f t="shared" si="11"/>
        <v>-565270.83775459602</v>
      </c>
      <c r="N43" s="578">
        <v>338605.69872906734</v>
      </c>
      <c r="O43" s="591">
        <v>927260.25168858469</v>
      </c>
      <c r="P43" s="578">
        <v>582735.20348374825</v>
      </c>
      <c r="Q43" s="578">
        <v>353435.51227285573</v>
      </c>
      <c r="R43" s="604">
        <f t="shared" si="1"/>
        <v>692041.21100192307</v>
      </c>
      <c r="S43" s="604"/>
      <c r="T43" s="581">
        <f t="shared" si="12"/>
        <v>-693601.08618135378</v>
      </c>
      <c r="U43" s="581">
        <v>416160.65170881216</v>
      </c>
      <c r="V43" s="592">
        <v>1052884.115477711</v>
      </c>
      <c r="W43" s="581">
        <v>657583.65337560512</v>
      </c>
      <c r="X43" s="581">
        <v>364920.05347566685</v>
      </c>
      <c r="Y43" s="589">
        <v>-189444.0862735204</v>
      </c>
      <c r="Z43" s="589">
        <v>72655.631196338159</v>
      </c>
      <c r="AA43" s="604">
        <f t="shared" si="4"/>
        <v>664292.25010729674</v>
      </c>
      <c r="AB43" s="604"/>
      <c r="AC43" s="602">
        <f t="shared" si="5"/>
        <v>-27748.960894626332</v>
      </c>
      <c r="AD43" s="581">
        <v>223033.03221475612</v>
      </c>
      <c r="AE43" s="578">
        <f t="shared" si="6"/>
        <v>106.51052159252919</v>
      </c>
      <c r="AF43" s="578"/>
      <c r="AG43" s="583">
        <v>2094</v>
      </c>
      <c r="AH43" s="584">
        <v>18</v>
      </c>
      <c r="AI43" s="584">
        <v>18</v>
      </c>
    </row>
    <row r="44" spans="1:35" s="572" customFormat="1" ht="16.5">
      <c r="A44" s="585">
        <v>106</v>
      </c>
      <c r="B44" s="432" t="s">
        <v>515</v>
      </c>
      <c r="C44" s="581">
        <v>178545098.37326866</v>
      </c>
      <c r="D44" s="581">
        <v>189292707.3319056</v>
      </c>
      <c r="E44" s="611">
        <f t="shared" si="7"/>
        <v>10747608.95863694</v>
      </c>
      <c r="F44" s="582">
        <f t="shared" si="8"/>
        <v>6.0195485939176278E-2</v>
      </c>
      <c r="G44" s="582"/>
      <c r="H44" s="581">
        <v>181481251.04981458</v>
      </c>
      <c r="I44" s="581">
        <v>187038460.53766856</v>
      </c>
      <c r="J44" s="611">
        <f t="shared" si="9"/>
        <v>5557209.4878539741</v>
      </c>
      <c r="K44" s="582">
        <f t="shared" si="10"/>
        <v>3.062139728323E-2</v>
      </c>
      <c r="L44" s="579"/>
      <c r="M44" s="578">
        <f t="shared" si="11"/>
        <v>-2936152.676545918</v>
      </c>
      <c r="N44" s="578">
        <v>1749488.2548557413</v>
      </c>
      <c r="O44" s="591">
        <v>11107931.645427644</v>
      </c>
      <c r="P44" s="578">
        <v>7622211.9378659576</v>
      </c>
      <c r="Q44" s="578">
        <v>3681008.4198144875</v>
      </c>
      <c r="R44" s="604">
        <f t="shared" si="1"/>
        <v>5430496.6746702287</v>
      </c>
      <c r="S44" s="604"/>
      <c r="T44" s="581">
        <f t="shared" si="12"/>
        <v>2254246.7942370474</v>
      </c>
      <c r="U44" s="581">
        <v>-1352548.0765422282</v>
      </c>
      <c r="V44" s="592">
        <v>12956188.400381267</v>
      </c>
      <c r="W44" s="581">
        <v>11558826.135000482</v>
      </c>
      <c r="X44" s="581">
        <v>718416.71500281477</v>
      </c>
      <c r="Y44" s="589">
        <v>-4233722.4953877432</v>
      </c>
      <c r="Z44" s="589">
        <v>1623718.0387273338</v>
      </c>
      <c r="AA44" s="604">
        <f t="shared" si="4"/>
        <v>-3244135.8181998227</v>
      </c>
      <c r="AB44" s="604"/>
      <c r="AC44" s="602">
        <f t="shared" si="5"/>
        <v>-8674632.4928700514</v>
      </c>
      <c r="AD44" s="581">
        <v>-8994206.1913549788</v>
      </c>
      <c r="AE44" s="578">
        <f t="shared" si="6"/>
        <v>-192.19621324775048</v>
      </c>
      <c r="AF44" s="578"/>
      <c r="AG44" s="583">
        <v>46797</v>
      </c>
      <c r="AH44" s="584">
        <v>1</v>
      </c>
      <c r="AI44" s="586">
        <v>33</v>
      </c>
    </row>
    <row r="45" spans="1:35" s="572" customFormat="1" ht="16.5">
      <c r="A45" s="585">
        <v>108</v>
      </c>
      <c r="B45" s="432" t="s">
        <v>516</v>
      </c>
      <c r="C45" s="581">
        <v>38524707.577378623</v>
      </c>
      <c r="D45" s="581">
        <v>39085304.315679558</v>
      </c>
      <c r="E45" s="611">
        <f t="shared" si="7"/>
        <v>560596.73830093443</v>
      </c>
      <c r="F45" s="582">
        <f t="shared" si="8"/>
        <v>1.4551615665737382E-2</v>
      </c>
      <c r="G45" s="582"/>
      <c r="H45" s="581">
        <v>39583086.064111501</v>
      </c>
      <c r="I45" s="581">
        <v>40540845.425939322</v>
      </c>
      <c r="J45" s="611">
        <f t="shared" si="9"/>
        <v>957759.36182782054</v>
      </c>
      <c r="K45" s="582">
        <f t="shared" si="10"/>
        <v>2.4196177131731653E-2</v>
      </c>
      <c r="L45" s="579"/>
      <c r="M45" s="578">
        <f t="shared" si="11"/>
        <v>-1058378.4867328778</v>
      </c>
      <c r="N45" s="578">
        <v>632336.26354080834</v>
      </c>
      <c r="O45" s="591">
        <v>568756.96835772693</v>
      </c>
      <c r="P45" s="578">
        <v>520900.82713957131</v>
      </c>
      <c r="Q45" s="578">
        <v>90917.135641304398</v>
      </c>
      <c r="R45" s="604">
        <f t="shared" si="1"/>
        <v>723253.39918211277</v>
      </c>
      <c r="S45" s="604"/>
      <c r="T45" s="581">
        <f t="shared" si="12"/>
        <v>-1455541.1102597639</v>
      </c>
      <c r="U45" s="581">
        <v>873324.6661558582</v>
      </c>
      <c r="V45" s="592">
        <v>984376.81727977097</v>
      </c>
      <c r="W45" s="581">
        <v>780344.85978445038</v>
      </c>
      <c r="X45" s="581">
        <v>55220.185154640676</v>
      </c>
      <c r="Y45" s="589">
        <v>-927950.33090138435</v>
      </c>
      <c r="Z45" s="589">
        <v>355887.68346745009</v>
      </c>
      <c r="AA45" s="604">
        <f t="shared" si="4"/>
        <v>356482.20387656463</v>
      </c>
      <c r="AB45" s="604"/>
      <c r="AC45" s="602">
        <f t="shared" si="5"/>
        <v>-366771.19530554814</v>
      </c>
      <c r="AD45" s="581">
        <v>-941852.96282486431</v>
      </c>
      <c r="AE45" s="578">
        <f t="shared" si="6"/>
        <v>-91.825383915849116</v>
      </c>
      <c r="AF45" s="578"/>
      <c r="AG45" s="583">
        <v>10257</v>
      </c>
      <c r="AH45" s="584">
        <v>6</v>
      </c>
      <c r="AI45" s="584">
        <v>6</v>
      </c>
    </row>
    <row r="46" spans="1:35" s="572" customFormat="1" ht="16.5">
      <c r="A46" s="585">
        <v>109</v>
      </c>
      <c r="B46" s="432" t="s">
        <v>517</v>
      </c>
      <c r="C46" s="581">
        <v>271099039.97503293</v>
      </c>
      <c r="D46" s="581">
        <v>276267317.57936031</v>
      </c>
      <c r="E46" s="611">
        <f t="shared" si="7"/>
        <v>5168277.6043273807</v>
      </c>
      <c r="F46" s="582">
        <f t="shared" si="8"/>
        <v>1.9064167858371454E-2</v>
      </c>
      <c r="G46" s="582"/>
      <c r="H46" s="581">
        <v>269367989.5350517</v>
      </c>
      <c r="I46" s="581">
        <v>277592232.33884346</v>
      </c>
      <c r="J46" s="611">
        <f t="shared" si="9"/>
        <v>8224242.8037917614</v>
      </c>
      <c r="K46" s="582">
        <f t="shared" si="10"/>
        <v>3.0531626337588921E-2</v>
      </c>
      <c r="L46" s="579"/>
      <c r="M46" s="578">
        <f t="shared" si="11"/>
        <v>1731050.4399812222</v>
      </c>
      <c r="N46" s="578">
        <v>-1056323.821490908</v>
      </c>
      <c r="O46" s="591">
        <v>3470455.1843215823</v>
      </c>
      <c r="P46" s="578">
        <v>1502319.8591294587</v>
      </c>
      <c r="Q46" s="578">
        <v>2251283.1293844273</v>
      </c>
      <c r="R46" s="604">
        <f t="shared" si="1"/>
        <v>1194959.3078935193</v>
      </c>
      <c r="S46" s="604"/>
      <c r="T46" s="581">
        <f t="shared" si="12"/>
        <v>-1324914.7594831586</v>
      </c>
      <c r="U46" s="581">
        <v>794948.85568989499</v>
      </c>
      <c r="V46" s="592">
        <v>7448495.703520596</v>
      </c>
      <c r="W46" s="581">
        <v>4275660.5690083802</v>
      </c>
      <c r="X46" s="581">
        <v>2185645.9539158521</v>
      </c>
      <c r="Y46" s="589">
        <v>-6155847.1644265279</v>
      </c>
      <c r="Z46" s="589">
        <v>2360891.6492323005</v>
      </c>
      <c r="AA46" s="604">
        <f t="shared" si="4"/>
        <v>-814360.70558848046</v>
      </c>
      <c r="AB46" s="604"/>
      <c r="AC46" s="602">
        <f t="shared" si="5"/>
        <v>-2009320.0134819997</v>
      </c>
      <c r="AD46" s="581">
        <v>-565316.52619242668</v>
      </c>
      <c r="AE46" s="578">
        <f t="shared" si="6"/>
        <v>-8.308224596099917</v>
      </c>
      <c r="AF46" s="578"/>
      <c r="AG46" s="583">
        <v>68043</v>
      </c>
      <c r="AH46" s="584">
        <v>5</v>
      </c>
      <c r="AI46" s="584">
        <v>5</v>
      </c>
    </row>
    <row r="47" spans="1:35" s="572" customFormat="1" ht="16.5">
      <c r="A47" s="585">
        <v>111</v>
      </c>
      <c r="B47" s="432" t="s">
        <v>51</v>
      </c>
      <c r="C47" s="581">
        <v>82196644.5031607</v>
      </c>
      <c r="D47" s="581">
        <v>84862421.274168819</v>
      </c>
      <c r="E47" s="611">
        <f t="shared" si="7"/>
        <v>2665776.771008119</v>
      </c>
      <c r="F47" s="582">
        <f t="shared" si="8"/>
        <v>3.2431698241716087E-2</v>
      </c>
      <c r="G47" s="582"/>
      <c r="H47" s="581">
        <v>89128941.275096238</v>
      </c>
      <c r="I47" s="581">
        <v>90330252.481696919</v>
      </c>
      <c r="J47" s="611">
        <f t="shared" si="9"/>
        <v>1201311.2066006809</v>
      </c>
      <c r="K47" s="582">
        <f t="shared" si="10"/>
        <v>1.3478351581590508E-2</v>
      </c>
      <c r="L47" s="579"/>
      <c r="M47" s="578">
        <f t="shared" si="11"/>
        <v>-6932296.7719355375</v>
      </c>
      <c r="N47" s="578">
        <v>4154602.9293716196</v>
      </c>
      <c r="O47" s="591">
        <v>2008690.7207385004</v>
      </c>
      <c r="P47" s="578">
        <v>-2386495.2952966094</v>
      </c>
      <c r="Q47" s="578">
        <v>4471601.8892766926</v>
      </c>
      <c r="R47" s="604">
        <f t="shared" si="1"/>
        <v>8626204.8186483122</v>
      </c>
      <c r="S47" s="604"/>
      <c r="T47" s="581">
        <f t="shared" si="12"/>
        <v>-5467831.2075280994</v>
      </c>
      <c r="U47" s="581">
        <v>3280698.7245168588</v>
      </c>
      <c r="V47" s="592">
        <v>-1593618.615306437</v>
      </c>
      <c r="W47" s="581">
        <v>-5398244.6762873456</v>
      </c>
      <c r="X47" s="581">
        <v>3541575.827549221</v>
      </c>
      <c r="Y47" s="589">
        <v>-1640310.7584647557</v>
      </c>
      <c r="Z47" s="589">
        <v>629092.28711595375</v>
      </c>
      <c r="AA47" s="604">
        <f t="shared" si="4"/>
        <v>5811056.0807172786</v>
      </c>
      <c r="AB47" s="604"/>
      <c r="AC47" s="602">
        <f t="shared" si="5"/>
        <v>-2815148.7379310336</v>
      </c>
      <c r="AD47" s="581">
        <v>-2557626.8967770375</v>
      </c>
      <c r="AE47" s="578">
        <f t="shared" si="6"/>
        <v>-141.06375251100533</v>
      </c>
      <c r="AF47" s="578"/>
      <c r="AG47" s="583">
        <v>18131</v>
      </c>
      <c r="AH47" s="584">
        <v>7</v>
      </c>
      <c r="AI47" s="584">
        <v>7</v>
      </c>
    </row>
    <row r="48" spans="1:35" s="572" customFormat="1" ht="16.5">
      <c r="A48" s="585">
        <v>139</v>
      </c>
      <c r="B48" s="432" t="s">
        <v>518</v>
      </c>
      <c r="C48" s="581">
        <v>37758594.64054773</v>
      </c>
      <c r="D48" s="581">
        <v>39570755.570947222</v>
      </c>
      <c r="E48" s="611">
        <f t="shared" si="7"/>
        <v>1812160.9303994924</v>
      </c>
      <c r="F48" s="582">
        <f t="shared" si="8"/>
        <v>4.7993336289414532E-2</v>
      </c>
      <c r="G48" s="582"/>
      <c r="H48" s="581">
        <v>36871837.625445515</v>
      </c>
      <c r="I48" s="581">
        <v>38051761.748973832</v>
      </c>
      <c r="J48" s="611">
        <f t="shared" si="9"/>
        <v>1179924.1235283166</v>
      </c>
      <c r="K48" s="582">
        <f t="shared" si="10"/>
        <v>3.200068668977981E-2</v>
      </c>
      <c r="L48" s="579"/>
      <c r="M48" s="578">
        <f t="shared" si="11"/>
        <v>886757.01510221511</v>
      </c>
      <c r="N48" s="578">
        <v>-534634.40564460063</v>
      </c>
      <c r="O48" s="591">
        <v>-1215761.4683272988</v>
      </c>
      <c r="P48" s="578">
        <v>-218900.46468620747</v>
      </c>
      <c r="Q48" s="578">
        <v>-955570.43802996131</v>
      </c>
      <c r="R48" s="604">
        <f t="shared" si="1"/>
        <v>-1490204.8436745619</v>
      </c>
      <c r="S48" s="604"/>
      <c r="T48" s="581">
        <f t="shared" si="12"/>
        <v>1518993.8219733909</v>
      </c>
      <c r="U48" s="581">
        <v>-911396.29318403429</v>
      </c>
      <c r="V48" s="592">
        <v>163481.49842551351</v>
      </c>
      <c r="W48" s="581">
        <v>1415815.2464063838</v>
      </c>
      <c r="X48" s="581">
        <v>-1099694.161637177</v>
      </c>
      <c r="Y48" s="589">
        <v>-891400.46898423904</v>
      </c>
      <c r="Z48" s="589">
        <v>341870.07362823299</v>
      </c>
      <c r="AA48" s="604">
        <f t="shared" si="4"/>
        <v>-2560620.8501772173</v>
      </c>
      <c r="AB48" s="604"/>
      <c r="AC48" s="602">
        <f t="shared" si="5"/>
        <v>-1070416.0065026553</v>
      </c>
      <c r="AD48" s="581">
        <v>-1402649.2983931545</v>
      </c>
      <c r="AE48" s="578">
        <f t="shared" si="6"/>
        <v>-142.35758635878966</v>
      </c>
      <c r="AF48" s="578"/>
      <c r="AG48" s="583">
        <v>9853</v>
      </c>
      <c r="AH48" s="584">
        <v>17</v>
      </c>
      <c r="AI48" s="584">
        <v>17</v>
      </c>
    </row>
    <row r="49" spans="1:35" s="572" customFormat="1" ht="16.5">
      <c r="A49" s="585">
        <v>140</v>
      </c>
      <c r="B49" s="432" t="s">
        <v>519</v>
      </c>
      <c r="C49" s="581">
        <v>86467871.344788522</v>
      </c>
      <c r="D49" s="581">
        <v>88797738.30545637</v>
      </c>
      <c r="E49" s="611">
        <f t="shared" si="7"/>
        <v>2329866.9606678486</v>
      </c>
      <c r="F49" s="582">
        <f t="shared" si="8"/>
        <v>2.694488628472836E-2</v>
      </c>
      <c r="G49" s="582"/>
      <c r="H49" s="581">
        <v>96927567.686124429</v>
      </c>
      <c r="I49" s="581">
        <v>98272846.308116272</v>
      </c>
      <c r="J49" s="611">
        <f t="shared" si="9"/>
        <v>1345278.621991843</v>
      </c>
      <c r="K49" s="582">
        <f t="shared" si="10"/>
        <v>1.3879215728885199E-2</v>
      </c>
      <c r="L49" s="579"/>
      <c r="M49" s="578">
        <f t="shared" si="11"/>
        <v>-10459696.341335908</v>
      </c>
      <c r="N49" s="578">
        <v>6270362.2196530169</v>
      </c>
      <c r="O49" s="591">
        <v>1431003.2079191506</v>
      </c>
      <c r="P49" s="578">
        <v>-2229659.267885983</v>
      </c>
      <c r="Q49" s="578">
        <v>3747967.5276693455</v>
      </c>
      <c r="R49" s="604">
        <f t="shared" si="1"/>
        <v>10018329.747322362</v>
      </c>
      <c r="S49" s="604"/>
      <c r="T49" s="581">
        <f t="shared" si="12"/>
        <v>-9475108.002659902</v>
      </c>
      <c r="U49" s="581">
        <v>5685064.8015959403</v>
      </c>
      <c r="V49" s="592">
        <v>4272329.5289987624</v>
      </c>
      <c r="W49" s="581">
        <v>1010955.60103333</v>
      </c>
      <c r="X49" s="581">
        <v>2959586.4972879952</v>
      </c>
      <c r="Y49" s="589">
        <v>-1881865.5389567802</v>
      </c>
      <c r="Z49" s="589">
        <v>721733.4214493935</v>
      </c>
      <c r="AA49" s="604">
        <f t="shared" si="4"/>
        <v>7484519.1813765485</v>
      </c>
      <c r="AB49" s="604"/>
      <c r="AC49" s="602">
        <f t="shared" si="5"/>
        <v>-2533810.5659458134</v>
      </c>
      <c r="AD49" s="581">
        <v>-1807284.6414837614</v>
      </c>
      <c r="AE49" s="578">
        <f t="shared" si="6"/>
        <v>-86.884507546933392</v>
      </c>
      <c r="AF49" s="578"/>
      <c r="AG49" s="583">
        <v>20801</v>
      </c>
      <c r="AH49" s="584">
        <v>11</v>
      </c>
      <c r="AI49" s="584">
        <v>11</v>
      </c>
    </row>
    <row r="50" spans="1:35" s="572" customFormat="1" ht="16.5">
      <c r="A50" s="585">
        <v>142</v>
      </c>
      <c r="B50" s="432" t="s">
        <v>520</v>
      </c>
      <c r="C50" s="581">
        <v>28625338.026902575</v>
      </c>
      <c r="D50" s="581">
        <v>28416421.374731712</v>
      </c>
      <c r="E50" s="611">
        <f t="shared" si="7"/>
        <v>-208916.652170863</v>
      </c>
      <c r="F50" s="582">
        <f t="shared" si="8"/>
        <v>-7.298312144804006E-3</v>
      </c>
      <c r="G50" s="582"/>
      <c r="H50" s="581">
        <v>28508905.940651983</v>
      </c>
      <c r="I50" s="581">
        <v>28918903.409496453</v>
      </c>
      <c r="J50" s="611">
        <f t="shared" si="9"/>
        <v>409997.46884446964</v>
      </c>
      <c r="K50" s="582">
        <f t="shared" si="10"/>
        <v>1.4381382074007895E-2</v>
      </c>
      <c r="L50" s="579"/>
      <c r="M50" s="578">
        <f t="shared" si="11"/>
        <v>116432.08625059202</v>
      </c>
      <c r="N50" s="578">
        <v>-71566.627596771534</v>
      </c>
      <c r="O50" s="591">
        <v>1177556.7374518216</v>
      </c>
      <c r="P50" s="578">
        <v>1063988.9428087845</v>
      </c>
      <c r="Q50" s="578">
        <v>140890.71835605166</v>
      </c>
      <c r="R50" s="604">
        <f t="shared" si="1"/>
        <v>69324.090759280123</v>
      </c>
      <c r="S50" s="604"/>
      <c r="T50" s="581">
        <f t="shared" si="12"/>
        <v>-502482.03476474062</v>
      </c>
      <c r="U50" s="581">
        <v>301489.22085884429</v>
      </c>
      <c r="V50" s="592">
        <v>1927809.8201972842</v>
      </c>
      <c r="W50" s="581">
        <v>1568383.0395134836</v>
      </c>
      <c r="X50" s="581">
        <v>265064.70919079095</v>
      </c>
      <c r="Y50" s="589">
        <v>-588416.58888394304</v>
      </c>
      <c r="Z50" s="589">
        <v>225669.63958977239</v>
      </c>
      <c r="AA50" s="604">
        <f t="shared" si="4"/>
        <v>203806.98075546458</v>
      </c>
      <c r="AB50" s="604"/>
      <c r="AC50" s="602">
        <f t="shared" si="5"/>
        <v>134482.88999618444</v>
      </c>
      <c r="AD50" s="581">
        <v>94550.196397730149</v>
      </c>
      <c r="AE50" s="578">
        <f t="shared" si="6"/>
        <v>14.537238068531696</v>
      </c>
      <c r="AF50" s="578"/>
      <c r="AG50" s="583">
        <v>6504</v>
      </c>
      <c r="AH50" s="584">
        <v>7</v>
      </c>
      <c r="AI50" s="584">
        <v>7</v>
      </c>
    </row>
    <row r="51" spans="1:35" s="572" customFormat="1" ht="16.5">
      <c r="A51" s="585">
        <v>143</v>
      </c>
      <c r="B51" s="432" t="s">
        <v>521</v>
      </c>
      <c r="C51" s="581">
        <v>30038263.550113726</v>
      </c>
      <c r="D51" s="581">
        <v>31206880.746369623</v>
      </c>
      <c r="E51" s="611">
        <f t="shared" si="7"/>
        <v>1168617.1962558962</v>
      </c>
      <c r="F51" s="582">
        <f t="shared" si="8"/>
        <v>3.89042860052898E-2</v>
      </c>
      <c r="G51" s="582"/>
      <c r="H51" s="581">
        <v>29746741.468678884</v>
      </c>
      <c r="I51" s="581">
        <v>30256611.68658692</v>
      </c>
      <c r="J51" s="611">
        <f t="shared" si="9"/>
        <v>509870.21790803596</v>
      </c>
      <c r="K51" s="582">
        <f t="shared" si="10"/>
        <v>1.7140372112518325E-2</v>
      </c>
      <c r="L51" s="579"/>
      <c r="M51" s="578">
        <f t="shared" si="11"/>
        <v>291522.0814348422</v>
      </c>
      <c r="N51" s="578">
        <v>-176703.40341126439</v>
      </c>
      <c r="O51" s="591">
        <v>1625902.6291115731</v>
      </c>
      <c r="P51" s="578">
        <v>1402810.5927525908</v>
      </c>
      <c r="Q51" s="578">
        <v>251739.65739487222</v>
      </c>
      <c r="R51" s="604">
        <f t="shared" si="1"/>
        <v>75036.253983607836</v>
      </c>
      <c r="S51" s="604"/>
      <c r="T51" s="581">
        <f t="shared" si="12"/>
        <v>950269.05978270248</v>
      </c>
      <c r="U51" s="581">
        <v>-570161.43586962135</v>
      </c>
      <c r="V51" s="592">
        <v>-17974.030774250627</v>
      </c>
      <c r="W51" s="581">
        <v>24222.042290739715</v>
      </c>
      <c r="X51" s="581">
        <v>3345.4344344659917</v>
      </c>
      <c r="Y51" s="589">
        <v>-615557.57545608061</v>
      </c>
      <c r="Z51" s="589">
        <v>236078.75580701281</v>
      </c>
      <c r="AA51" s="604">
        <f t="shared" si="4"/>
        <v>-946294.82108422322</v>
      </c>
      <c r="AB51" s="604"/>
      <c r="AC51" s="602">
        <f t="shared" si="5"/>
        <v>-1021331.0750678311</v>
      </c>
      <c r="AD51" s="581">
        <v>-805024.26117261127</v>
      </c>
      <c r="AE51" s="578">
        <f t="shared" si="6"/>
        <v>-118.3163229236642</v>
      </c>
      <c r="AF51" s="578"/>
      <c r="AG51" s="583">
        <v>6804</v>
      </c>
      <c r="AH51" s="584">
        <v>6</v>
      </c>
      <c r="AI51" s="584">
        <v>6</v>
      </c>
    </row>
    <row r="52" spans="1:35" s="572" customFormat="1" ht="16.5">
      <c r="A52" s="585">
        <v>145</v>
      </c>
      <c r="B52" s="432" t="s">
        <v>522</v>
      </c>
      <c r="C52" s="581">
        <v>45140339.602265939</v>
      </c>
      <c r="D52" s="581">
        <v>47503136.147790574</v>
      </c>
      <c r="E52" s="611">
        <f t="shared" si="7"/>
        <v>2362796.5455246344</v>
      </c>
      <c r="F52" s="582">
        <f t="shared" si="8"/>
        <v>5.2343348905731925E-2</v>
      </c>
      <c r="G52" s="582"/>
      <c r="H52" s="581">
        <v>47801366.904789984</v>
      </c>
      <c r="I52" s="581">
        <v>49031768.620272085</v>
      </c>
      <c r="J52" s="611">
        <f t="shared" si="9"/>
        <v>1230401.7154821008</v>
      </c>
      <c r="K52" s="582">
        <f t="shared" si="10"/>
        <v>2.5739885596426475E-2</v>
      </c>
      <c r="L52" s="579"/>
      <c r="M52" s="578">
        <f t="shared" si="11"/>
        <v>-2661027.3025240451</v>
      </c>
      <c r="N52" s="578">
        <v>1593397.3832346916</v>
      </c>
      <c r="O52" s="591">
        <v>2420965.8985162079</v>
      </c>
      <c r="P52" s="578">
        <v>2444479.1709422842</v>
      </c>
      <c r="Q52" s="578">
        <v>27999.957431392664</v>
      </c>
      <c r="R52" s="604">
        <f t="shared" si="1"/>
        <v>1621397.3406660843</v>
      </c>
      <c r="S52" s="604"/>
      <c r="T52" s="581">
        <f t="shared" si="12"/>
        <v>-1528632.4724815115</v>
      </c>
      <c r="U52" s="581">
        <v>917179.48348890676</v>
      </c>
      <c r="V52" s="592">
        <v>-1870647.5360083431</v>
      </c>
      <c r="W52" s="581">
        <v>-1390959.6369335502</v>
      </c>
      <c r="X52" s="581">
        <v>-288071.2296862707</v>
      </c>
      <c r="Y52" s="589">
        <v>-1119022.876369233</v>
      </c>
      <c r="Z52" s="589">
        <v>429167.86163682269</v>
      </c>
      <c r="AA52" s="604">
        <f t="shared" si="4"/>
        <v>-60746.76092977426</v>
      </c>
      <c r="AB52" s="604"/>
      <c r="AC52" s="602">
        <f t="shared" si="5"/>
        <v>-1682144.1015958586</v>
      </c>
      <c r="AD52" s="581">
        <v>-1912339.3452554308</v>
      </c>
      <c r="AE52" s="578">
        <f t="shared" si="6"/>
        <v>-154.60743352376352</v>
      </c>
      <c r="AF52" s="578"/>
      <c r="AG52" s="583">
        <v>12369</v>
      </c>
      <c r="AH52" s="584">
        <v>14</v>
      </c>
      <c r="AI52" s="584">
        <v>14</v>
      </c>
    </row>
    <row r="53" spans="1:35" s="572" customFormat="1" ht="16.5">
      <c r="A53" s="585">
        <v>146</v>
      </c>
      <c r="B53" s="432" t="s">
        <v>523</v>
      </c>
      <c r="C53" s="581">
        <v>26775014.087765545</v>
      </c>
      <c r="D53" s="581">
        <v>28549214.5838602</v>
      </c>
      <c r="E53" s="611">
        <f t="shared" si="7"/>
        <v>1774200.4960946552</v>
      </c>
      <c r="F53" s="582">
        <f t="shared" si="8"/>
        <v>6.6263288985732055E-2</v>
      </c>
      <c r="G53" s="582"/>
      <c r="H53" s="581">
        <v>28909603.560321674</v>
      </c>
      <c r="I53" s="581">
        <v>29055485.339786522</v>
      </c>
      <c r="J53" s="611">
        <f t="shared" si="9"/>
        <v>145881.77946484834</v>
      </c>
      <c r="K53" s="582">
        <f t="shared" si="10"/>
        <v>5.0461355916021815E-3</v>
      </c>
      <c r="L53" s="579"/>
      <c r="M53" s="578">
        <f t="shared" si="11"/>
        <v>-2134589.4725561291</v>
      </c>
      <c r="N53" s="578">
        <v>1279545.0623940355</v>
      </c>
      <c r="O53" s="591">
        <v>1225287.6628048941</v>
      </c>
      <c r="P53" s="578">
        <v>647230.39367278293</v>
      </c>
      <c r="Q53" s="578">
        <v>597398.68318906007</v>
      </c>
      <c r="R53" s="604">
        <f t="shared" si="1"/>
        <v>1876943.7455830956</v>
      </c>
      <c r="S53" s="604"/>
      <c r="T53" s="581">
        <f t="shared" si="12"/>
        <v>-506270.75592632219</v>
      </c>
      <c r="U53" s="581">
        <v>303762.45355579327</v>
      </c>
      <c r="V53" s="592">
        <v>121259.24084234238</v>
      </c>
      <c r="W53" s="581">
        <v>195737.82095730864</v>
      </c>
      <c r="X53" s="581">
        <v>-4889.9246946995727</v>
      </c>
      <c r="Y53" s="589">
        <v>-406391.03894014022</v>
      </c>
      <c r="Z53" s="589">
        <v>155859.16682614663</v>
      </c>
      <c r="AA53" s="604">
        <f t="shared" si="4"/>
        <v>48340.656747100089</v>
      </c>
      <c r="AB53" s="604"/>
      <c r="AC53" s="602">
        <f t="shared" si="5"/>
        <v>-1828603.0888359954</v>
      </c>
      <c r="AD53" s="581">
        <v>-1157621.8827654775</v>
      </c>
      <c r="AE53" s="578">
        <f t="shared" si="6"/>
        <v>-257.70745386586765</v>
      </c>
      <c r="AF53" s="578"/>
      <c r="AG53" s="583">
        <v>4492</v>
      </c>
      <c r="AH53" s="584">
        <v>12</v>
      </c>
      <c r="AI53" s="584">
        <v>12</v>
      </c>
    </row>
    <row r="54" spans="1:35" s="572" customFormat="1" ht="16.5">
      <c r="A54" s="585">
        <v>148</v>
      </c>
      <c r="B54" s="432" t="s">
        <v>524</v>
      </c>
      <c r="C54" s="581">
        <v>33031020.518623184</v>
      </c>
      <c r="D54" s="581">
        <v>33450623.705103111</v>
      </c>
      <c r="E54" s="611">
        <f t="shared" si="7"/>
        <v>419603.18647992611</v>
      </c>
      <c r="F54" s="582">
        <f t="shared" si="8"/>
        <v>1.2703306767144845E-2</v>
      </c>
      <c r="G54" s="582"/>
      <c r="H54" s="581">
        <v>32939865.444757581</v>
      </c>
      <c r="I54" s="581">
        <v>34789729.852304995</v>
      </c>
      <c r="J54" s="611">
        <f t="shared" si="9"/>
        <v>1849864.4075474143</v>
      </c>
      <c r="K54" s="582">
        <f t="shared" si="10"/>
        <v>5.6158833151573252E-2</v>
      </c>
      <c r="L54" s="579"/>
      <c r="M54" s="578">
        <f t="shared" si="11"/>
        <v>91155.073865603656</v>
      </c>
      <c r="N54" s="578">
        <v>-56517.299530779419</v>
      </c>
      <c r="O54" s="591">
        <v>-83136.780224584043</v>
      </c>
      <c r="P54" s="578">
        <v>-2019887.0656768009</v>
      </c>
      <c r="Q54" s="578">
        <v>1965943.6151336934</v>
      </c>
      <c r="R54" s="604">
        <f t="shared" si="1"/>
        <v>1909426.315602914</v>
      </c>
      <c r="S54" s="604"/>
      <c r="T54" s="581">
        <f t="shared" si="12"/>
        <v>-1339106.1472018845</v>
      </c>
      <c r="U54" s="581">
        <v>803463.68832113058</v>
      </c>
      <c r="V54" s="592">
        <v>3797147.3885561898</v>
      </c>
      <c r="W54" s="581">
        <v>1290116.3102250509</v>
      </c>
      <c r="X54" s="581">
        <v>2404790.9925668058</v>
      </c>
      <c r="Y54" s="589">
        <v>-637541.77457951207</v>
      </c>
      <c r="Z54" s="589">
        <v>244510.13994297755</v>
      </c>
      <c r="AA54" s="604">
        <f t="shared" si="4"/>
        <v>2815223.0462514022</v>
      </c>
      <c r="AB54" s="604"/>
      <c r="AC54" s="602">
        <f t="shared" si="5"/>
        <v>905796.73064848827</v>
      </c>
      <c r="AD54" s="581">
        <v>1331409.6670866609</v>
      </c>
      <c r="AE54" s="578">
        <f t="shared" si="6"/>
        <v>188.93283199753949</v>
      </c>
      <c r="AF54" s="578"/>
      <c r="AG54" s="583">
        <v>7047</v>
      </c>
      <c r="AH54" s="584">
        <v>19</v>
      </c>
      <c r="AI54" s="584">
        <v>19</v>
      </c>
    </row>
    <row r="55" spans="1:35" s="572" customFormat="1" ht="16.5">
      <c r="A55" s="585">
        <v>149</v>
      </c>
      <c r="B55" s="432" t="s">
        <v>525</v>
      </c>
      <c r="C55" s="581">
        <v>20502464.888591409</v>
      </c>
      <c r="D55" s="581">
        <v>20563891.639432076</v>
      </c>
      <c r="E55" s="611">
        <f t="shared" si="7"/>
        <v>61426.750840667635</v>
      </c>
      <c r="F55" s="582">
        <f t="shared" si="8"/>
        <v>2.9960666278154944E-3</v>
      </c>
      <c r="G55" s="582"/>
      <c r="H55" s="581">
        <v>20976749.660830401</v>
      </c>
      <c r="I55" s="581">
        <v>21652282.65554342</v>
      </c>
      <c r="J55" s="611">
        <f t="shared" si="9"/>
        <v>675532.99471301958</v>
      </c>
      <c r="K55" s="582">
        <f t="shared" si="10"/>
        <v>3.2203892673345537E-2</v>
      </c>
      <c r="L55" s="579"/>
      <c r="M55" s="578">
        <f t="shared" si="11"/>
        <v>-474284.77223899215</v>
      </c>
      <c r="N55" s="578">
        <v>283177.42182702594</v>
      </c>
      <c r="O55" s="591">
        <v>267248.22631264478</v>
      </c>
      <c r="P55" s="578">
        <v>25212.441096894443</v>
      </c>
      <c r="Q55" s="578">
        <v>264334.85681748344</v>
      </c>
      <c r="R55" s="604">
        <f t="shared" si="1"/>
        <v>547512.27864450938</v>
      </c>
      <c r="S55" s="604"/>
      <c r="T55" s="581">
        <f t="shared" si="12"/>
        <v>-1088391.0161113441</v>
      </c>
      <c r="U55" s="581">
        <v>653034.6096668063</v>
      </c>
      <c r="V55" s="592">
        <v>529450.66200696677</v>
      </c>
      <c r="W55" s="581">
        <v>43164.947381265461</v>
      </c>
      <c r="X55" s="581">
        <v>408172.95433690248</v>
      </c>
      <c r="Y55" s="589">
        <v>-487090.23901462933</v>
      </c>
      <c r="Z55" s="589">
        <v>186808.93904540813</v>
      </c>
      <c r="AA55" s="604">
        <f t="shared" si="4"/>
        <v>760926.26403448766</v>
      </c>
      <c r="AB55" s="604"/>
      <c r="AC55" s="602">
        <f t="shared" si="5"/>
        <v>213413.98538997828</v>
      </c>
      <c r="AD55" s="581">
        <v>170039.12471364485</v>
      </c>
      <c r="AE55" s="578">
        <f t="shared" si="6"/>
        <v>31.582303995847855</v>
      </c>
      <c r="AF55" s="578"/>
      <c r="AG55" s="583">
        <v>5384</v>
      </c>
      <c r="AH55" s="584">
        <v>1</v>
      </c>
      <c r="AI55" s="586">
        <v>34</v>
      </c>
    </row>
    <row r="56" spans="1:35" s="572" customFormat="1" ht="16.5">
      <c r="A56" s="585">
        <v>151</v>
      </c>
      <c r="B56" s="432" t="s">
        <v>526</v>
      </c>
      <c r="C56" s="581">
        <v>10527569.059058081</v>
      </c>
      <c r="D56" s="581">
        <v>11163333.414939202</v>
      </c>
      <c r="E56" s="611">
        <f t="shared" si="7"/>
        <v>635764.35588112101</v>
      </c>
      <c r="F56" s="582">
        <f t="shared" si="8"/>
        <v>6.0390423687992779E-2</v>
      </c>
      <c r="G56" s="582"/>
      <c r="H56" s="581">
        <v>10586885.584843384</v>
      </c>
      <c r="I56" s="581">
        <v>10807492.453732992</v>
      </c>
      <c r="J56" s="611">
        <f t="shared" si="9"/>
        <v>220606.86888960749</v>
      </c>
      <c r="K56" s="582">
        <f t="shared" si="10"/>
        <v>2.0837749413806575E-2</v>
      </c>
      <c r="L56" s="579"/>
      <c r="M56" s="578">
        <f t="shared" si="11"/>
        <v>-59316.525785302743</v>
      </c>
      <c r="N56" s="578">
        <v>35097.668524151108</v>
      </c>
      <c r="O56" s="591">
        <v>286305.94050167874</v>
      </c>
      <c r="P56" s="578">
        <v>417994.30414530914</v>
      </c>
      <c r="Q56" s="578">
        <v>-123810.99685885971</v>
      </c>
      <c r="R56" s="604">
        <f t="shared" si="1"/>
        <v>-88713.328334708611</v>
      </c>
      <c r="S56" s="604"/>
      <c r="T56" s="581">
        <f t="shared" si="12"/>
        <v>355840.96120621078</v>
      </c>
      <c r="U56" s="581">
        <v>-213504.57672372641</v>
      </c>
      <c r="V56" s="592">
        <v>533041.34437561966</v>
      </c>
      <c r="W56" s="581">
        <v>831284.78878305852</v>
      </c>
      <c r="X56" s="581">
        <v>-269552.84114868316</v>
      </c>
      <c r="Y56" s="589">
        <v>-167550.3571053294</v>
      </c>
      <c r="Z56" s="589">
        <v>64258.94411443088</v>
      </c>
      <c r="AA56" s="604">
        <f t="shared" si="4"/>
        <v>-586348.83086330805</v>
      </c>
      <c r="AB56" s="604"/>
      <c r="AC56" s="602">
        <f t="shared" si="5"/>
        <v>-497635.50252859946</v>
      </c>
      <c r="AD56" s="581">
        <v>-420540.8119827786</v>
      </c>
      <c r="AE56" s="578">
        <f t="shared" si="6"/>
        <v>-227.07387256089558</v>
      </c>
      <c r="AF56" s="578"/>
      <c r="AG56" s="583">
        <v>1852</v>
      </c>
      <c r="AH56" s="584">
        <v>14</v>
      </c>
      <c r="AI56" s="584">
        <v>14</v>
      </c>
    </row>
    <row r="57" spans="1:35" s="572" customFormat="1" ht="16.5">
      <c r="A57" s="585">
        <v>152</v>
      </c>
      <c r="B57" s="432" t="s">
        <v>527</v>
      </c>
      <c r="C57" s="581">
        <v>18881533.714734353</v>
      </c>
      <c r="D57" s="581">
        <v>19550393.030845813</v>
      </c>
      <c r="E57" s="611">
        <f t="shared" si="7"/>
        <v>668859.31611146033</v>
      </c>
      <c r="F57" s="582">
        <f t="shared" si="8"/>
        <v>3.5423992892564163E-2</v>
      </c>
      <c r="G57" s="582"/>
      <c r="H57" s="581">
        <v>19368970.337826099</v>
      </c>
      <c r="I57" s="581">
        <v>19924923.448753949</v>
      </c>
      <c r="J57" s="611">
        <f t="shared" si="9"/>
        <v>555953.11092785001</v>
      </c>
      <c r="K57" s="582">
        <f t="shared" si="10"/>
        <v>2.8703286815516291E-2</v>
      </c>
      <c r="L57" s="579"/>
      <c r="M57" s="578">
        <f t="shared" si="11"/>
        <v>-487436.62309174612</v>
      </c>
      <c r="N57" s="578">
        <v>291295.78330893617</v>
      </c>
      <c r="O57" s="591">
        <v>955521.71809386089</v>
      </c>
      <c r="P57" s="578">
        <v>1153112.4390261993</v>
      </c>
      <c r="Q57" s="578">
        <v>-178928.31839623427</v>
      </c>
      <c r="R57" s="604">
        <f t="shared" si="1"/>
        <v>112367.46491270189</v>
      </c>
      <c r="S57" s="604"/>
      <c r="T57" s="581">
        <f t="shared" si="12"/>
        <v>-374530.4179081358</v>
      </c>
      <c r="U57" s="581">
        <v>224718.25074488143</v>
      </c>
      <c r="V57" s="592">
        <v>852203.43937549368</v>
      </c>
      <c r="W57" s="581">
        <v>1096122.1507959627</v>
      </c>
      <c r="X57" s="581">
        <v>-175662.3410327367</v>
      </c>
      <c r="Y57" s="589">
        <v>-398610.62278946082</v>
      </c>
      <c r="Z57" s="589">
        <v>152875.22017720435</v>
      </c>
      <c r="AA57" s="604">
        <f t="shared" si="4"/>
        <v>-196679.49290011171</v>
      </c>
      <c r="AB57" s="604"/>
      <c r="AC57" s="602">
        <f t="shared" si="5"/>
        <v>-309046.95781281358</v>
      </c>
      <c r="AD57" s="581">
        <v>-698639.66910338169</v>
      </c>
      <c r="AE57" s="578">
        <f t="shared" si="6"/>
        <v>-158.56551727266947</v>
      </c>
      <c r="AF57" s="578"/>
      <c r="AG57" s="583">
        <v>4406</v>
      </c>
      <c r="AH57" s="584">
        <v>14</v>
      </c>
      <c r="AI57" s="584">
        <v>14</v>
      </c>
    </row>
    <row r="58" spans="1:35" s="572" customFormat="1" ht="16.5">
      <c r="A58" s="585">
        <v>153</v>
      </c>
      <c r="B58" s="432" t="s">
        <v>62</v>
      </c>
      <c r="C58" s="581">
        <v>109273956.90508068</v>
      </c>
      <c r="D58" s="581">
        <v>112929034.18667878</v>
      </c>
      <c r="E58" s="611">
        <f t="shared" si="7"/>
        <v>3655077.281598106</v>
      </c>
      <c r="F58" s="582">
        <f t="shared" si="8"/>
        <v>3.344875014247941E-2</v>
      </c>
      <c r="G58" s="582"/>
      <c r="H58" s="581">
        <v>121945854.32813939</v>
      </c>
      <c r="I58" s="581">
        <v>122157385.17254363</v>
      </c>
      <c r="J58" s="611">
        <f t="shared" si="9"/>
        <v>211530.84440423548</v>
      </c>
      <c r="K58" s="582">
        <f t="shared" si="10"/>
        <v>1.7346292382768118E-3</v>
      </c>
      <c r="L58" s="579"/>
      <c r="M58" s="578">
        <f t="shared" si="11"/>
        <v>-12671897.423058718</v>
      </c>
      <c r="N58" s="578">
        <v>7596460.1907860134</v>
      </c>
      <c r="O58" s="591">
        <v>3539411.4423901439</v>
      </c>
      <c r="P58" s="578">
        <v>-2386812.3055734932</v>
      </c>
      <c r="Q58" s="578">
        <v>6033095.1624867953</v>
      </c>
      <c r="R58" s="604">
        <f t="shared" si="1"/>
        <v>13629555.353272809</v>
      </c>
      <c r="S58" s="604"/>
      <c r="T58" s="581">
        <f t="shared" si="12"/>
        <v>-9228350.9858648479</v>
      </c>
      <c r="U58" s="581">
        <v>5537010.5915189078</v>
      </c>
      <c r="V58" s="592">
        <v>-921972.13652580976</v>
      </c>
      <c r="W58" s="581">
        <v>-5464101.1516054124</v>
      </c>
      <c r="X58" s="581">
        <v>4176403.4464763263</v>
      </c>
      <c r="Y58" s="589">
        <v>-2280566.6317014815</v>
      </c>
      <c r="Z58" s="589">
        <v>874643.33868065535</v>
      </c>
      <c r="AA58" s="604">
        <f t="shared" si="4"/>
        <v>8307490.7449744083</v>
      </c>
      <c r="AB58" s="604"/>
      <c r="AC58" s="602">
        <f t="shared" si="5"/>
        <v>-5322064.6082984004</v>
      </c>
      <c r="AD58" s="581">
        <v>-6090579.6535859555</v>
      </c>
      <c r="AE58" s="578">
        <f t="shared" si="6"/>
        <v>-241.61296626412073</v>
      </c>
      <c r="AF58" s="578"/>
      <c r="AG58" s="583">
        <v>25208</v>
      </c>
      <c r="AH58" s="584">
        <v>9</v>
      </c>
      <c r="AI58" s="584">
        <v>9</v>
      </c>
    </row>
    <row r="59" spans="1:35" s="572" customFormat="1" ht="16.5">
      <c r="A59" s="585">
        <v>165</v>
      </c>
      <c r="B59" s="432" t="s">
        <v>63</v>
      </c>
      <c r="C59" s="581">
        <v>58369243.540649258</v>
      </c>
      <c r="D59" s="581">
        <v>61066044.374792397</v>
      </c>
      <c r="E59" s="611">
        <f t="shared" si="7"/>
        <v>2696800.8341431394</v>
      </c>
      <c r="F59" s="582">
        <f t="shared" si="8"/>
        <v>4.6202429062919839E-2</v>
      </c>
      <c r="G59" s="582"/>
      <c r="H59" s="581">
        <v>60962293.136433542</v>
      </c>
      <c r="I59" s="581">
        <v>62223599.975852884</v>
      </c>
      <c r="J59" s="611">
        <f t="shared" si="9"/>
        <v>1261306.8394193426</v>
      </c>
      <c r="K59" s="582">
        <f t="shared" si="10"/>
        <v>2.0689950697827905E-2</v>
      </c>
      <c r="L59" s="579"/>
      <c r="M59" s="578">
        <f t="shared" si="11"/>
        <v>-2593049.5957842842</v>
      </c>
      <c r="N59" s="578">
        <v>1551576.2857019408</v>
      </c>
      <c r="O59" s="591">
        <v>1747409.7883904576</v>
      </c>
      <c r="P59" s="578">
        <v>1210310.7554750517</v>
      </c>
      <c r="Q59" s="578">
        <v>605166.81359396363</v>
      </c>
      <c r="R59" s="604">
        <f t="shared" si="1"/>
        <v>2156743.0992959044</v>
      </c>
      <c r="S59" s="604"/>
      <c r="T59" s="581">
        <f t="shared" si="12"/>
        <v>-1157555.6010604873</v>
      </c>
      <c r="U59" s="581">
        <v>694533.36063629226</v>
      </c>
      <c r="V59" s="592">
        <v>343274.11012646556</v>
      </c>
      <c r="W59" s="581">
        <v>384623.82418026775</v>
      </c>
      <c r="X59" s="581">
        <v>8004.6549960473758</v>
      </c>
      <c r="Y59" s="589">
        <v>-1472850.8713146667</v>
      </c>
      <c r="Z59" s="589">
        <v>564868.04005558032</v>
      </c>
      <c r="AA59" s="604">
        <f t="shared" si="4"/>
        <v>-205444.81562674674</v>
      </c>
      <c r="AB59" s="604"/>
      <c r="AC59" s="602">
        <f t="shared" si="5"/>
        <v>-2362187.9149226509</v>
      </c>
      <c r="AD59" s="581">
        <v>-2673470.55279929</v>
      </c>
      <c r="AE59" s="578">
        <f t="shared" si="6"/>
        <v>-164.21809292378933</v>
      </c>
      <c r="AF59" s="578"/>
      <c r="AG59" s="583">
        <v>16280</v>
      </c>
      <c r="AH59" s="584">
        <v>5</v>
      </c>
      <c r="AI59" s="584">
        <v>5</v>
      </c>
    </row>
    <row r="60" spans="1:35" s="572" customFormat="1" ht="16.5">
      <c r="A60" s="585">
        <v>167</v>
      </c>
      <c r="B60" s="432" t="s">
        <v>64</v>
      </c>
      <c r="C60" s="581">
        <v>278828838.2638405</v>
      </c>
      <c r="D60" s="581">
        <v>297572151.06004113</v>
      </c>
      <c r="E60" s="611">
        <f t="shared" si="7"/>
        <v>18743312.796200633</v>
      </c>
      <c r="F60" s="582">
        <f t="shared" si="8"/>
        <v>6.7221571889435838E-2</v>
      </c>
      <c r="G60" s="582"/>
      <c r="H60" s="581">
        <v>290883258.54793978</v>
      </c>
      <c r="I60" s="581">
        <v>299239269.85816258</v>
      </c>
      <c r="J60" s="611">
        <f t="shared" si="9"/>
        <v>8356011.3102228045</v>
      </c>
      <c r="K60" s="582">
        <f t="shared" si="10"/>
        <v>2.872633974170662E-2</v>
      </c>
      <c r="L60" s="579"/>
      <c r="M60" s="578">
        <f t="shared" si="11"/>
        <v>-12054420.284099281</v>
      </c>
      <c r="N60" s="578">
        <v>7212540.3294365508</v>
      </c>
      <c r="O60" s="591">
        <v>12876854.282497346</v>
      </c>
      <c r="P60" s="578">
        <v>6096478.4852215648</v>
      </c>
      <c r="Q60" s="578">
        <v>7102223.0924413912</v>
      </c>
      <c r="R60" s="604">
        <f t="shared" si="1"/>
        <v>14314763.421877943</v>
      </c>
      <c r="S60" s="604"/>
      <c r="T60" s="581">
        <f t="shared" si="12"/>
        <v>-1667118.7981214523</v>
      </c>
      <c r="U60" s="581">
        <v>1000271.2788728712</v>
      </c>
      <c r="V60" s="592">
        <v>-13146517.820262849</v>
      </c>
      <c r="W60" s="581">
        <v>-15751867.735825777</v>
      </c>
      <c r="X60" s="581">
        <v>1480767.0054095371</v>
      </c>
      <c r="Y60" s="589">
        <v>-7012597.6405536709</v>
      </c>
      <c r="Z60" s="589">
        <v>2689472.7511565234</v>
      </c>
      <c r="AA60" s="604">
        <f t="shared" si="4"/>
        <v>-1842086.6051147399</v>
      </c>
      <c r="AB60" s="604"/>
      <c r="AC60" s="602">
        <f t="shared" si="5"/>
        <v>-16156850.026992682</v>
      </c>
      <c r="AD60" s="581">
        <v>-16981133.302776217</v>
      </c>
      <c r="AE60" s="578">
        <f t="shared" si="6"/>
        <v>-219.0746494494629</v>
      </c>
      <c r="AF60" s="578"/>
      <c r="AG60" s="583">
        <v>77513</v>
      </c>
      <c r="AH60" s="584">
        <v>12</v>
      </c>
      <c r="AI60" s="584">
        <v>12</v>
      </c>
    </row>
    <row r="61" spans="1:35" s="572" customFormat="1" ht="16.5">
      <c r="A61" s="585">
        <v>169</v>
      </c>
      <c r="B61" s="432" t="s">
        <v>528</v>
      </c>
      <c r="C61" s="581">
        <v>19100094.275345154</v>
      </c>
      <c r="D61" s="581">
        <v>19352029.14868306</v>
      </c>
      <c r="E61" s="611">
        <f t="shared" si="7"/>
        <v>251934.87333790585</v>
      </c>
      <c r="F61" s="582">
        <f t="shared" si="8"/>
        <v>1.319024239912309E-2</v>
      </c>
      <c r="G61" s="582"/>
      <c r="H61" s="581">
        <v>19593387.709396854</v>
      </c>
      <c r="I61" s="581">
        <v>19931617.747515827</v>
      </c>
      <c r="J61" s="611">
        <f t="shared" si="9"/>
        <v>338230.03811897337</v>
      </c>
      <c r="K61" s="582">
        <f t="shared" si="10"/>
        <v>1.7262458291312257E-2</v>
      </c>
      <c r="L61" s="579"/>
      <c r="M61" s="578">
        <f t="shared" si="11"/>
        <v>-493293.43405169994</v>
      </c>
      <c r="N61" s="578">
        <v>294662.53420430375</v>
      </c>
      <c r="O61" s="591">
        <v>-377203.76477475837</v>
      </c>
      <c r="P61" s="578">
        <v>-599277.3086366374</v>
      </c>
      <c r="Q61" s="578">
        <v>243093.74100410688</v>
      </c>
      <c r="R61" s="604">
        <f t="shared" si="1"/>
        <v>537756.27520841057</v>
      </c>
      <c r="S61" s="604"/>
      <c r="T61" s="581">
        <f t="shared" si="12"/>
        <v>-579588.59883276746</v>
      </c>
      <c r="U61" s="581">
        <v>347753.15929966042</v>
      </c>
      <c r="V61" s="592">
        <v>-879525.03464478254</v>
      </c>
      <c r="W61" s="581">
        <v>-1134803.8073714785</v>
      </c>
      <c r="X61" s="581">
        <v>182882.28798652053</v>
      </c>
      <c r="Y61" s="589">
        <v>-451445.07664988865</v>
      </c>
      <c r="Z61" s="589">
        <v>173138.29974676573</v>
      </c>
      <c r="AA61" s="604">
        <f t="shared" si="4"/>
        <v>252328.67038305799</v>
      </c>
      <c r="AB61" s="604"/>
      <c r="AC61" s="602">
        <f t="shared" si="5"/>
        <v>-285427.60482535255</v>
      </c>
      <c r="AD61" s="581">
        <v>173397.04997225758</v>
      </c>
      <c r="AE61" s="578">
        <f t="shared" si="6"/>
        <v>34.748907810071657</v>
      </c>
      <c r="AF61" s="578"/>
      <c r="AG61" s="583">
        <v>4990</v>
      </c>
      <c r="AH61" s="584">
        <v>5</v>
      </c>
      <c r="AI61" s="584">
        <v>5</v>
      </c>
    </row>
    <row r="62" spans="1:35" s="572" customFormat="1" ht="16.5">
      <c r="A62" s="585">
        <v>171</v>
      </c>
      <c r="B62" s="432" t="s">
        <v>529</v>
      </c>
      <c r="C62" s="581">
        <v>20406584.128950153</v>
      </c>
      <c r="D62" s="581">
        <v>21248402.070634995</v>
      </c>
      <c r="E62" s="611">
        <f t="shared" si="7"/>
        <v>841817.94168484211</v>
      </c>
      <c r="F62" s="582">
        <f t="shared" si="8"/>
        <v>4.1252271147652904E-2</v>
      </c>
      <c r="G62" s="582"/>
      <c r="H62" s="581">
        <v>20803283.44385751</v>
      </c>
      <c r="I62" s="581">
        <v>21228142.880574305</v>
      </c>
      <c r="J62" s="611">
        <f t="shared" si="9"/>
        <v>424859.43671679497</v>
      </c>
      <c r="K62" s="582">
        <f t="shared" si="10"/>
        <v>2.0422710571789151E-2</v>
      </c>
      <c r="L62" s="579"/>
      <c r="M62" s="578">
        <f t="shared" si="11"/>
        <v>-396699.3149073571</v>
      </c>
      <c r="N62" s="578">
        <v>236815.91370217776</v>
      </c>
      <c r="O62" s="591">
        <v>1075823.4914669171</v>
      </c>
      <c r="P62" s="578">
        <v>1116480.530691063</v>
      </c>
      <c r="Q62" s="578">
        <v>-21394.773749381366</v>
      </c>
      <c r="R62" s="604">
        <f t="shared" si="1"/>
        <v>215421.13995279639</v>
      </c>
      <c r="S62" s="604"/>
      <c r="T62" s="581">
        <f t="shared" si="12"/>
        <v>20259.190060690045</v>
      </c>
      <c r="U62" s="581">
        <v>-12155.514036414024</v>
      </c>
      <c r="V62" s="592">
        <v>358638.72540981695</v>
      </c>
      <c r="W62" s="581">
        <v>567282.27892259136</v>
      </c>
      <c r="X62" s="581">
        <v>-138311.29714411826</v>
      </c>
      <c r="Y62" s="589">
        <v>-410733.59679168224</v>
      </c>
      <c r="Z62" s="589">
        <v>157524.62542090507</v>
      </c>
      <c r="AA62" s="604">
        <f t="shared" si="4"/>
        <v>-403675.78255130944</v>
      </c>
      <c r="AB62" s="604"/>
      <c r="AC62" s="602">
        <f t="shared" si="5"/>
        <v>-619096.92250410584</v>
      </c>
      <c r="AD62" s="581">
        <v>-411597.1555331964</v>
      </c>
      <c r="AE62" s="578">
        <f t="shared" si="6"/>
        <v>-90.660166417003609</v>
      </c>
      <c r="AF62" s="578"/>
      <c r="AG62" s="583">
        <v>4540</v>
      </c>
      <c r="AH62" s="584">
        <v>11</v>
      </c>
      <c r="AI62" s="584">
        <v>11</v>
      </c>
    </row>
    <row r="63" spans="1:35" s="572" customFormat="1" ht="16.5">
      <c r="A63" s="585">
        <v>172</v>
      </c>
      <c r="B63" s="432" t="s">
        <v>67</v>
      </c>
      <c r="C63" s="581">
        <v>22874985.106888648</v>
      </c>
      <c r="D63" s="581">
        <v>22749198.235033918</v>
      </c>
      <c r="E63" s="611">
        <f t="shared" si="7"/>
        <v>-125786.87185472995</v>
      </c>
      <c r="F63" s="582">
        <f t="shared" si="8"/>
        <v>-5.4988832240529016E-3</v>
      </c>
      <c r="G63" s="582"/>
      <c r="H63" s="581">
        <v>22554661.102121554</v>
      </c>
      <c r="I63" s="581">
        <v>22832183.647495318</v>
      </c>
      <c r="J63" s="611">
        <f t="shared" si="9"/>
        <v>277522.54537376389</v>
      </c>
      <c r="K63" s="582">
        <f t="shared" si="10"/>
        <v>1.2304443153333807E-2</v>
      </c>
      <c r="L63" s="579"/>
      <c r="M63" s="578">
        <f t="shared" si="11"/>
        <v>320324.00476709381</v>
      </c>
      <c r="N63" s="578">
        <v>-193304.1060517905</v>
      </c>
      <c r="O63" s="591">
        <v>8225.8235195428133</v>
      </c>
      <c r="P63" s="578">
        <v>320489.08127621189</v>
      </c>
      <c r="Q63" s="578">
        <v>-294504.81534340768</v>
      </c>
      <c r="R63" s="604">
        <f t="shared" si="1"/>
        <v>-487808.92139519821</v>
      </c>
      <c r="S63" s="604"/>
      <c r="T63" s="581">
        <f t="shared" si="12"/>
        <v>-82985.412461400032</v>
      </c>
      <c r="U63" s="581">
        <v>49791.247476840006</v>
      </c>
      <c r="V63" s="592">
        <v>-948302.78698797151</v>
      </c>
      <c r="W63" s="581">
        <v>-796253.90619195998</v>
      </c>
      <c r="X63" s="581">
        <v>-87433.056718111591</v>
      </c>
      <c r="Y63" s="589">
        <v>-377350.183307953</v>
      </c>
      <c r="Z63" s="589">
        <v>144721.41247369937</v>
      </c>
      <c r="AA63" s="604">
        <f t="shared" si="4"/>
        <v>-270270.58007552521</v>
      </c>
      <c r="AB63" s="604"/>
      <c r="AC63" s="602">
        <f t="shared" si="5"/>
        <v>217538.341319673</v>
      </c>
      <c r="AD63" s="581">
        <v>404875.99415786751</v>
      </c>
      <c r="AE63" s="578">
        <f t="shared" si="6"/>
        <v>97.069286539886718</v>
      </c>
      <c r="AF63" s="578"/>
      <c r="AG63" s="583">
        <v>4171</v>
      </c>
      <c r="AH63" s="584">
        <v>13</v>
      </c>
      <c r="AI63" s="584">
        <v>13</v>
      </c>
    </row>
    <row r="64" spans="1:35" s="572" customFormat="1" ht="16.5">
      <c r="A64" s="585">
        <v>176</v>
      </c>
      <c r="B64" s="432" t="s">
        <v>530</v>
      </c>
      <c r="C64" s="581">
        <v>26017558.967881743</v>
      </c>
      <c r="D64" s="581">
        <v>27724844.904001541</v>
      </c>
      <c r="E64" s="611">
        <f t="shared" si="7"/>
        <v>1707285.9361197986</v>
      </c>
      <c r="F64" s="582">
        <f t="shared" si="8"/>
        <v>6.5620527207314705E-2</v>
      </c>
      <c r="G64" s="582"/>
      <c r="H64" s="581">
        <v>25384203.220428795</v>
      </c>
      <c r="I64" s="581">
        <v>25704803.976689808</v>
      </c>
      <c r="J64" s="611">
        <f t="shared" si="9"/>
        <v>320600.75626101345</v>
      </c>
      <c r="K64" s="582">
        <f t="shared" si="10"/>
        <v>1.2629931831108221E-2</v>
      </c>
      <c r="L64" s="579"/>
      <c r="M64" s="578">
        <f t="shared" si="11"/>
        <v>633355.74745294824</v>
      </c>
      <c r="N64" s="578">
        <v>-381170.26784384914</v>
      </c>
      <c r="O64" s="591">
        <v>185458.04928981513</v>
      </c>
      <c r="P64" s="578">
        <v>563626.86533231661</v>
      </c>
      <c r="Q64" s="578">
        <v>-359656.37924106268</v>
      </c>
      <c r="R64" s="604">
        <f t="shared" si="1"/>
        <v>-740826.64708491182</v>
      </c>
      <c r="S64" s="604"/>
      <c r="T64" s="581">
        <f t="shared" si="12"/>
        <v>2020040.9273117334</v>
      </c>
      <c r="U64" s="581">
        <v>-1212024.5563870398</v>
      </c>
      <c r="V64" s="592">
        <v>-266418.73844902217</v>
      </c>
      <c r="W64" s="581">
        <v>667580.73001889698</v>
      </c>
      <c r="X64" s="581">
        <v>-866579.64914712717</v>
      </c>
      <c r="Y64" s="589">
        <v>-393725.24520647601</v>
      </c>
      <c r="Z64" s="589">
        <v>151001.57925810109</v>
      </c>
      <c r="AA64" s="604">
        <f t="shared" si="4"/>
        <v>-2321327.8714825423</v>
      </c>
      <c r="AB64" s="604"/>
      <c r="AC64" s="602">
        <f t="shared" si="5"/>
        <v>-1580501.2243976304</v>
      </c>
      <c r="AD64" s="581">
        <v>-1210545.6208888921</v>
      </c>
      <c r="AE64" s="578">
        <f t="shared" si="6"/>
        <v>-278.15846068219025</v>
      </c>
      <c r="AF64" s="578"/>
      <c r="AG64" s="583">
        <v>4352</v>
      </c>
      <c r="AH64" s="584">
        <v>12</v>
      </c>
      <c r="AI64" s="584">
        <v>12</v>
      </c>
    </row>
    <row r="65" spans="1:35" s="572" customFormat="1" ht="16.5">
      <c r="A65" s="585">
        <v>177</v>
      </c>
      <c r="B65" s="432" t="s">
        <v>69</v>
      </c>
      <c r="C65" s="581">
        <v>7515830.0342901777</v>
      </c>
      <c r="D65" s="581">
        <v>7557919.8671387238</v>
      </c>
      <c r="E65" s="611">
        <f t="shared" si="7"/>
        <v>42089.832848546095</v>
      </c>
      <c r="F65" s="582">
        <f t="shared" si="8"/>
        <v>5.6001576215156139E-3</v>
      </c>
      <c r="G65" s="582"/>
      <c r="H65" s="581">
        <v>8113060.4683808563</v>
      </c>
      <c r="I65" s="581">
        <v>8157981.9997407766</v>
      </c>
      <c r="J65" s="611">
        <f t="shared" si="9"/>
        <v>44921.531359920278</v>
      </c>
      <c r="K65" s="582">
        <f t="shared" si="10"/>
        <v>5.5369402872064849E-3</v>
      </c>
      <c r="L65" s="579"/>
      <c r="M65" s="578">
        <f t="shared" si="11"/>
        <v>-597230.43409067858</v>
      </c>
      <c r="N65" s="578">
        <v>357873.34609830112</v>
      </c>
      <c r="O65" s="591">
        <v>140042.34127081372</v>
      </c>
      <c r="P65" s="578">
        <v>-215986.82844921108</v>
      </c>
      <c r="Q65" s="578">
        <v>363469.13644535554</v>
      </c>
      <c r="R65" s="604">
        <f t="shared" si="1"/>
        <v>721342.4825436566</v>
      </c>
      <c r="S65" s="604"/>
      <c r="T65" s="581">
        <f t="shared" si="12"/>
        <v>-600062.13260205276</v>
      </c>
      <c r="U65" s="581">
        <v>360037.27956123155</v>
      </c>
      <c r="V65" s="592">
        <v>143295.12398845516</v>
      </c>
      <c r="W65" s="581">
        <v>-213402.03998599388</v>
      </c>
      <c r="X65" s="581">
        <v>331046.46557351999</v>
      </c>
      <c r="Y65" s="589">
        <v>-159950.88086513089</v>
      </c>
      <c r="Z65" s="589">
        <v>61344.391573603563</v>
      </c>
      <c r="AA65" s="604">
        <f t="shared" si="4"/>
        <v>592477.25584322424</v>
      </c>
      <c r="AB65" s="604"/>
      <c r="AC65" s="602">
        <f t="shared" si="5"/>
        <v>-128865.22670043237</v>
      </c>
      <c r="AD65" s="581">
        <v>317049.07354923757</v>
      </c>
      <c r="AE65" s="578">
        <f t="shared" si="6"/>
        <v>179.32639906631084</v>
      </c>
      <c r="AF65" s="578"/>
      <c r="AG65" s="583">
        <v>1768</v>
      </c>
      <c r="AH65" s="584">
        <v>6</v>
      </c>
      <c r="AI65" s="584">
        <v>6</v>
      </c>
    </row>
    <row r="66" spans="1:35" s="572" customFormat="1" ht="16.5">
      <c r="A66" s="585">
        <v>178</v>
      </c>
      <c r="B66" s="432" t="s">
        <v>70</v>
      </c>
      <c r="C66" s="581">
        <v>30630778.096000843</v>
      </c>
      <c r="D66" s="581">
        <v>31540891.956802651</v>
      </c>
      <c r="E66" s="611">
        <f t="shared" si="7"/>
        <v>910113.86080180854</v>
      </c>
      <c r="F66" s="582">
        <f t="shared" si="8"/>
        <v>2.9712397704994412E-2</v>
      </c>
      <c r="G66" s="582"/>
      <c r="H66" s="581">
        <v>32020880.79578834</v>
      </c>
      <c r="I66" s="581">
        <v>32478594.197238546</v>
      </c>
      <c r="J66" s="611">
        <f t="shared" si="9"/>
        <v>457713.40145020559</v>
      </c>
      <c r="K66" s="582">
        <f t="shared" si="10"/>
        <v>1.4294216463602337E-2</v>
      </c>
      <c r="L66" s="579"/>
      <c r="M66" s="578">
        <f t="shared" si="11"/>
        <v>-1390102.6997874975</v>
      </c>
      <c r="N66" s="578">
        <v>832529.17260799883</v>
      </c>
      <c r="O66" s="591">
        <v>314719.47191625088</v>
      </c>
      <c r="P66" s="578">
        <v>-24662.526145733893</v>
      </c>
      <c r="Q66" s="578">
        <v>363905.56139458384</v>
      </c>
      <c r="R66" s="604">
        <f t="shared" si="1"/>
        <v>1196434.7340025827</v>
      </c>
      <c r="S66" s="604"/>
      <c r="T66" s="581">
        <f t="shared" si="12"/>
        <v>-937702.24043589458</v>
      </c>
      <c r="U66" s="581">
        <v>562621.34426153661</v>
      </c>
      <c r="V66" s="592">
        <v>-786195.95278234035</v>
      </c>
      <c r="W66" s="581">
        <v>-943085.7725414075</v>
      </c>
      <c r="X66" s="581">
        <v>73191.358743819786</v>
      </c>
      <c r="Y66" s="589">
        <v>-521921.17178220593</v>
      </c>
      <c r="Z66" s="589">
        <v>200167.30485753334</v>
      </c>
      <c r="AA66" s="604">
        <f t="shared" si="4"/>
        <v>314058.83608068374</v>
      </c>
      <c r="AB66" s="604"/>
      <c r="AC66" s="602">
        <f t="shared" si="5"/>
        <v>-882375.89792189898</v>
      </c>
      <c r="AD66" s="581">
        <v>-285362.23488131445</v>
      </c>
      <c r="AE66" s="578">
        <f t="shared" si="6"/>
        <v>-49.464765970066644</v>
      </c>
      <c r="AF66" s="578"/>
      <c r="AG66" s="583">
        <v>5769</v>
      </c>
      <c r="AH66" s="584">
        <v>10</v>
      </c>
      <c r="AI66" s="584">
        <v>10</v>
      </c>
    </row>
    <row r="67" spans="1:35" s="572" customFormat="1" ht="16.5">
      <c r="A67" s="585">
        <v>179</v>
      </c>
      <c r="B67" s="432" t="s">
        <v>71</v>
      </c>
      <c r="C67" s="581">
        <v>493280845.29973966</v>
      </c>
      <c r="D67" s="581">
        <v>526489059.16025192</v>
      </c>
      <c r="E67" s="611">
        <f t="shared" si="7"/>
        <v>33208213.860512257</v>
      </c>
      <c r="F67" s="582">
        <f t="shared" si="8"/>
        <v>6.7321109621301944E-2</v>
      </c>
      <c r="G67" s="582"/>
      <c r="H67" s="581">
        <v>481524167.84767973</v>
      </c>
      <c r="I67" s="581">
        <v>498202666.67263758</v>
      </c>
      <c r="J67" s="611">
        <f t="shared" si="9"/>
        <v>16678498.824957848</v>
      </c>
      <c r="K67" s="582">
        <f t="shared" si="10"/>
        <v>3.4636888319661135E-2</v>
      </c>
      <c r="L67" s="579"/>
      <c r="M67" s="578">
        <f t="shared" si="11"/>
        <v>11756677.452059925</v>
      </c>
      <c r="N67" s="578">
        <v>-7091614.2941753212</v>
      </c>
      <c r="O67" s="591">
        <v>-10251854.55619061</v>
      </c>
      <c r="P67" s="578">
        <v>-10780515.611783147</v>
      </c>
      <c r="Q67" s="578">
        <v>1130494.3773779264</v>
      </c>
      <c r="R67" s="604">
        <f t="shared" si="1"/>
        <v>-5961119.9167973949</v>
      </c>
      <c r="S67" s="604"/>
      <c r="T67" s="581">
        <f t="shared" si="12"/>
        <v>28286392.487614334</v>
      </c>
      <c r="U67" s="581">
        <v>-16971835.492568597</v>
      </c>
      <c r="V67" s="592">
        <v>-43272069.147549391</v>
      </c>
      <c r="W67" s="581">
        <v>-37151251.969321966</v>
      </c>
      <c r="X67" s="581">
        <v>-3860781.5207705079</v>
      </c>
      <c r="Y67" s="589">
        <v>-13198390.360164791</v>
      </c>
      <c r="Z67" s="589">
        <v>5061849.1252818462</v>
      </c>
      <c r="AA67" s="604">
        <f t="shared" si="4"/>
        <v>-28969158.248222046</v>
      </c>
      <c r="AB67" s="604"/>
      <c r="AC67" s="602">
        <f t="shared" si="5"/>
        <v>-23008038.33142465</v>
      </c>
      <c r="AD67" s="581">
        <v>-27347220.665737085</v>
      </c>
      <c r="AE67" s="578">
        <f t="shared" si="6"/>
        <v>-187.45481547867243</v>
      </c>
      <c r="AF67" s="578"/>
      <c r="AG67" s="583">
        <v>145887</v>
      </c>
      <c r="AH67" s="584">
        <v>13</v>
      </c>
      <c r="AI67" s="584">
        <v>13</v>
      </c>
    </row>
    <row r="68" spans="1:35" s="572" customFormat="1" ht="16.5">
      <c r="A68" s="585">
        <v>181</v>
      </c>
      <c r="B68" s="432" t="s">
        <v>72</v>
      </c>
      <c r="C68" s="581">
        <v>6823683.3935024301</v>
      </c>
      <c r="D68" s="581">
        <v>6796531.0791555336</v>
      </c>
      <c r="E68" s="611">
        <f t="shared" si="7"/>
        <v>-27152.314346896484</v>
      </c>
      <c r="F68" s="582">
        <f t="shared" si="8"/>
        <v>-3.9791286877042323E-3</v>
      </c>
      <c r="G68" s="582"/>
      <c r="H68" s="581">
        <v>7321352.4778463896</v>
      </c>
      <c r="I68" s="581">
        <v>7453747.1326750889</v>
      </c>
      <c r="J68" s="611">
        <f t="shared" si="9"/>
        <v>132394.65482869931</v>
      </c>
      <c r="K68" s="582">
        <f t="shared" si="10"/>
        <v>1.808336031208865E-2</v>
      </c>
      <c r="L68" s="579"/>
      <c r="M68" s="578">
        <f t="shared" si="11"/>
        <v>-497669.08434395958</v>
      </c>
      <c r="N68" s="578">
        <v>298162.82759963517</v>
      </c>
      <c r="O68" s="591">
        <v>151434.17465663888</v>
      </c>
      <c r="P68" s="578">
        <v>-55012.4845343614</v>
      </c>
      <c r="Q68" s="578">
        <v>213465.8887162983</v>
      </c>
      <c r="R68" s="604">
        <f t="shared" si="1"/>
        <v>511628.7163159335</v>
      </c>
      <c r="S68" s="604"/>
      <c r="T68" s="581">
        <f t="shared" si="12"/>
        <v>-657216.05351955537</v>
      </c>
      <c r="U68" s="581">
        <v>394329.63211173314</v>
      </c>
      <c r="V68" s="592">
        <v>-198006.07482489385</v>
      </c>
      <c r="W68" s="581">
        <v>-467833.13665202353</v>
      </c>
      <c r="X68" s="581">
        <v>245409.57008009194</v>
      </c>
      <c r="Y68" s="589">
        <v>-152260.93466969189</v>
      </c>
      <c r="Z68" s="589">
        <v>58395.141978718777</v>
      </c>
      <c r="AA68" s="604">
        <f t="shared" si="4"/>
        <v>545873.40950085188</v>
      </c>
      <c r="AB68" s="604"/>
      <c r="AC68" s="602">
        <f t="shared" si="5"/>
        <v>34244.693184918375</v>
      </c>
      <c r="AD68" s="581">
        <v>-39703.767115572467</v>
      </c>
      <c r="AE68" s="578">
        <f t="shared" si="6"/>
        <v>-23.591067804855893</v>
      </c>
      <c r="AF68" s="578"/>
      <c r="AG68" s="583">
        <v>1683</v>
      </c>
      <c r="AH68" s="584">
        <v>4</v>
      </c>
      <c r="AI68" s="584">
        <v>4</v>
      </c>
    </row>
    <row r="69" spans="1:35" s="572" customFormat="1" ht="16.5">
      <c r="A69" s="585">
        <v>182</v>
      </c>
      <c r="B69" s="432" t="s">
        <v>73</v>
      </c>
      <c r="C69" s="581">
        <v>88701063.935170844</v>
      </c>
      <c r="D69" s="581">
        <v>93949095.49133952</v>
      </c>
      <c r="E69" s="611">
        <f t="shared" si="7"/>
        <v>5248031.5561686754</v>
      </c>
      <c r="F69" s="582">
        <f t="shared" si="8"/>
        <v>5.9165373258705405E-2</v>
      </c>
      <c r="G69" s="582"/>
      <c r="H69" s="581">
        <v>91487602.172328576</v>
      </c>
      <c r="I69" s="581">
        <v>91113200.683188424</v>
      </c>
      <c r="J69" s="611">
        <f t="shared" si="9"/>
        <v>-374401.48914015293</v>
      </c>
      <c r="K69" s="582">
        <f t="shared" si="10"/>
        <v>-4.0923740512394226E-3</v>
      </c>
      <c r="L69" s="579"/>
      <c r="M69" s="578">
        <f t="shared" si="11"/>
        <v>-2786538.2371577322</v>
      </c>
      <c r="N69" s="578">
        <v>1666777.3868203121</v>
      </c>
      <c r="O69" s="591">
        <v>-1638355.2099635005</v>
      </c>
      <c r="P69" s="578">
        <v>-3582108.5547479615</v>
      </c>
      <c r="Q69" s="578">
        <v>2026097.030260168</v>
      </c>
      <c r="R69" s="604">
        <f t="shared" si="1"/>
        <v>3692874.4170804801</v>
      </c>
      <c r="S69" s="604"/>
      <c r="T69" s="581">
        <f t="shared" si="12"/>
        <v>2835894.8081510961</v>
      </c>
      <c r="U69" s="581">
        <v>-1701536.8848906574</v>
      </c>
      <c r="V69" s="592">
        <v>-10430385.964556426</v>
      </c>
      <c r="W69" s="581">
        <v>-10120022.571674906</v>
      </c>
      <c r="X69" s="581">
        <v>-10645.735620644031</v>
      </c>
      <c r="Y69" s="589">
        <v>-1750322.2240371534</v>
      </c>
      <c r="Z69" s="589">
        <v>671283.90484983497</v>
      </c>
      <c r="AA69" s="604">
        <f t="shared" si="4"/>
        <v>-2791220.9396986198</v>
      </c>
      <c r="AB69" s="604"/>
      <c r="AC69" s="602">
        <f t="shared" si="5"/>
        <v>-6484095.3567791004</v>
      </c>
      <c r="AD69" s="581">
        <v>-4022650.183645675</v>
      </c>
      <c r="AE69" s="578">
        <f t="shared" si="6"/>
        <v>-207.92113421438336</v>
      </c>
      <c r="AF69" s="578"/>
      <c r="AG69" s="583">
        <v>19347</v>
      </c>
      <c r="AH69" s="584">
        <v>13</v>
      </c>
      <c r="AI69" s="584">
        <v>13</v>
      </c>
    </row>
    <row r="70" spans="1:35" s="572" customFormat="1" ht="16.5">
      <c r="A70" s="585">
        <v>186</v>
      </c>
      <c r="B70" s="432" t="s">
        <v>531</v>
      </c>
      <c r="C70" s="581">
        <v>154787518.85335964</v>
      </c>
      <c r="D70" s="581">
        <v>165916212.01834923</v>
      </c>
      <c r="E70" s="611">
        <f t="shared" si="7"/>
        <v>11128693.164989591</v>
      </c>
      <c r="F70" s="582">
        <f t="shared" si="8"/>
        <v>7.1896579565517371E-2</v>
      </c>
      <c r="G70" s="582"/>
      <c r="H70" s="581">
        <v>149124414.35645077</v>
      </c>
      <c r="I70" s="581">
        <v>156726743.31136274</v>
      </c>
      <c r="J70" s="611">
        <f t="shared" si="9"/>
        <v>7602328.9549119771</v>
      </c>
      <c r="K70" s="582">
        <f t="shared" si="10"/>
        <v>5.0979774088099332E-2</v>
      </c>
      <c r="L70" s="579"/>
      <c r="M70" s="578">
        <f t="shared" si="11"/>
        <v>5663104.4969088733</v>
      </c>
      <c r="N70" s="578">
        <v>-3409635.4958324749</v>
      </c>
      <c r="O70" s="591">
        <v>1334580.4701640904</v>
      </c>
      <c r="P70" s="578">
        <v>2433384.7492474318</v>
      </c>
      <c r="Q70" s="578">
        <v>-910405.65919543139</v>
      </c>
      <c r="R70" s="604">
        <f t="shared" si="1"/>
        <v>-4320041.1550279064</v>
      </c>
      <c r="S70" s="604"/>
      <c r="T70" s="581">
        <f t="shared" si="12"/>
        <v>9189468.7069864869</v>
      </c>
      <c r="U70" s="581">
        <v>-5513681.224191891</v>
      </c>
      <c r="V70" s="592">
        <v>-2320609.1532268524</v>
      </c>
      <c r="W70" s="581">
        <v>200506.78327517211</v>
      </c>
      <c r="X70" s="581">
        <v>-1814230.2849377443</v>
      </c>
      <c r="Y70" s="589">
        <v>-4128144.0576221282</v>
      </c>
      <c r="Z70" s="589">
        <v>1583226.5766422686</v>
      </c>
      <c r="AA70" s="604">
        <f t="shared" si="4"/>
        <v>-9872828.990109494</v>
      </c>
      <c r="AB70" s="604"/>
      <c r="AC70" s="602">
        <f t="shared" si="5"/>
        <v>-5552787.8350815875</v>
      </c>
      <c r="AD70" s="581">
        <v>-6934034.0091177393</v>
      </c>
      <c r="AE70" s="578">
        <f t="shared" si="6"/>
        <v>-151.96217420814682</v>
      </c>
      <c r="AF70" s="578"/>
      <c r="AG70" s="583">
        <v>45630</v>
      </c>
      <c r="AH70" s="584">
        <v>1</v>
      </c>
      <c r="AI70" s="586">
        <v>33</v>
      </c>
    </row>
    <row r="71" spans="1:35" s="572" customFormat="1" ht="16.5">
      <c r="A71" s="585">
        <v>202</v>
      </c>
      <c r="B71" s="432" t="s">
        <v>532</v>
      </c>
      <c r="C71" s="581">
        <v>114089468.22146511</v>
      </c>
      <c r="D71" s="581">
        <v>116538538.78067698</v>
      </c>
      <c r="E71" s="611">
        <f t="shared" si="7"/>
        <v>2449070.5592118651</v>
      </c>
      <c r="F71" s="582">
        <f t="shared" si="8"/>
        <v>2.1466228192578166E-2</v>
      </c>
      <c r="G71" s="582"/>
      <c r="H71" s="581">
        <v>119171331.39975299</v>
      </c>
      <c r="I71" s="581">
        <v>125883058.95437123</v>
      </c>
      <c r="J71" s="611">
        <f t="shared" si="9"/>
        <v>6711727.5546182394</v>
      </c>
      <c r="K71" s="582">
        <f t="shared" si="10"/>
        <v>5.6319984645503016E-2</v>
      </c>
      <c r="L71" s="579"/>
      <c r="M71" s="578">
        <f t="shared" si="11"/>
        <v>-5081863.1782878786</v>
      </c>
      <c r="N71" s="578">
        <v>3039877.669067522</v>
      </c>
      <c r="O71" s="591">
        <v>2633796.9151934087</v>
      </c>
      <c r="P71" s="578">
        <v>1325989.7169831842</v>
      </c>
      <c r="Q71" s="578">
        <v>1455677.5783048854</v>
      </c>
      <c r="R71" s="604">
        <f t="shared" si="1"/>
        <v>4495555.2473724075</v>
      </c>
      <c r="S71" s="604"/>
      <c r="T71" s="581">
        <f t="shared" si="12"/>
        <v>-9344520.173694253</v>
      </c>
      <c r="U71" s="581">
        <v>5606712.1042165505</v>
      </c>
      <c r="V71" s="592">
        <v>8313410.7224667668</v>
      </c>
      <c r="W71" s="581">
        <v>5309774.9709108323</v>
      </c>
      <c r="X71" s="581">
        <v>2483541.7265126691</v>
      </c>
      <c r="Y71" s="589">
        <v>-3243166.9554599617</v>
      </c>
      <c r="Z71" s="589">
        <v>1243819.9938521157</v>
      </c>
      <c r="AA71" s="604">
        <f t="shared" si="4"/>
        <v>6090906.8691213746</v>
      </c>
      <c r="AB71" s="604"/>
      <c r="AC71" s="602">
        <f t="shared" si="5"/>
        <v>1595351.6217489671</v>
      </c>
      <c r="AD71" s="581">
        <v>1152697.0974231549</v>
      </c>
      <c r="AE71" s="578">
        <f t="shared" si="6"/>
        <v>32.155129921422528</v>
      </c>
      <c r="AF71" s="578"/>
      <c r="AG71" s="583">
        <v>35848</v>
      </c>
      <c r="AH71" s="584">
        <v>2</v>
      </c>
      <c r="AI71" s="584">
        <v>2</v>
      </c>
    </row>
    <row r="72" spans="1:35" s="572" customFormat="1" ht="16.5">
      <c r="A72" s="585">
        <v>204</v>
      </c>
      <c r="B72" s="432" t="s">
        <v>76</v>
      </c>
      <c r="C72" s="581">
        <v>16931184.618005671</v>
      </c>
      <c r="D72" s="581">
        <v>17596064.688013658</v>
      </c>
      <c r="E72" s="611">
        <f t="shared" si="7"/>
        <v>664880.07000798732</v>
      </c>
      <c r="F72" s="582">
        <f t="shared" si="8"/>
        <v>3.9269554080753021E-2</v>
      </c>
      <c r="G72" s="582"/>
      <c r="H72" s="581">
        <v>16144783.155169474</v>
      </c>
      <c r="I72" s="581">
        <v>16292080.460587971</v>
      </c>
      <c r="J72" s="611">
        <f t="shared" si="9"/>
        <v>147297.30541849695</v>
      </c>
      <c r="K72" s="582">
        <f t="shared" si="10"/>
        <v>9.1235233079815722E-3</v>
      </c>
      <c r="L72" s="579"/>
      <c r="M72" s="578">
        <f t="shared" si="11"/>
        <v>786401.46283619665</v>
      </c>
      <c r="N72" s="578">
        <v>-472564.01996446296</v>
      </c>
      <c r="O72" s="591">
        <v>117335.22380468994</v>
      </c>
      <c r="P72" s="578">
        <v>854732.30175389256</v>
      </c>
      <c r="Q72" s="578">
        <v>-725824.72209087736</v>
      </c>
      <c r="R72" s="604">
        <f t="shared" si="1"/>
        <v>-1198388.7420553402</v>
      </c>
      <c r="S72" s="604"/>
      <c r="T72" s="581">
        <f t="shared" si="12"/>
        <v>1303984.227425687</v>
      </c>
      <c r="U72" s="581">
        <v>-782390.53645541205</v>
      </c>
      <c r="V72" s="592">
        <v>-374119.3780720979</v>
      </c>
      <c r="W72" s="581">
        <v>571033.71205653716</v>
      </c>
      <c r="X72" s="581">
        <v>-903495.94533230993</v>
      </c>
      <c r="Y72" s="589">
        <v>-243273.7096415933</v>
      </c>
      <c r="Z72" s="589">
        <v>93300.378360531671</v>
      </c>
      <c r="AA72" s="604">
        <f t="shared" si="4"/>
        <v>-1835859.8130687836</v>
      </c>
      <c r="AB72" s="604"/>
      <c r="AC72" s="602">
        <f t="shared" si="5"/>
        <v>-637471.0710134434</v>
      </c>
      <c r="AD72" s="581">
        <v>-578096.74609327607</v>
      </c>
      <c r="AE72" s="578">
        <f t="shared" si="6"/>
        <v>-214.98577392832877</v>
      </c>
      <c r="AF72" s="578"/>
      <c r="AG72" s="583">
        <v>2689</v>
      </c>
      <c r="AH72" s="584">
        <v>11</v>
      </c>
      <c r="AI72" s="584">
        <v>11</v>
      </c>
    </row>
    <row r="73" spans="1:35" s="572" customFormat="1" ht="16.5">
      <c r="A73" s="585">
        <v>205</v>
      </c>
      <c r="B73" s="432" t="s">
        <v>533</v>
      </c>
      <c r="C73" s="581">
        <v>163073776.37715375</v>
      </c>
      <c r="D73" s="581">
        <v>161023449.00582936</v>
      </c>
      <c r="E73" s="611">
        <f t="shared" si="7"/>
        <v>-2050327.3713243902</v>
      </c>
      <c r="F73" s="582">
        <f t="shared" si="8"/>
        <v>-1.2573004788841305E-2</v>
      </c>
      <c r="G73" s="582"/>
      <c r="H73" s="581">
        <v>150168162.46475106</v>
      </c>
      <c r="I73" s="581">
        <v>151839015.99425626</v>
      </c>
      <c r="J73" s="611">
        <f t="shared" si="9"/>
        <v>1670853.5295051932</v>
      </c>
      <c r="K73" s="582">
        <f t="shared" si="10"/>
        <v>1.1126549743174704E-2</v>
      </c>
      <c r="L73" s="579"/>
      <c r="M73" s="578">
        <f t="shared" si="11"/>
        <v>12905613.912402689</v>
      </c>
      <c r="N73" s="578">
        <v>-7752867.8544950169</v>
      </c>
      <c r="O73" s="591">
        <v>-10580702.407771945</v>
      </c>
      <c r="P73" s="578">
        <v>-5529810.3840444684</v>
      </c>
      <c r="Q73" s="578">
        <v>-4898872.5916404137</v>
      </c>
      <c r="R73" s="604">
        <f t="shared" si="1"/>
        <v>-12651740.446135432</v>
      </c>
      <c r="S73" s="604"/>
      <c r="T73" s="581">
        <f t="shared" si="12"/>
        <v>9184433.0115731061</v>
      </c>
      <c r="U73" s="581">
        <v>-5510659.8069438627</v>
      </c>
      <c r="V73" s="592">
        <v>-4427425.4710866213</v>
      </c>
      <c r="W73" s="581">
        <v>-855510.83165821433</v>
      </c>
      <c r="X73" s="581">
        <v>-3009612.897266929</v>
      </c>
      <c r="Y73" s="589">
        <v>-3283787.9653629274</v>
      </c>
      <c r="Z73" s="589">
        <v>1259398.9711239189</v>
      </c>
      <c r="AA73" s="604">
        <f t="shared" si="4"/>
        <v>-10544661.6984498</v>
      </c>
      <c r="AB73" s="604"/>
      <c r="AC73" s="602">
        <f t="shared" si="5"/>
        <v>2107078.7476856317</v>
      </c>
      <c r="AD73" s="581">
        <v>1560700.0074618086</v>
      </c>
      <c r="AE73" s="578">
        <f t="shared" si="6"/>
        <v>42.998044121051564</v>
      </c>
      <c r="AF73" s="578"/>
      <c r="AG73" s="583">
        <v>36297</v>
      </c>
      <c r="AH73" s="584">
        <v>18</v>
      </c>
      <c r="AI73" s="584">
        <v>18</v>
      </c>
    </row>
    <row r="74" spans="1:35" s="572" customFormat="1" ht="16.5">
      <c r="A74" s="585">
        <v>208</v>
      </c>
      <c r="B74" s="432" t="s">
        <v>78</v>
      </c>
      <c r="C74" s="581">
        <v>46352544.590905115</v>
      </c>
      <c r="D74" s="581">
        <v>48705177.588826559</v>
      </c>
      <c r="E74" s="611">
        <f t="shared" si="7"/>
        <v>2352632.9979214445</v>
      </c>
      <c r="F74" s="582">
        <f t="shared" si="8"/>
        <v>5.0755207048181282E-2</v>
      </c>
      <c r="G74" s="582"/>
      <c r="H74" s="581">
        <v>49009786.761896834</v>
      </c>
      <c r="I74" s="581">
        <v>50520316.210280128</v>
      </c>
      <c r="J74" s="611">
        <f t="shared" si="9"/>
        <v>1510529.448383294</v>
      </c>
      <c r="K74" s="582">
        <f t="shared" si="10"/>
        <v>3.0820975731273143E-2</v>
      </c>
      <c r="L74" s="579"/>
      <c r="M74" s="578">
        <f t="shared" si="11"/>
        <v>-2657242.1709917188</v>
      </c>
      <c r="N74" s="578">
        <v>1591114.3300373671</v>
      </c>
      <c r="O74" s="591">
        <v>4809967.0117983222</v>
      </c>
      <c r="P74" s="578">
        <v>4146926.5576475188</v>
      </c>
      <c r="Q74" s="578">
        <v>714745.30689145578</v>
      </c>
      <c r="R74" s="604">
        <f t="shared" ref="R74:R137" si="13">N74+Q74</f>
        <v>2305859.6369288228</v>
      </c>
      <c r="S74" s="604"/>
      <c r="T74" s="581">
        <f t="shared" si="12"/>
        <v>-1815138.6214535683</v>
      </c>
      <c r="U74" s="581">
        <v>1089083.1728721408</v>
      </c>
      <c r="V74" s="592">
        <v>4229147.9836835116</v>
      </c>
      <c r="W74" s="581">
        <v>3906177.9912847579</v>
      </c>
      <c r="X74" s="581">
        <v>144009.94444883187</v>
      </c>
      <c r="Y74" s="589">
        <v>-1115946.8978910574</v>
      </c>
      <c r="Z74" s="589">
        <v>427988.16179886874</v>
      </c>
      <c r="AA74" s="604">
        <f t="shared" ref="AA74:AA137" si="14">U74+X74+Y74+Z74</f>
        <v>545134.3812287841</v>
      </c>
      <c r="AB74" s="604"/>
      <c r="AC74" s="602">
        <f t="shared" ref="AC74:AC137" si="15">AA74-R74</f>
        <v>-1760725.2557000387</v>
      </c>
      <c r="AD74" s="581">
        <v>-2088593.639181057</v>
      </c>
      <c r="AE74" s="578">
        <f t="shared" ref="AE74:AE137" si="16">AD74/AG74</f>
        <v>-169.32254877835891</v>
      </c>
      <c r="AF74" s="578"/>
      <c r="AG74" s="583">
        <v>12335</v>
      </c>
      <c r="AH74" s="584">
        <v>17</v>
      </c>
      <c r="AI74" s="584">
        <v>17</v>
      </c>
    </row>
    <row r="75" spans="1:35" s="572" customFormat="1" ht="16.5">
      <c r="A75" s="585">
        <v>211</v>
      </c>
      <c r="B75" s="432" t="s">
        <v>79</v>
      </c>
      <c r="C75" s="581">
        <v>108247921.93764494</v>
      </c>
      <c r="D75" s="581">
        <v>114088507.83557731</v>
      </c>
      <c r="E75" s="611">
        <f t="shared" ref="E75:E138" si="17">D75-C75</f>
        <v>5840585.8979323655</v>
      </c>
      <c r="F75" s="582">
        <f t="shared" ref="F75:F138" si="18">E75/C75</f>
        <v>5.395563991793554E-2</v>
      </c>
      <c r="G75" s="582"/>
      <c r="H75" s="581">
        <v>109403628.20892224</v>
      </c>
      <c r="I75" s="581">
        <v>114460825.31651565</v>
      </c>
      <c r="J75" s="611">
        <f t="shared" ref="J75:J138" si="19">I75-H75</f>
        <v>5057197.1075934172</v>
      </c>
      <c r="K75" s="582">
        <f t="shared" ref="K75:K138" si="20">J75/H75</f>
        <v>4.6225131564521418E-2</v>
      </c>
      <c r="L75" s="579"/>
      <c r="M75" s="578">
        <f t="shared" ref="M75:M138" si="21">C75-H75</f>
        <v>-1155706.2712772936</v>
      </c>
      <c r="N75" s="578">
        <v>684931.9172317225</v>
      </c>
      <c r="O75" s="591">
        <v>-3070351.907643497</v>
      </c>
      <c r="P75" s="578">
        <v>-3214930.7741303146</v>
      </c>
      <c r="Q75" s="578">
        <v>280472.81638252817</v>
      </c>
      <c r="R75" s="604">
        <f t="shared" si="13"/>
        <v>965404.73361425067</v>
      </c>
      <c r="S75" s="604"/>
      <c r="T75" s="581">
        <f t="shared" ref="T75:T138" si="22">D75-I75</f>
        <v>-372317.48093834519</v>
      </c>
      <c r="U75" s="581">
        <v>223390.48856300706</v>
      </c>
      <c r="V75" s="592">
        <v>-127761.58869799972</v>
      </c>
      <c r="W75" s="581">
        <v>49501.073877215385</v>
      </c>
      <c r="X75" s="581">
        <v>16205.492875597387</v>
      </c>
      <c r="Y75" s="589">
        <v>-2981799.2547702766</v>
      </c>
      <c r="Z75" s="589">
        <v>1143580.2046800905</v>
      </c>
      <c r="AA75" s="604">
        <f t="shared" si="14"/>
        <v>-1598623.0686515814</v>
      </c>
      <c r="AB75" s="604"/>
      <c r="AC75" s="602">
        <f t="shared" si="15"/>
        <v>-2564027.8022658322</v>
      </c>
      <c r="AD75" s="581">
        <v>-3481212.9116685353</v>
      </c>
      <c r="AE75" s="578">
        <f t="shared" si="16"/>
        <v>-105.6225283433519</v>
      </c>
      <c r="AF75" s="578"/>
      <c r="AG75" s="583">
        <v>32959</v>
      </c>
      <c r="AH75" s="584">
        <v>6</v>
      </c>
      <c r="AI75" s="584">
        <v>6</v>
      </c>
    </row>
    <row r="76" spans="1:35" s="572" customFormat="1" ht="16.5">
      <c r="A76" s="585">
        <v>213</v>
      </c>
      <c r="B76" s="432" t="s">
        <v>80</v>
      </c>
      <c r="C76" s="581">
        <v>27589643.589371502</v>
      </c>
      <c r="D76" s="581">
        <v>28693794.387683351</v>
      </c>
      <c r="E76" s="611">
        <f t="shared" si="17"/>
        <v>1104150.7983118482</v>
      </c>
      <c r="F76" s="582">
        <f t="shared" si="18"/>
        <v>4.0020480682730016E-2</v>
      </c>
      <c r="G76" s="582"/>
      <c r="H76" s="581">
        <v>27365845.661378279</v>
      </c>
      <c r="I76" s="581">
        <v>27910201.94921628</v>
      </c>
      <c r="J76" s="611">
        <f t="shared" si="19"/>
        <v>544356.2878380008</v>
      </c>
      <c r="K76" s="582">
        <f t="shared" si="20"/>
        <v>1.9891813122598176E-2</v>
      </c>
      <c r="L76" s="579"/>
      <c r="M76" s="578">
        <f t="shared" si="21"/>
        <v>223797.92799322307</v>
      </c>
      <c r="N76" s="578">
        <v>-135640.18013436309</v>
      </c>
      <c r="O76" s="591">
        <v>457259.99852294475</v>
      </c>
      <c r="P76" s="578">
        <v>412123.96094164066</v>
      </c>
      <c r="Q76" s="578">
        <v>66922.726256264737</v>
      </c>
      <c r="R76" s="604">
        <f t="shared" si="13"/>
        <v>-68717.453878098357</v>
      </c>
      <c r="S76" s="604"/>
      <c r="T76" s="581">
        <f t="shared" si="22"/>
        <v>783592.43846707046</v>
      </c>
      <c r="U76" s="581">
        <v>-470155.46308024216</v>
      </c>
      <c r="V76" s="592">
        <v>400790.74563746899</v>
      </c>
      <c r="W76" s="581">
        <v>580933.44944725372</v>
      </c>
      <c r="X76" s="581">
        <v>-100298.55197629183</v>
      </c>
      <c r="Y76" s="589">
        <v>-466282.14930932387</v>
      </c>
      <c r="Z76" s="589">
        <v>178828.6166121905</v>
      </c>
      <c r="AA76" s="604">
        <f t="shared" si="14"/>
        <v>-857907.54775366734</v>
      </c>
      <c r="AB76" s="604"/>
      <c r="AC76" s="602">
        <f t="shared" si="15"/>
        <v>-789190.09387556894</v>
      </c>
      <c r="AD76" s="581">
        <v>-237666.09625469288</v>
      </c>
      <c r="AE76" s="578">
        <f t="shared" si="16"/>
        <v>-46.1129406780545</v>
      </c>
      <c r="AF76" s="578"/>
      <c r="AG76" s="583">
        <v>5154</v>
      </c>
      <c r="AH76" s="584">
        <v>10</v>
      </c>
      <c r="AI76" s="584">
        <v>10</v>
      </c>
    </row>
    <row r="77" spans="1:35" s="572" customFormat="1" ht="16.5">
      <c r="A77" s="585">
        <v>214</v>
      </c>
      <c r="B77" s="432" t="s">
        <v>81</v>
      </c>
      <c r="C77" s="581">
        <v>51808411.877378926</v>
      </c>
      <c r="D77" s="581">
        <v>53420699.036710203</v>
      </c>
      <c r="E77" s="611">
        <f t="shared" si="17"/>
        <v>1612287.159331277</v>
      </c>
      <c r="F77" s="582">
        <f t="shared" si="18"/>
        <v>3.1120181084632877E-2</v>
      </c>
      <c r="G77" s="582"/>
      <c r="H77" s="581">
        <v>52177809.488459423</v>
      </c>
      <c r="I77" s="581">
        <v>52818477.286421962</v>
      </c>
      <c r="J77" s="611">
        <f t="shared" si="19"/>
        <v>640667.7979625389</v>
      </c>
      <c r="K77" s="582">
        <f t="shared" si="20"/>
        <v>1.2278549142700988E-2</v>
      </c>
      <c r="L77" s="579"/>
      <c r="M77" s="578">
        <f t="shared" si="21"/>
        <v>-369397.6110804975</v>
      </c>
      <c r="N77" s="578">
        <v>218342.51649319506</v>
      </c>
      <c r="O77" s="591">
        <v>3022774.539705202</v>
      </c>
      <c r="P77" s="578">
        <v>2251912.7353906631</v>
      </c>
      <c r="Q77" s="578">
        <v>823608.0857681433</v>
      </c>
      <c r="R77" s="604">
        <f t="shared" si="13"/>
        <v>1041950.6022613384</v>
      </c>
      <c r="S77" s="604"/>
      <c r="T77" s="581">
        <f t="shared" si="22"/>
        <v>602221.75028824061</v>
      </c>
      <c r="U77" s="581">
        <v>-361333.05017294426</v>
      </c>
      <c r="V77" s="592">
        <v>1700573.901282683</v>
      </c>
      <c r="W77" s="581">
        <v>1321654.6430325881</v>
      </c>
      <c r="X77" s="581">
        <v>197159.10578017076</v>
      </c>
      <c r="Y77" s="589">
        <v>-1133407.5992524659</v>
      </c>
      <c r="Z77" s="589">
        <v>434684.69323196012</v>
      </c>
      <c r="AA77" s="604">
        <f t="shared" si="14"/>
        <v>-862896.85041327938</v>
      </c>
      <c r="AB77" s="604"/>
      <c r="AC77" s="602">
        <f t="shared" si="15"/>
        <v>-1904847.4526746178</v>
      </c>
      <c r="AD77" s="581">
        <v>-1840471.5695157163</v>
      </c>
      <c r="AE77" s="578">
        <f t="shared" si="16"/>
        <v>-146.90865018484325</v>
      </c>
      <c r="AF77" s="578"/>
      <c r="AG77" s="583">
        <v>12528</v>
      </c>
      <c r="AH77" s="584">
        <v>4</v>
      </c>
      <c r="AI77" s="584">
        <v>4</v>
      </c>
    </row>
    <row r="78" spans="1:35" s="572" customFormat="1" ht="16.5">
      <c r="A78" s="585">
        <v>216</v>
      </c>
      <c r="B78" s="432" t="s">
        <v>82</v>
      </c>
      <c r="C78" s="581">
        <v>7460638.7991346223</v>
      </c>
      <c r="D78" s="581">
        <v>7625335.4369167425</v>
      </c>
      <c r="E78" s="611">
        <f t="shared" si="17"/>
        <v>164696.63778212015</v>
      </c>
      <c r="F78" s="582">
        <f t="shared" si="18"/>
        <v>2.2075406974698161E-2</v>
      </c>
      <c r="G78" s="582"/>
      <c r="H78" s="581">
        <v>7651802.6187356943</v>
      </c>
      <c r="I78" s="581">
        <v>7763148.7278999947</v>
      </c>
      <c r="J78" s="611">
        <f t="shared" si="19"/>
        <v>111346.10916430037</v>
      </c>
      <c r="K78" s="582">
        <f t="shared" si="20"/>
        <v>1.4551618058163929E-2</v>
      </c>
      <c r="L78" s="579"/>
      <c r="M78" s="578">
        <f t="shared" si="21"/>
        <v>-191163.819601072</v>
      </c>
      <c r="N78" s="578">
        <v>114357.02483967174</v>
      </c>
      <c r="O78" s="591">
        <v>-310679.33582630567</v>
      </c>
      <c r="P78" s="578">
        <v>-300694.28037362639</v>
      </c>
      <c r="Q78" s="578">
        <v>-4523.8032819577911</v>
      </c>
      <c r="R78" s="604">
        <f t="shared" si="13"/>
        <v>109833.22155771394</v>
      </c>
      <c r="S78" s="604"/>
      <c r="T78" s="581">
        <f t="shared" si="22"/>
        <v>-137813.29098325223</v>
      </c>
      <c r="U78" s="581">
        <v>82687.974589951322</v>
      </c>
      <c r="V78" s="592">
        <v>-1249965.6257500853</v>
      </c>
      <c r="W78" s="581">
        <v>-1218299.2337637688</v>
      </c>
      <c r="X78" s="581">
        <v>-12007.441913227249</v>
      </c>
      <c r="Y78" s="589">
        <v>-114806.37320014201</v>
      </c>
      <c r="Z78" s="589">
        <v>44030.561598926994</v>
      </c>
      <c r="AA78" s="604">
        <f t="shared" si="14"/>
        <v>-95.278924490943609</v>
      </c>
      <c r="AB78" s="604"/>
      <c r="AC78" s="602">
        <f t="shared" si="15"/>
        <v>-109928.50048220489</v>
      </c>
      <c r="AD78" s="581">
        <v>-23937.190898922039</v>
      </c>
      <c r="AE78" s="578">
        <f t="shared" si="16"/>
        <v>-18.863034593319181</v>
      </c>
      <c r="AF78" s="578"/>
      <c r="AG78" s="583">
        <v>1269</v>
      </c>
      <c r="AH78" s="584">
        <v>13</v>
      </c>
      <c r="AI78" s="584">
        <v>13</v>
      </c>
    </row>
    <row r="79" spans="1:35" s="572" customFormat="1" ht="16.5">
      <c r="A79" s="585">
        <v>217</v>
      </c>
      <c r="B79" s="432" t="s">
        <v>83</v>
      </c>
      <c r="C79" s="581">
        <v>22288330.350733973</v>
      </c>
      <c r="D79" s="581">
        <v>22952303.994260661</v>
      </c>
      <c r="E79" s="611">
        <f t="shared" si="17"/>
        <v>663973.64352668822</v>
      </c>
      <c r="F79" s="582">
        <f t="shared" si="18"/>
        <v>2.9790192135447376E-2</v>
      </c>
      <c r="G79" s="582"/>
      <c r="H79" s="581">
        <v>21355490.688610952</v>
      </c>
      <c r="I79" s="581">
        <v>21744502.198606052</v>
      </c>
      <c r="J79" s="611">
        <f t="shared" si="19"/>
        <v>389011.50999509916</v>
      </c>
      <c r="K79" s="582">
        <f t="shared" si="20"/>
        <v>1.8215994924554085E-2</v>
      </c>
      <c r="L79" s="579"/>
      <c r="M79" s="578">
        <f t="shared" si="21"/>
        <v>932839.66212302074</v>
      </c>
      <c r="N79" s="578">
        <v>-561106.87027460278</v>
      </c>
      <c r="O79" s="591">
        <v>409970.26728537679</v>
      </c>
      <c r="P79" s="578">
        <v>1204904.6711209267</v>
      </c>
      <c r="Q79" s="578">
        <v>-772481.20078429999</v>
      </c>
      <c r="R79" s="604">
        <f t="shared" si="13"/>
        <v>-1333588.0710589029</v>
      </c>
      <c r="S79" s="604"/>
      <c r="T79" s="581">
        <f t="shared" si="22"/>
        <v>1207801.7956546098</v>
      </c>
      <c r="U79" s="581">
        <v>-724681.07739276567</v>
      </c>
      <c r="V79" s="592">
        <v>-168745.2571592927</v>
      </c>
      <c r="W79" s="581">
        <v>737576.27186921239</v>
      </c>
      <c r="X79" s="581">
        <v>-823410.02328289824</v>
      </c>
      <c r="Y79" s="589">
        <v>-484195.20044693467</v>
      </c>
      <c r="Z79" s="589">
        <v>185698.63331556917</v>
      </c>
      <c r="AA79" s="604">
        <f t="shared" si="14"/>
        <v>-1846587.6678070293</v>
      </c>
      <c r="AB79" s="604"/>
      <c r="AC79" s="602">
        <f t="shared" si="15"/>
        <v>-512999.59674812644</v>
      </c>
      <c r="AD79" s="581">
        <v>-451804.03600649629</v>
      </c>
      <c r="AE79" s="578">
        <f t="shared" si="16"/>
        <v>-84.417794470571053</v>
      </c>
      <c r="AF79" s="578"/>
      <c r="AG79" s="583">
        <v>5352</v>
      </c>
      <c r="AH79" s="584">
        <v>16</v>
      </c>
      <c r="AI79" s="584">
        <v>16</v>
      </c>
    </row>
    <row r="80" spans="1:35" s="572" customFormat="1" ht="16.5">
      <c r="A80" s="585">
        <v>218</v>
      </c>
      <c r="B80" s="432" t="s">
        <v>534</v>
      </c>
      <c r="C80" s="581">
        <v>6438090.9817483546</v>
      </c>
      <c r="D80" s="581">
        <v>6652175.5373734962</v>
      </c>
      <c r="E80" s="611">
        <f t="shared" si="17"/>
        <v>214084.5556251416</v>
      </c>
      <c r="F80" s="582">
        <f t="shared" si="18"/>
        <v>3.3252800594471235E-2</v>
      </c>
      <c r="G80" s="582"/>
      <c r="H80" s="581">
        <v>7143559.8777364111</v>
      </c>
      <c r="I80" s="581">
        <v>7204591.413812127</v>
      </c>
      <c r="J80" s="611">
        <f t="shared" si="19"/>
        <v>61031.536075715907</v>
      </c>
      <c r="K80" s="582">
        <f t="shared" si="20"/>
        <v>8.543574509108063E-3</v>
      </c>
      <c r="L80" s="579"/>
      <c r="M80" s="578">
        <f t="shared" si="21"/>
        <v>-705468.89598805644</v>
      </c>
      <c r="N80" s="578">
        <v>422971.04760824348</v>
      </c>
      <c r="O80" s="591">
        <v>695352.97322176769</v>
      </c>
      <c r="P80" s="578">
        <v>458877.58456302481</v>
      </c>
      <c r="Q80" s="578">
        <v>241440.92076209918</v>
      </c>
      <c r="R80" s="604">
        <f t="shared" si="13"/>
        <v>664411.96837034263</v>
      </c>
      <c r="S80" s="604"/>
      <c r="T80" s="581">
        <f t="shared" si="22"/>
        <v>-552415.87643863074</v>
      </c>
      <c r="U80" s="581">
        <v>331449.52586317837</v>
      </c>
      <c r="V80" s="592">
        <v>417661.68491309136</v>
      </c>
      <c r="W80" s="581">
        <v>242717.69261659123</v>
      </c>
      <c r="X80" s="581">
        <v>157534.01600627735</v>
      </c>
      <c r="Y80" s="589">
        <v>-108563.94628855037</v>
      </c>
      <c r="Z80" s="589">
        <v>41636.464868961695</v>
      </c>
      <c r="AA80" s="604">
        <f t="shared" si="14"/>
        <v>422056.06044986704</v>
      </c>
      <c r="AB80" s="604"/>
      <c r="AC80" s="602">
        <f t="shared" si="15"/>
        <v>-242355.90792047558</v>
      </c>
      <c r="AD80" s="581">
        <v>-230796.13616690249</v>
      </c>
      <c r="AE80" s="578">
        <f t="shared" si="16"/>
        <v>-192.33011347241873</v>
      </c>
      <c r="AF80" s="578"/>
      <c r="AG80" s="583">
        <v>1200</v>
      </c>
      <c r="AH80" s="584">
        <v>14</v>
      </c>
      <c r="AI80" s="584">
        <v>14</v>
      </c>
    </row>
    <row r="81" spans="1:35" s="572" customFormat="1" ht="16.5">
      <c r="A81" s="585">
        <v>224</v>
      </c>
      <c r="B81" s="432" t="s">
        <v>535</v>
      </c>
      <c r="C81" s="581">
        <v>35477088.020301886</v>
      </c>
      <c r="D81" s="581">
        <v>35084570.212572388</v>
      </c>
      <c r="E81" s="611">
        <f t="shared" si="17"/>
        <v>-392517.80772949755</v>
      </c>
      <c r="F81" s="582">
        <f t="shared" si="18"/>
        <v>-1.1063980434495579E-2</v>
      </c>
      <c r="G81" s="582"/>
      <c r="H81" s="581">
        <v>34248039.964237966</v>
      </c>
      <c r="I81" s="581">
        <v>34737350.441743441</v>
      </c>
      <c r="J81" s="611">
        <f t="shared" si="19"/>
        <v>489310.47750547528</v>
      </c>
      <c r="K81" s="582">
        <f t="shared" si="20"/>
        <v>1.4287254920760913E-2</v>
      </c>
      <c r="L81" s="579"/>
      <c r="M81" s="578">
        <f t="shared" si="21"/>
        <v>1229048.0560639203</v>
      </c>
      <c r="N81" s="578">
        <v>-739697.95930586406</v>
      </c>
      <c r="O81" s="591">
        <v>299139.52756076306</v>
      </c>
      <c r="P81" s="578">
        <v>962477.20709376037</v>
      </c>
      <c r="Q81" s="578">
        <v>-627025.14316977886</v>
      </c>
      <c r="R81" s="604">
        <f t="shared" si="13"/>
        <v>-1366723.1024756429</v>
      </c>
      <c r="S81" s="604"/>
      <c r="T81" s="581">
        <f t="shared" si="22"/>
        <v>347219.77082894742</v>
      </c>
      <c r="U81" s="581">
        <v>-208331.86249736842</v>
      </c>
      <c r="V81" s="592">
        <v>2121326.4985081181</v>
      </c>
      <c r="W81" s="581">
        <v>2434200.7579673231</v>
      </c>
      <c r="X81" s="581">
        <v>-179599.2811465273</v>
      </c>
      <c r="Y81" s="589">
        <v>-778313.02493366576</v>
      </c>
      <c r="Z81" s="589">
        <v>298498.75605639786</v>
      </c>
      <c r="AA81" s="604">
        <f t="shared" si="14"/>
        <v>-867745.4125211637</v>
      </c>
      <c r="AB81" s="604"/>
      <c r="AC81" s="602">
        <f t="shared" si="15"/>
        <v>498977.68995447922</v>
      </c>
      <c r="AD81" s="581">
        <v>614969.03019101173</v>
      </c>
      <c r="AE81" s="578">
        <f t="shared" si="16"/>
        <v>71.483090804488171</v>
      </c>
      <c r="AF81" s="578"/>
      <c r="AG81" s="583">
        <v>8603</v>
      </c>
      <c r="AH81" s="584">
        <v>1</v>
      </c>
      <c r="AI81" s="586">
        <v>34</v>
      </c>
    </row>
    <row r="82" spans="1:35" s="572" customFormat="1" ht="16.5">
      <c r="A82" s="585">
        <v>226</v>
      </c>
      <c r="B82" s="432" t="s">
        <v>86</v>
      </c>
      <c r="C82" s="581">
        <v>18785536.010454088</v>
      </c>
      <c r="D82" s="581">
        <v>19643391.540202435</v>
      </c>
      <c r="E82" s="611">
        <f t="shared" si="17"/>
        <v>857855.52974834666</v>
      </c>
      <c r="F82" s="582">
        <f t="shared" si="18"/>
        <v>4.5665746735730775E-2</v>
      </c>
      <c r="G82" s="582"/>
      <c r="H82" s="581">
        <v>20094898.395995013</v>
      </c>
      <c r="I82" s="581">
        <v>20295433.282837264</v>
      </c>
      <c r="J82" s="611">
        <f t="shared" si="19"/>
        <v>200534.88684225082</v>
      </c>
      <c r="K82" s="582">
        <f t="shared" si="20"/>
        <v>9.9793929230425054E-3</v>
      </c>
      <c r="L82" s="579"/>
      <c r="M82" s="578">
        <f t="shared" si="21"/>
        <v>-1309362.385540925</v>
      </c>
      <c r="N82" s="578">
        <v>784635.01991361193</v>
      </c>
      <c r="O82" s="591">
        <v>1656663.3260917999</v>
      </c>
      <c r="P82" s="578">
        <v>1137028.3659625035</v>
      </c>
      <c r="Q82" s="578">
        <v>535356.36798002338</v>
      </c>
      <c r="R82" s="604">
        <f t="shared" si="13"/>
        <v>1319991.3878936353</v>
      </c>
      <c r="S82" s="604"/>
      <c r="T82" s="581">
        <f t="shared" si="22"/>
        <v>-652041.74263482913</v>
      </c>
      <c r="U82" s="581">
        <v>391225.04558089742</v>
      </c>
      <c r="V82" s="592">
        <v>464855.02468243986</v>
      </c>
      <c r="W82" s="581">
        <v>209130.3939413093</v>
      </c>
      <c r="X82" s="581">
        <v>202551.66148807408</v>
      </c>
      <c r="Y82" s="589">
        <v>-331572.38595628092</v>
      </c>
      <c r="Z82" s="589">
        <v>127164.70312062051</v>
      </c>
      <c r="AA82" s="604">
        <f t="shared" si="14"/>
        <v>389369.02423331107</v>
      </c>
      <c r="AB82" s="604"/>
      <c r="AC82" s="602">
        <f t="shared" si="15"/>
        <v>-930622.36366032425</v>
      </c>
      <c r="AD82" s="581">
        <v>-805729.29859092738</v>
      </c>
      <c r="AE82" s="578">
        <f t="shared" si="16"/>
        <v>-219.8442833808806</v>
      </c>
      <c r="AF82" s="578"/>
      <c r="AG82" s="583">
        <v>3665</v>
      </c>
      <c r="AH82" s="584">
        <v>13</v>
      </c>
      <c r="AI82" s="584">
        <v>13</v>
      </c>
    </row>
    <row r="83" spans="1:35" s="572" customFormat="1" ht="16.5">
      <c r="A83" s="585">
        <v>230</v>
      </c>
      <c r="B83" s="432" t="s">
        <v>87</v>
      </c>
      <c r="C83" s="581">
        <v>10808603.451756669</v>
      </c>
      <c r="D83" s="581">
        <v>10782556.467606217</v>
      </c>
      <c r="E83" s="611">
        <f t="shared" si="17"/>
        <v>-26046.984150452539</v>
      </c>
      <c r="F83" s="582">
        <f t="shared" si="18"/>
        <v>-2.4098380763723226E-3</v>
      </c>
      <c r="G83" s="582"/>
      <c r="H83" s="581">
        <v>10626501.127930522</v>
      </c>
      <c r="I83" s="581">
        <v>10828240.360392332</v>
      </c>
      <c r="J83" s="611">
        <f t="shared" si="19"/>
        <v>201739.23246181011</v>
      </c>
      <c r="K83" s="582">
        <f t="shared" si="20"/>
        <v>1.8984539693085056E-2</v>
      </c>
      <c r="L83" s="579"/>
      <c r="M83" s="578">
        <f t="shared" si="21"/>
        <v>182102.32382614724</v>
      </c>
      <c r="N83" s="578">
        <v>-109857.50508823193</v>
      </c>
      <c r="O83" s="591">
        <v>-545685.12911396846</v>
      </c>
      <c r="P83" s="578">
        <v>-420875.61522791348</v>
      </c>
      <c r="Q83" s="578">
        <v>-115270.02687541254</v>
      </c>
      <c r="R83" s="604">
        <f t="shared" si="13"/>
        <v>-225127.53196364449</v>
      </c>
      <c r="S83" s="604"/>
      <c r="T83" s="581">
        <f t="shared" si="22"/>
        <v>-45683.892786115408</v>
      </c>
      <c r="U83" s="581">
        <v>27410.33567166924</v>
      </c>
      <c r="V83" s="592">
        <v>-351323.13617310673</v>
      </c>
      <c r="W83" s="581">
        <v>-317032.17874232866</v>
      </c>
      <c r="X83" s="581">
        <v>410.42016080539361</v>
      </c>
      <c r="Y83" s="589">
        <v>-202652.69973862736</v>
      </c>
      <c r="Z83" s="589">
        <v>77721.401088728497</v>
      </c>
      <c r="AA83" s="604">
        <f t="shared" si="14"/>
        <v>-97110.542817424241</v>
      </c>
      <c r="AB83" s="604"/>
      <c r="AC83" s="602">
        <f t="shared" si="15"/>
        <v>128016.98914622025</v>
      </c>
      <c r="AD83" s="581">
        <v>227008.40814824961</v>
      </c>
      <c r="AE83" s="578">
        <f t="shared" si="16"/>
        <v>101.34303935189715</v>
      </c>
      <c r="AF83" s="578"/>
      <c r="AG83" s="583">
        <v>2240</v>
      </c>
      <c r="AH83" s="584">
        <v>4</v>
      </c>
      <c r="AI83" s="584">
        <v>4</v>
      </c>
    </row>
    <row r="84" spans="1:35" s="572" customFormat="1" ht="16.5">
      <c r="A84" s="585">
        <v>231</v>
      </c>
      <c r="B84" s="432" t="s">
        <v>536</v>
      </c>
      <c r="C84" s="581">
        <v>7314178.0283390386</v>
      </c>
      <c r="D84" s="581">
        <v>7234742.7851260081</v>
      </c>
      <c r="E84" s="611">
        <f t="shared" si="17"/>
        <v>-79435.24321303051</v>
      </c>
      <c r="F84" s="582">
        <f t="shared" si="18"/>
        <v>-1.0860447053005257E-2</v>
      </c>
      <c r="G84" s="582"/>
      <c r="H84" s="581">
        <v>5875289.199730712</v>
      </c>
      <c r="I84" s="581">
        <v>5803856.6627487447</v>
      </c>
      <c r="J84" s="611">
        <f t="shared" si="19"/>
        <v>-71432.536981967278</v>
      </c>
      <c r="K84" s="582">
        <f t="shared" si="20"/>
        <v>-1.2158131209139682E-2</v>
      </c>
      <c r="L84" s="579"/>
      <c r="M84" s="578">
        <f t="shared" si="21"/>
        <v>1438888.8286083266</v>
      </c>
      <c r="N84" s="578">
        <v>-863668.8372573927</v>
      </c>
      <c r="O84" s="591">
        <v>-488459.10278938338</v>
      </c>
      <c r="P84" s="578">
        <v>51597.63841773523</v>
      </c>
      <c r="Q84" s="578">
        <v>-534687.13476313697</v>
      </c>
      <c r="R84" s="604">
        <f t="shared" si="13"/>
        <v>-1398355.9720205297</v>
      </c>
      <c r="S84" s="604"/>
      <c r="T84" s="581">
        <f t="shared" si="22"/>
        <v>1430886.1223772634</v>
      </c>
      <c r="U84" s="581">
        <v>-858531.6734263578</v>
      </c>
      <c r="V84" s="592">
        <v>-436729.3882349208</v>
      </c>
      <c r="W84" s="581">
        <v>100461.74910872662</v>
      </c>
      <c r="X84" s="581">
        <v>-517733.57919408032</v>
      </c>
      <c r="Y84" s="589">
        <v>-113630.26378201606</v>
      </c>
      <c r="Z84" s="589">
        <v>43579.499896179907</v>
      </c>
      <c r="AA84" s="604">
        <f t="shared" si="14"/>
        <v>-1446316.0165062742</v>
      </c>
      <c r="AB84" s="604"/>
      <c r="AC84" s="602">
        <f t="shared" si="15"/>
        <v>-47960.044485744555</v>
      </c>
      <c r="AD84" s="581">
        <v>16837.081015703501</v>
      </c>
      <c r="AE84" s="578">
        <f t="shared" si="16"/>
        <v>13.405319280018711</v>
      </c>
      <c r="AF84" s="578"/>
      <c r="AG84" s="583">
        <v>1256</v>
      </c>
      <c r="AH84" s="584">
        <v>15</v>
      </c>
      <c r="AI84" s="584">
        <v>15</v>
      </c>
    </row>
    <row r="85" spans="1:35" s="572" customFormat="1" ht="16.5">
      <c r="A85" s="585">
        <v>232</v>
      </c>
      <c r="B85" s="432" t="s">
        <v>89</v>
      </c>
      <c r="C85" s="581">
        <v>59555998.6596414</v>
      </c>
      <c r="D85" s="581">
        <v>60281654.935678005</v>
      </c>
      <c r="E85" s="611">
        <f t="shared" si="17"/>
        <v>725656.27603660524</v>
      </c>
      <c r="F85" s="582">
        <f t="shared" si="18"/>
        <v>1.2184436368596268E-2</v>
      </c>
      <c r="G85" s="582"/>
      <c r="H85" s="581">
        <v>59591348.578620307</v>
      </c>
      <c r="I85" s="581">
        <v>60240641.594510876</v>
      </c>
      <c r="J85" s="611">
        <f t="shared" si="19"/>
        <v>649293.01589056849</v>
      </c>
      <c r="K85" s="582">
        <f t="shared" si="20"/>
        <v>1.0895759726496885E-2</v>
      </c>
      <c r="L85" s="579"/>
      <c r="M85" s="578">
        <f t="shared" si="21"/>
        <v>-35349.918978907168</v>
      </c>
      <c r="N85" s="578">
        <v>17854.550463376247</v>
      </c>
      <c r="O85" s="591">
        <v>3397236.0318471491</v>
      </c>
      <c r="P85" s="578">
        <v>3731133.9274425358</v>
      </c>
      <c r="Q85" s="578">
        <v>-280201.83115556929</v>
      </c>
      <c r="R85" s="604">
        <f t="shared" si="13"/>
        <v>-262347.28069219308</v>
      </c>
      <c r="S85" s="604"/>
      <c r="T85" s="581">
        <f t="shared" si="22"/>
        <v>41013.341167129576</v>
      </c>
      <c r="U85" s="581">
        <v>-24608.004700277739</v>
      </c>
      <c r="V85" s="592">
        <v>-724988.90225638449</v>
      </c>
      <c r="W85" s="581">
        <v>-357191.8364148885</v>
      </c>
      <c r="X85" s="581">
        <v>-170278.0639251105</v>
      </c>
      <c r="Y85" s="589">
        <v>-1153491.9293158478</v>
      </c>
      <c r="Z85" s="589">
        <v>442387.43923271802</v>
      </c>
      <c r="AA85" s="604">
        <f t="shared" si="14"/>
        <v>-905990.55870851805</v>
      </c>
      <c r="AB85" s="604"/>
      <c r="AC85" s="602">
        <f t="shared" si="15"/>
        <v>-643643.27801632497</v>
      </c>
      <c r="AD85" s="581">
        <v>-218308.80415176973</v>
      </c>
      <c r="AE85" s="578">
        <f t="shared" si="16"/>
        <v>-17.12225914915841</v>
      </c>
      <c r="AF85" s="578"/>
      <c r="AG85" s="583">
        <v>12750</v>
      </c>
      <c r="AH85" s="584">
        <v>14</v>
      </c>
      <c r="AI85" s="584">
        <v>14</v>
      </c>
    </row>
    <row r="86" spans="1:35" s="572" customFormat="1" ht="16.5">
      <c r="A86" s="585">
        <v>233</v>
      </c>
      <c r="B86" s="432" t="s">
        <v>90</v>
      </c>
      <c r="C86" s="581">
        <v>69051992.821900845</v>
      </c>
      <c r="D86" s="581">
        <v>70918265.61031729</v>
      </c>
      <c r="E86" s="611">
        <f t="shared" si="17"/>
        <v>1866272.7884164453</v>
      </c>
      <c r="F86" s="582">
        <f t="shared" si="18"/>
        <v>2.7027066303936267E-2</v>
      </c>
      <c r="G86" s="582"/>
      <c r="H86" s="581">
        <v>73215586.209045202</v>
      </c>
      <c r="I86" s="581">
        <v>74439445.215175539</v>
      </c>
      <c r="J86" s="611">
        <f t="shared" si="19"/>
        <v>1223859.0061303377</v>
      </c>
      <c r="K86" s="582">
        <f t="shared" si="20"/>
        <v>1.6715826089761469E-2</v>
      </c>
      <c r="L86" s="579"/>
      <c r="M86" s="578">
        <f t="shared" si="21"/>
        <v>-4163593.387144357</v>
      </c>
      <c r="N86" s="578">
        <v>2494170.1595986546</v>
      </c>
      <c r="O86" s="591">
        <v>2213332.8004564196</v>
      </c>
      <c r="P86" s="578">
        <v>1490989.1594588533</v>
      </c>
      <c r="Q86" s="578">
        <v>786129.06680846412</v>
      </c>
      <c r="R86" s="604">
        <f t="shared" si="13"/>
        <v>3280299.2264071186</v>
      </c>
      <c r="S86" s="604"/>
      <c r="T86" s="581">
        <f t="shared" si="22"/>
        <v>-3521179.6048582494</v>
      </c>
      <c r="U86" s="581">
        <v>2112707.7629149491</v>
      </c>
      <c r="V86" s="592">
        <v>1614792.3583591431</v>
      </c>
      <c r="W86" s="581">
        <v>1153398.1580537334</v>
      </c>
      <c r="X86" s="581">
        <v>242086.53230290112</v>
      </c>
      <c r="Y86" s="589">
        <v>-1367543.843414773</v>
      </c>
      <c r="Z86" s="589">
        <v>524480.6691326875</v>
      </c>
      <c r="AA86" s="604">
        <f t="shared" si="14"/>
        <v>1511731.1209357646</v>
      </c>
      <c r="AB86" s="604"/>
      <c r="AC86" s="602">
        <f t="shared" si="15"/>
        <v>-1768568.105471354</v>
      </c>
      <c r="AD86" s="581">
        <v>-2446464.4534076937</v>
      </c>
      <c r="AE86" s="578">
        <f t="shared" si="16"/>
        <v>-161.84602099812739</v>
      </c>
      <c r="AF86" s="578"/>
      <c r="AG86" s="583">
        <v>15116</v>
      </c>
      <c r="AH86" s="584">
        <v>14</v>
      </c>
      <c r="AI86" s="584">
        <v>14</v>
      </c>
    </row>
    <row r="87" spans="1:35" s="572" customFormat="1" ht="16.5">
      <c r="A87" s="585">
        <v>235</v>
      </c>
      <c r="B87" s="432" t="s">
        <v>537</v>
      </c>
      <c r="C87" s="581">
        <v>37664359.167100355</v>
      </c>
      <c r="D87" s="581">
        <v>39697093.461551994</v>
      </c>
      <c r="E87" s="611">
        <f t="shared" si="17"/>
        <v>2032734.2944516391</v>
      </c>
      <c r="F87" s="582">
        <f t="shared" si="18"/>
        <v>5.3969703438555332E-2</v>
      </c>
      <c r="G87" s="582"/>
      <c r="H87" s="581">
        <v>49940858.601748839</v>
      </c>
      <c r="I87" s="581">
        <v>56296993.331323229</v>
      </c>
      <c r="J87" s="611">
        <f t="shared" si="19"/>
        <v>6356134.7295743898</v>
      </c>
      <c r="K87" s="582">
        <f t="shared" si="20"/>
        <v>0.12727323693533393</v>
      </c>
      <c r="L87" s="579"/>
      <c r="M87" s="578">
        <f t="shared" si="21"/>
        <v>-12276499.434648484</v>
      </c>
      <c r="N87" s="578">
        <v>7363193.4739771765</v>
      </c>
      <c r="O87" s="591">
        <v>587012.19158521295</v>
      </c>
      <c r="P87" s="578">
        <v>-857751.779755041</v>
      </c>
      <c r="Q87" s="578">
        <v>1488070.7429396594</v>
      </c>
      <c r="R87" s="604">
        <f t="shared" si="13"/>
        <v>8851264.2169168368</v>
      </c>
      <c r="S87" s="604"/>
      <c r="T87" s="581">
        <f t="shared" si="22"/>
        <v>-16599899.869771235</v>
      </c>
      <c r="U87" s="581">
        <v>9959939.9218627382</v>
      </c>
      <c r="V87" s="592">
        <v>7138920.3484004736</v>
      </c>
      <c r="W87" s="581">
        <v>3967500.5247052163</v>
      </c>
      <c r="X87" s="581">
        <v>3022216.3268880392</v>
      </c>
      <c r="Y87" s="589">
        <v>-930393.01969287673</v>
      </c>
      <c r="Z87" s="589">
        <v>356824.50392700173</v>
      </c>
      <c r="AA87" s="604">
        <f t="shared" si="14"/>
        <v>12408587.732984902</v>
      </c>
      <c r="AB87" s="604"/>
      <c r="AC87" s="602">
        <f t="shared" si="15"/>
        <v>3557323.5160680655</v>
      </c>
      <c r="AD87" s="581">
        <v>3523877.1519113332</v>
      </c>
      <c r="AE87" s="578">
        <f t="shared" si="16"/>
        <v>342.65627692642289</v>
      </c>
      <c r="AF87" s="578"/>
      <c r="AG87" s="583">
        <v>10284</v>
      </c>
      <c r="AH87" s="584">
        <v>1</v>
      </c>
      <c r="AI87" s="586">
        <v>34</v>
      </c>
    </row>
    <row r="88" spans="1:35" s="572" customFormat="1" ht="16.5">
      <c r="A88" s="585">
        <v>236</v>
      </c>
      <c r="B88" s="432" t="s">
        <v>538</v>
      </c>
      <c r="C88" s="581">
        <v>16495920.92657513</v>
      </c>
      <c r="D88" s="581">
        <v>16431825.921301706</v>
      </c>
      <c r="E88" s="611">
        <f t="shared" si="17"/>
        <v>-64095.005273424089</v>
      </c>
      <c r="F88" s="582">
        <f t="shared" si="18"/>
        <v>-3.8855063357006187E-3</v>
      </c>
      <c r="G88" s="582"/>
      <c r="H88" s="581">
        <v>16322859.904014653</v>
      </c>
      <c r="I88" s="581">
        <v>16545525.312508635</v>
      </c>
      <c r="J88" s="611">
        <f t="shared" si="19"/>
        <v>222665.40849398263</v>
      </c>
      <c r="K88" s="582">
        <f t="shared" si="20"/>
        <v>1.3641323260957319E-2</v>
      </c>
      <c r="L88" s="579"/>
      <c r="M88" s="578">
        <f t="shared" si="21"/>
        <v>173061.02256047726</v>
      </c>
      <c r="N88" s="578">
        <v>-104928.87593170683</v>
      </c>
      <c r="O88" s="591">
        <v>778195.88227602467</v>
      </c>
      <c r="P88" s="578">
        <v>1219537.0088780914</v>
      </c>
      <c r="Q88" s="578">
        <v>-423861.78708387644</v>
      </c>
      <c r="R88" s="604">
        <f t="shared" si="13"/>
        <v>-528790.6630155833</v>
      </c>
      <c r="S88" s="604"/>
      <c r="T88" s="581">
        <f t="shared" si="22"/>
        <v>-113699.39120692946</v>
      </c>
      <c r="U88" s="581">
        <v>68219.634724157659</v>
      </c>
      <c r="V88" s="592">
        <v>1368825.9148917124</v>
      </c>
      <c r="W88" s="581">
        <v>1696554.4158609081</v>
      </c>
      <c r="X88" s="581">
        <v>-262694.40135782573</v>
      </c>
      <c r="Y88" s="589">
        <v>-379792.87209944538</v>
      </c>
      <c r="Z88" s="589">
        <v>145658.23293325101</v>
      </c>
      <c r="AA88" s="604">
        <f t="shared" si="14"/>
        <v>-428609.4057998624</v>
      </c>
      <c r="AB88" s="604"/>
      <c r="AC88" s="602">
        <f t="shared" si="15"/>
        <v>100181.25721572089</v>
      </c>
      <c r="AD88" s="581">
        <v>43344.059496943839</v>
      </c>
      <c r="AE88" s="578">
        <f t="shared" si="16"/>
        <v>10.32493079965313</v>
      </c>
      <c r="AF88" s="578"/>
      <c r="AG88" s="583">
        <v>4198</v>
      </c>
      <c r="AH88" s="584">
        <v>16</v>
      </c>
      <c r="AI88" s="584">
        <v>16</v>
      </c>
    </row>
    <row r="89" spans="1:35" s="572" customFormat="1" ht="16.5">
      <c r="A89" s="585">
        <v>239</v>
      </c>
      <c r="B89" s="432" t="s">
        <v>93</v>
      </c>
      <c r="C89" s="581">
        <v>11528997.331838364</v>
      </c>
      <c r="D89" s="581">
        <v>11455834.421417249</v>
      </c>
      <c r="E89" s="611">
        <f t="shared" si="17"/>
        <v>-73162.910421114415</v>
      </c>
      <c r="F89" s="582">
        <f t="shared" si="18"/>
        <v>-6.3459907496958515E-3</v>
      </c>
      <c r="G89" s="582"/>
      <c r="H89" s="581">
        <v>11855737.55011595</v>
      </c>
      <c r="I89" s="581">
        <v>11914367.265088599</v>
      </c>
      <c r="J89" s="611">
        <f t="shared" si="19"/>
        <v>58629.71497264877</v>
      </c>
      <c r="K89" s="582">
        <f t="shared" si="20"/>
        <v>4.945260868403363E-3</v>
      </c>
      <c r="L89" s="579"/>
      <c r="M89" s="578">
        <f t="shared" si="21"/>
        <v>-326740.21827758662</v>
      </c>
      <c r="N89" s="578">
        <v>195498.780700011</v>
      </c>
      <c r="O89" s="591">
        <v>123107.73960981518</v>
      </c>
      <c r="P89" s="578">
        <v>419323.16157870926</v>
      </c>
      <c r="Q89" s="578">
        <v>-287488.2493543544</v>
      </c>
      <c r="R89" s="604">
        <f t="shared" si="13"/>
        <v>-91989.468654343393</v>
      </c>
      <c r="S89" s="604"/>
      <c r="T89" s="581">
        <f t="shared" si="22"/>
        <v>-458532.84367134981</v>
      </c>
      <c r="U89" s="581">
        <v>275119.70620280982</v>
      </c>
      <c r="V89" s="592">
        <v>5651.4993380717933</v>
      </c>
      <c r="W89" s="581">
        <v>249695.09854165651</v>
      </c>
      <c r="X89" s="581">
        <v>-212610.967447637</v>
      </c>
      <c r="Y89" s="589">
        <v>-183563.53918289058</v>
      </c>
      <c r="Z89" s="589">
        <v>70400.322682602738</v>
      </c>
      <c r="AA89" s="604">
        <f t="shared" si="14"/>
        <v>-50654.477745115029</v>
      </c>
      <c r="AB89" s="604"/>
      <c r="AC89" s="602">
        <f t="shared" si="15"/>
        <v>41334.990909228363</v>
      </c>
      <c r="AD89" s="581">
        <v>518724.01916387887</v>
      </c>
      <c r="AE89" s="578">
        <f t="shared" si="16"/>
        <v>255.65501190925522</v>
      </c>
      <c r="AF89" s="578"/>
      <c r="AG89" s="583">
        <v>2029</v>
      </c>
      <c r="AH89" s="584">
        <v>11</v>
      </c>
      <c r="AI89" s="584">
        <v>11</v>
      </c>
    </row>
    <row r="90" spans="1:35" s="572" customFormat="1" ht="16.5">
      <c r="A90" s="585">
        <v>240</v>
      </c>
      <c r="B90" s="432" t="s">
        <v>94</v>
      </c>
      <c r="C90" s="581">
        <v>101924106.46741857</v>
      </c>
      <c r="D90" s="581">
        <v>104822798.7766335</v>
      </c>
      <c r="E90" s="611">
        <f t="shared" si="17"/>
        <v>2898692.3092149347</v>
      </c>
      <c r="F90" s="582">
        <f t="shared" si="18"/>
        <v>2.8439712740003675E-2</v>
      </c>
      <c r="G90" s="582"/>
      <c r="H90" s="581">
        <v>91752179.630278349</v>
      </c>
      <c r="I90" s="581">
        <v>91620162.97950615</v>
      </c>
      <c r="J90" s="611">
        <f t="shared" si="19"/>
        <v>-132016.65077219903</v>
      </c>
      <c r="K90" s="582">
        <f t="shared" si="20"/>
        <v>-1.4388393965589603E-3</v>
      </c>
      <c r="L90" s="579"/>
      <c r="M90" s="578">
        <f t="shared" si="21"/>
        <v>10171926.837140217</v>
      </c>
      <c r="N90" s="578">
        <v>-6108357.624492256</v>
      </c>
      <c r="O90" s="591">
        <v>578824.54789453745</v>
      </c>
      <c r="P90" s="578">
        <v>4398448.5266422629</v>
      </c>
      <c r="Q90" s="578">
        <v>-3736384.6645788797</v>
      </c>
      <c r="R90" s="604">
        <f t="shared" si="13"/>
        <v>-9844742.2890711352</v>
      </c>
      <c r="S90" s="604"/>
      <c r="T90" s="581">
        <f t="shared" si="22"/>
        <v>13202635.797127351</v>
      </c>
      <c r="U90" s="581">
        <v>-7921581.4782764092</v>
      </c>
      <c r="V90" s="592">
        <v>-5140637.46137169</v>
      </c>
      <c r="W90" s="581">
        <v>-103530.41053597629</v>
      </c>
      <c r="X90" s="581">
        <v>-4735034.6572382636</v>
      </c>
      <c r="Y90" s="589">
        <v>-1764073.6572337032</v>
      </c>
      <c r="Z90" s="589">
        <v>676557.85706657008</v>
      </c>
      <c r="AA90" s="604">
        <f t="shared" si="14"/>
        <v>-13744131.935681807</v>
      </c>
      <c r="AB90" s="604"/>
      <c r="AC90" s="602">
        <f t="shared" si="15"/>
        <v>-3899389.6466106717</v>
      </c>
      <c r="AD90" s="581">
        <v>-2453064.8263303954</v>
      </c>
      <c r="AE90" s="578">
        <f t="shared" si="16"/>
        <v>-125.8046477424686</v>
      </c>
      <c r="AF90" s="578"/>
      <c r="AG90" s="583">
        <v>19499</v>
      </c>
      <c r="AH90" s="584">
        <v>19</v>
      </c>
      <c r="AI90" s="584">
        <v>19</v>
      </c>
    </row>
    <row r="91" spans="1:35" s="572" customFormat="1" ht="16.5">
      <c r="A91" s="585">
        <v>241</v>
      </c>
      <c r="B91" s="432" t="s">
        <v>95</v>
      </c>
      <c r="C91" s="581">
        <v>33604415.770505652</v>
      </c>
      <c r="D91" s="581">
        <v>34639520.983375438</v>
      </c>
      <c r="E91" s="611">
        <f t="shared" si="17"/>
        <v>1035105.2128697857</v>
      </c>
      <c r="F91" s="582">
        <f t="shared" si="18"/>
        <v>3.0802654625476034E-2</v>
      </c>
      <c r="G91" s="582"/>
      <c r="H91" s="581">
        <v>31605184.328152325</v>
      </c>
      <c r="I91" s="581">
        <v>31747930.37398652</v>
      </c>
      <c r="J91" s="611">
        <f t="shared" si="19"/>
        <v>142746.04583419487</v>
      </c>
      <c r="K91" s="582">
        <f t="shared" si="20"/>
        <v>4.5165389434873122E-3</v>
      </c>
      <c r="L91" s="579"/>
      <c r="M91" s="578">
        <f t="shared" si="21"/>
        <v>1999231.4423533268</v>
      </c>
      <c r="N91" s="578">
        <v>-1201596.3587326356</v>
      </c>
      <c r="O91" s="591">
        <v>992181.71500562876</v>
      </c>
      <c r="P91" s="578">
        <v>1870297.0670930371</v>
      </c>
      <c r="Q91" s="578">
        <v>-845189.54189871054</v>
      </c>
      <c r="R91" s="604">
        <f t="shared" si="13"/>
        <v>-2046785.9006313463</v>
      </c>
      <c r="S91" s="604"/>
      <c r="T91" s="581">
        <f t="shared" si="22"/>
        <v>2891590.6093889177</v>
      </c>
      <c r="U91" s="581">
        <v>-1734954.3656333503</v>
      </c>
      <c r="V91" s="592">
        <v>109919.12270300835</v>
      </c>
      <c r="W91" s="581">
        <v>-53494166.605737463</v>
      </c>
      <c r="X91" s="581">
        <v>-1116729.3863523209</v>
      </c>
      <c r="Y91" s="589">
        <v>-703042.02217360411</v>
      </c>
      <c r="Z91" s="589">
        <v>269630.80708058446</v>
      </c>
      <c r="AA91" s="604">
        <f t="shared" si="14"/>
        <v>-3285094.9670786904</v>
      </c>
      <c r="AB91" s="604"/>
      <c r="AC91" s="602">
        <f t="shared" si="15"/>
        <v>-1238309.0664473441</v>
      </c>
      <c r="AD91" s="581">
        <v>-1162644.4990955414</v>
      </c>
      <c r="AE91" s="578">
        <f t="shared" si="16"/>
        <v>-149.6132414226665</v>
      </c>
      <c r="AF91" s="578"/>
      <c r="AG91" s="583">
        <v>7771</v>
      </c>
      <c r="AH91" s="584">
        <v>19</v>
      </c>
      <c r="AI91" s="584">
        <v>19</v>
      </c>
    </row>
    <row r="92" spans="1:35" s="572" customFormat="1" ht="16.5">
      <c r="A92" s="585">
        <v>244</v>
      </c>
      <c r="B92" s="432" t="s">
        <v>96</v>
      </c>
      <c r="C92" s="581">
        <v>58983023.799799666</v>
      </c>
      <c r="D92" s="581">
        <v>60328408.177859031</v>
      </c>
      <c r="E92" s="611">
        <f t="shared" si="17"/>
        <v>1345384.3780593649</v>
      </c>
      <c r="F92" s="582">
        <f t="shared" si="18"/>
        <v>2.2809688133756452E-2</v>
      </c>
      <c r="G92" s="582"/>
      <c r="H92" s="581">
        <v>57584688.109633952</v>
      </c>
      <c r="I92" s="581">
        <v>61266519.311333366</v>
      </c>
      <c r="J92" s="611">
        <f t="shared" si="19"/>
        <v>3681831.2016994134</v>
      </c>
      <c r="K92" s="582">
        <f t="shared" si="20"/>
        <v>6.3937677229225817E-2</v>
      </c>
      <c r="L92" s="579"/>
      <c r="M92" s="578">
        <f t="shared" si="21"/>
        <v>1398335.6901657134</v>
      </c>
      <c r="N92" s="578">
        <v>-843977.50751002331</v>
      </c>
      <c r="O92" s="591">
        <v>-1442266.6075791717</v>
      </c>
      <c r="P92" s="578">
        <v>210326.5421262309</v>
      </c>
      <c r="Q92" s="578">
        <v>-1572961.3445982235</v>
      </c>
      <c r="R92" s="604">
        <f t="shared" si="13"/>
        <v>-2416938.8521082466</v>
      </c>
      <c r="S92" s="604"/>
      <c r="T92" s="581">
        <f t="shared" si="22"/>
        <v>-938111.13347433507</v>
      </c>
      <c r="U92" s="581">
        <v>562866.68008460093</v>
      </c>
      <c r="V92" s="592">
        <v>1665498.6368809938</v>
      </c>
      <c r="W92" s="581">
        <v>2388484.9269591793</v>
      </c>
      <c r="X92" s="581">
        <v>-423996.74207926792</v>
      </c>
      <c r="Y92" s="589">
        <v>-1746070.1361408518</v>
      </c>
      <c r="Z92" s="589">
        <v>669653.14330913394</v>
      </c>
      <c r="AA92" s="604">
        <f t="shared" si="14"/>
        <v>-937547.05482638476</v>
      </c>
      <c r="AB92" s="604"/>
      <c r="AC92" s="602">
        <f t="shared" si="15"/>
        <v>1479391.7972818618</v>
      </c>
      <c r="AD92" s="581">
        <v>1007984.8439011686</v>
      </c>
      <c r="AE92" s="578">
        <f t="shared" si="16"/>
        <v>52.227193984516504</v>
      </c>
      <c r="AF92" s="578"/>
      <c r="AG92" s="583">
        <v>19300</v>
      </c>
      <c r="AH92" s="584">
        <v>17</v>
      </c>
      <c r="AI92" s="584">
        <v>17</v>
      </c>
    </row>
    <row r="93" spans="1:35" s="572" customFormat="1" ht="16.5">
      <c r="A93" s="585">
        <v>245</v>
      </c>
      <c r="B93" s="432" t="s">
        <v>539</v>
      </c>
      <c r="C93" s="581">
        <v>128414005.85076804</v>
      </c>
      <c r="D93" s="581">
        <v>134452145.04816449</v>
      </c>
      <c r="E93" s="611">
        <f t="shared" si="17"/>
        <v>6038139.1973964423</v>
      </c>
      <c r="F93" s="582">
        <f t="shared" si="18"/>
        <v>4.7020877180745067E-2</v>
      </c>
      <c r="G93" s="582"/>
      <c r="H93" s="581">
        <v>126555804.22199422</v>
      </c>
      <c r="I93" s="581">
        <v>130570139.84559739</v>
      </c>
      <c r="J93" s="611">
        <f t="shared" si="19"/>
        <v>4014335.6236031651</v>
      </c>
      <c r="K93" s="582">
        <f t="shared" si="20"/>
        <v>3.1719885534143767E-2</v>
      </c>
      <c r="L93" s="579"/>
      <c r="M93" s="578">
        <f t="shared" si="21"/>
        <v>1858201.6287738234</v>
      </c>
      <c r="N93" s="578">
        <v>-1124612.8536957274</v>
      </c>
      <c r="O93" s="591">
        <v>1156277.1415463984</v>
      </c>
      <c r="P93" s="578">
        <v>888717.44950592518</v>
      </c>
      <c r="Q93" s="578">
        <v>422657.58740302263</v>
      </c>
      <c r="R93" s="604">
        <f t="shared" si="13"/>
        <v>-701955.26629270473</v>
      </c>
      <c r="S93" s="604"/>
      <c r="T93" s="581">
        <f t="shared" si="22"/>
        <v>3882005.2025671005</v>
      </c>
      <c r="U93" s="581">
        <v>-2329203.1215402596</v>
      </c>
      <c r="V93" s="592">
        <v>-11117026.120967269</v>
      </c>
      <c r="W93" s="581">
        <v>-10565377.775960147</v>
      </c>
      <c r="X93" s="581">
        <v>18524.777741466889</v>
      </c>
      <c r="Y93" s="589">
        <v>-3408546.0336395199</v>
      </c>
      <c r="Z93" s="589">
        <v>1307246.2086691675</v>
      </c>
      <c r="AA93" s="604">
        <f t="shared" si="14"/>
        <v>-4411978.1687691454</v>
      </c>
      <c r="AB93" s="604"/>
      <c r="AC93" s="602">
        <f t="shared" si="15"/>
        <v>-3710022.9024764406</v>
      </c>
      <c r="AD93" s="581">
        <v>-4665137.5325460508</v>
      </c>
      <c r="AE93" s="578">
        <f t="shared" si="16"/>
        <v>-123.82252714051521</v>
      </c>
      <c r="AF93" s="578"/>
      <c r="AG93" s="583">
        <v>37676</v>
      </c>
      <c r="AH93" s="584">
        <v>1</v>
      </c>
      <c r="AI93" s="586">
        <v>35</v>
      </c>
    </row>
    <row r="94" spans="1:35" s="572" customFormat="1" ht="16.5">
      <c r="A94" s="585">
        <v>249</v>
      </c>
      <c r="B94" s="432" t="s">
        <v>540</v>
      </c>
      <c r="C94" s="581">
        <v>43473803.091269471</v>
      </c>
      <c r="D94" s="581">
        <v>44034250.360919349</v>
      </c>
      <c r="E94" s="611">
        <f t="shared" si="17"/>
        <v>560447.26964987814</v>
      </c>
      <c r="F94" s="582">
        <f t="shared" si="18"/>
        <v>1.2891608964443893E-2</v>
      </c>
      <c r="G94" s="582"/>
      <c r="H94" s="581">
        <v>44072811.169826657</v>
      </c>
      <c r="I94" s="581">
        <v>44568281.624711461</v>
      </c>
      <c r="J94" s="611">
        <f t="shared" si="19"/>
        <v>495470.45488480479</v>
      </c>
      <c r="K94" s="582">
        <f t="shared" si="20"/>
        <v>1.1242088755709239E-2</v>
      </c>
      <c r="L94" s="579"/>
      <c r="M94" s="578">
        <f t="shared" si="21"/>
        <v>-599008.07855718583</v>
      </c>
      <c r="N94" s="578">
        <v>356946.7361238359</v>
      </c>
      <c r="O94" s="591">
        <v>-868837.97585324943</v>
      </c>
      <c r="P94" s="578">
        <v>-1703832.4266247675</v>
      </c>
      <c r="Q94" s="578">
        <v>874331.29611714953</v>
      </c>
      <c r="R94" s="604">
        <f t="shared" si="13"/>
        <v>1231278.0322409854</v>
      </c>
      <c r="S94" s="604"/>
      <c r="T94" s="581">
        <f t="shared" si="22"/>
        <v>-534031.26379211247</v>
      </c>
      <c r="U94" s="581">
        <v>320418.75827526744</v>
      </c>
      <c r="V94" s="592">
        <v>-2883578.6999872327</v>
      </c>
      <c r="W94" s="581">
        <v>-3690125.3222518936</v>
      </c>
      <c r="X94" s="581">
        <v>672344.7216941925</v>
      </c>
      <c r="Y94" s="589">
        <v>-836847.08597424242</v>
      </c>
      <c r="Z94" s="589">
        <v>320947.75003157975</v>
      </c>
      <c r="AA94" s="604">
        <f t="shared" si="14"/>
        <v>476864.14402679726</v>
      </c>
      <c r="AB94" s="604"/>
      <c r="AC94" s="602">
        <f t="shared" si="15"/>
        <v>-754413.88821418816</v>
      </c>
      <c r="AD94" s="581">
        <v>-169308.81707592495</v>
      </c>
      <c r="AE94" s="578">
        <f t="shared" si="16"/>
        <v>-18.303655900099994</v>
      </c>
      <c r="AF94" s="578"/>
      <c r="AG94" s="583">
        <v>9250</v>
      </c>
      <c r="AH94" s="584">
        <v>13</v>
      </c>
      <c r="AI94" s="584">
        <v>13</v>
      </c>
    </row>
    <row r="95" spans="1:35" s="572" customFormat="1" ht="16.5">
      <c r="A95" s="585">
        <v>250</v>
      </c>
      <c r="B95" s="432" t="s">
        <v>99</v>
      </c>
      <c r="C95" s="581">
        <v>9036880.6418287028</v>
      </c>
      <c r="D95" s="581">
        <v>9381424.7663769331</v>
      </c>
      <c r="E95" s="611">
        <f t="shared" si="17"/>
        <v>344544.12454823032</v>
      </c>
      <c r="F95" s="582">
        <f t="shared" si="18"/>
        <v>3.8126444091056221E-2</v>
      </c>
      <c r="G95" s="582"/>
      <c r="H95" s="581">
        <v>9367532.9181663971</v>
      </c>
      <c r="I95" s="581">
        <v>9501576.4400590993</v>
      </c>
      <c r="J95" s="611">
        <f t="shared" si="19"/>
        <v>134043.52189270221</v>
      </c>
      <c r="K95" s="582">
        <f t="shared" si="20"/>
        <v>1.4309372922805796E-2</v>
      </c>
      <c r="L95" s="579"/>
      <c r="M95" s="578">
        <f t="shared" si="21"/>
        <v>-330652.27633769438</v>
      </c>
      <c r="N95" s="578">
        <v>197920.72461793592</v>
      </c>
      <c r="O95" s="591">
        <v>264604.34839843214</v>
      </c>
      <c r="P95" s="578">
        <v>200155.14899268467</v>
      </c>
      <c r="Q95" s="578">
        <v>71980.811857818</v>
      </c>
      <c r="R95" s="604">
        <f t="shared" si="13"/>
        <v>269901.53647575394</v>
      </c>
      <c r="S95" s="604"/>
      <c r="T95" s="581">
        <f t="shared" si="22"/>
        <v>-120151.67368216626</v>
      </c>
      <c r="U95" s="581">
        <v>72091.004209299746</v>
      </c>
      <c r="V95" s="592">
        <v>-103098.88131701946</v>
      </c>
      <c r="W95" s="581">
        <v>-82877.394891891629</v>
      </c>
      <c r="X95" s="581">
        <v>870.77665835380242</v>
      </c>
      <c r="Y95" s="589">
        <v>-160222.29073085226</v>
      </c>
      <c r="Z95" s="589">
        <v>61448.482735775971</v>
      </c>
      <c r="AA95" s="604">
        <f t="shared" si="14"/>
        <v>-25812.027127422734</v>
      </c>
      <c r="AB95" s="604"/>
      <c r="AC95" s="602">
        <f t="shared" si="15"/>
        <v>-295713.56360317668</v>
      </c>
      <c r="AD95" s="581">
        <v>-152017.86121948226</v>
      </c>
      <c r="AE95" s="578">
        <f t="shared" si="16"/>
        <v>-85.83730164849365</v>
      </c>
      <c r="AF95" s="578"/>
      <c r="AG95" s="583">
        <v>1771</v>
      </c>
      <c r="AH95" s="584">
        <v>6</v>
      </c>
      <c r="AI95" s="584">
        <v>6</v>
      </c>
    </row>
    <row r="96" spans="1:35" s="572" customFormat="1" ht="16.5">
      <c r="A96" s="585">
        <v>256</v>
      </c>
      <c r="B96" s="432" t="s">
        <v>100</v>
      </c>
      <c r="C96" s="581">
        <v>8379057.5617503542</v>
      </c>
      <c r="D96" s="581">
        <v>8596792.5533696041</v>
      </c>
      <c r="E96" s="611">
        <f t="shared" si="17"/>
        <v>217734.99161924981</v>
      </c>
      <c r="F96" s="582">
        <f t="shared" si="18"/>
        <v>2.5985618312635839E-2</v>
      </c>
      <c r="G96" s="582"/>
      <c r="H96" s="581">
        <v>7933591.2484938866</v>
      </c>
      <c r="I96" s="581">
        <v>7992186.4329541028</v>
      </c>
      <c r="J96" s="611">
        <f t="shared" si="19"/>
        <v>58595.184460216202</v>
      </c>
      <c r="K96" s="582">
        <f t="shared" si="20"/>
        <v>7.385707509362789E-3</v>
      </c>
      <c r="L96" s="579"/>
      <c r="M96" s="578">
        <f t="shared" si="21"/>
        <v>445466.31325646769</v>
      </c>
      <c r="N96" s="578">
        <v>-267691.33868008648</v>
      </c>
      <c r="O96" s="591">
        <v>-165277.43489671685</v>
      </c>
      <c r="P96" s="578">
        <v>229678.59930392541</v>
      </c>
      <c r="Q96" s="578">
        <v>-388370.03901993233</v>
      </c>
      <c r="R96" s="604">
        <f t="shared" si="13"/>
        <v>-656061.37770001881</v>
      </c>
      <c r="S96" s="604"/>
      <c r="T96" s="581">
        <f t="shared" si="22"/>
        <v>604606.1204155013</v>
      </c>
      <c r="U96" s="581">
        <v>-362763.6722493007</v>
      </c>
      <c r="V96" s="592">
        <v>-560154.77178157121</v>
      </c>
      <c r="W96" s="581">
        <v>-101131.46319943573</v>
      </c>
      <c r="X96" s="581">
        <v>-434949.22787797474</v>
      </c>
      <c r="Y96" s="589">
        <v>-140590.31044367273</v>
      </c>
      <c r="Z96" s="589">
        <v>53919.222005305397</v>
      </c>
      <c r="AA96" s="604">
        <f t="shared" si="14"/>
        <v>-884383.98856564274</v>
      </c>
      <c r="AB96" s="604"/>
      <c r="AC96" s="602">
        <f t="shared" si="15"/>
        <v>-228322.61086562392</v>
      </c>
      <c r="AD96" s="581">
        <v>-73080.875121440506</v>
      </c>
      <c r="AE96" s="578">
        <f t="shared" si="16"/>
        <v>-47.027590168237133</v>
      </c>
      <c r="AF96" s="578"/>
      <c r="AG96" s="583">
        <v>1554</v>
      </c>
      <c r="AH96" s="584">
        <v>13</v>
      </c>
      <c r="AI96" s="584">
        <v>13</v>
      </c>
    </row>
    <row r="97" spans="1:35" s="572" customFormat="1" ht="16.5">
      <c r="A97" s="585">
        <v>257</v>
      </c>
      <c r="B97" s="432" t="s">
        <v>541</v>
      </c>
      <c r="C97" s="581">
        <v>124178336.57183795</v>
      </c>
      <c r="D97" s="581">
        <v>129454576.87879874</v>
      </c>
      <c r="E97" s="611">
        <f t="shared" si="17"/>
        <v>5276240.3069607913</v>
      </c>
      <c r="F97" s="582">
        <f t="shared" si="18"/>
        <v>4.2489217142222334E-2</v>
      </c>
      <c r="G97" s="582"/>
      <c r="H97" s="581">
        <v>132059044.33969294</v>
      </c>
      <c r="I97" s="581">
        <v>140663478.65368456</v>
      </c>
      <c r="J97" s="611">
        <f t="shared" si="19"/>
        <v>8604434.3139916211</v>
      </c>
      <c r="K97" s="582">
        <f t="shared" si="20"/>
        <v>6.5155963811600826E-2</v>
      </c>
      <c r="L97" s="579"/>
      <c r="M97" s="578">
        <f t="shared" si="21"/>
        <v>-7880707.7678549886</v>
      </c>
      <c r="N97" s="578">
        <v>4717899.5307239471</v>
      </c>
      <c r="O97" s="591">
        <v>-3509339.4374180436</v>
      </c>
      <c r="P97" s="578">
        <v>-6827627.3923019171</v>
      </c>
      <c r="Q97" s="578">
        <v>3486720.3034870639</v>
      </c>
      <c r="R97" s="604">
        <f t="shared" si="13"/>
        <v>8204619.8342110105</v>
      </c>
      <c r="S97" s="604"/>
      <c r="T97" s="581">
        <f t="shared" si="22"/>
        <v>-11208901.774885818</v>
      </c>
      <c r="U97" s="581">
        <v>6725341.0649314895</v>
      </c>
      <c r="V97" s="592">
        <v>19637356.541527539</v>
      </c>
      <c r="W97" s="581">
        <v>14998308.386355564</v>
      </c>
      <c r="X97" s="581">
        <v>4048240.6097632633</v>
      </c>
      <c r="Y97" s="589">
        <v>-3684117.5173019571</v>
      </c>
      <c r="Z97" s="589">
        <v>1412933.4353282151</v>
      </c>
      <c r="AA97" s="604">
        <f t="shared" si="14"/>
        <v>8502397.5927210096</v>
      </c>
      <c r="AB97" s="604"/>
      <c r="AC97" s="602">
        <f t="shared" si="15"/>
        <v>297777.75850999914</v>
      </c>
      <c r="AD97" s="581">
        <v>-152494.14466512948</v>
      </c>
      <c r="AE97" s="578">
        <f t="shared" si="16"/>
        <v>-3.7447606862415768</v>
      </c>
      <c r="AF97" s="578"/>
      <c r="AG97" s="583">
        <v>40722</v>
      </c>
      <c r="AH97" s="584">
        <v>1</v>
      </c>
      <c r="AI97" s="586">
        <v>34</v>
      </c>
    </row>
    <row r="98" spans="1:35" s="572" customFormat="1" ht="16.5">
      <c r="A98" s="585">
        <v>260</v>
      </c>
      <c r="B98" s="432" t="s">
        <v>542</v>
      </c>
      <c r="C98" s="581">
        <v>47323637.647205532</v>
      </c>
      <c r="D98" s="581">
        <v>50194446.152449995</v>
      </c>
      <c r="E98" s="611">
        <f t="shared" si="17"/>
        <v>2870808.5052444637</v>
      </c>
      <c r="F98" s="582">
        <f t="shared" si="18"/>
        <v>6.0663310091378521E-2</v>
      </c>
      <c r="G98" s="582"/>
      <c r="H98" s="581">
        <v>54510891.031798281</v>
      </c>
      <c r="I98" s="581">
        <v>54893542.911485448</v>
      </c>
      <c r="J98" s="611">
        <f t="shared" si="19"/>
        <v>382651.8796871677</v>
      </c>
      <c r="K98" s="582">
        <f t="shared" si="20"/>
        <v>7.0197326157070573E-3</v>
      </c>
      <c r="L98" s="579"/>
      <c r="M98" s="578">
        <f t="shared" si="21"/>
        <v>-7187253.3845927492</v>
      </c>
      <c r="N98" s="578">
        <v>4309780.9450360192</v>
      </c>
      <c r="O98" s="591">
        <v>3231295.8955340683</v>
      </c>
      <c r="P98" s="578">
        <v>441605.47536533698</v>
      </c>
      <c r="Q98" s="578">
        <v>2830835.1857600482</v>
      </c>
      <c r="R98" s="604">
        <f t="shared" si="13"/>
        <v>7140616.1307960674</v>
      </c>
      <c r="S98" s="604"/>
      <c r="T98" s="581">
        <f t="shared" si="22"/>
        <v>-4699096.7590354532</v>
      </c>
      <c r="U98" s="581">
        <v>2819458.0554212714</v>
      </c>
      <c r="V98" s="592">
        <v>1270914.1425305456</v>
      </c>
      <c r="W98" s="581">
        <v>-520943.2644845359</v>
      </c>
      <c r="X98" s="581">
        <v>1650735.0408692514</v>
      </c>
      <c r="Y98" s="589">
        <v>-880001.25462394126</v>
      </c>
      <c r="Z98" s="589">
        <v>337498.24481699202</v>
      </c>
      <c r="AA98" s="604">
        <f t="shared" si="14"/>
        <v>3927690.086483574</v>
      </c>
      <c r="AB98" s="604"/>
      <c r="AC98" s="602">
        <f t="shared" si="15"/>
        <v>-3212926.0443124934</v>
      </c>
      <c r="AD98" s="581">
        <v>-2972993.725120753</v>
      </c>
      <c r="AE98" s="578">
        <f t="shared" si="16"/>
        <v>-305.64343837984507</v>
      </c>
      <c r="AF98" s="578"/>
      <c r="AG98" s="583">
        <v>9727</v>
      </c>
      <c r="AH98" s="584">
        <v>12</v>
      </c>
      <c r="AI98" s="584">
        <v>12</v>
      </c>
    </row>
    <row r="99" spans="1:35" s="572" customFormat="1" ht="16.5">
      <c r="A99" s="585">
        <v>261</v>
      </c>
      <c r="B99" s="432" t="s">
        <v>103</v>
      </c>
      <c r="C99" s="581">
        <v>30338562.261454932</v>
      </c>
      <c r="D99" s="581">
        <v>30101859.519457083</v>
      </c>
      <c r="E99" s="611">
        <f t="shared" si="17"/>
        <v>-236702.7419978492</v>
      </c>
      <c r="F99" s="582">
        <f t="shared" si="18"/>
        <v>-7.8020421652801736E-3</v>
      </c>
      <c r="G99" s="582"/>
      <c r="H99" s="581">
        <v>29547121.771643091</v>
      </c>
      <c r="I99" s="581">
        <v>31117935.389824506</v>
      </c>
      <c r="J99" s="611">
        <f t="shared" si="19"/>
        <v>1570813.6181814149</v>
      </c>
      <c r="K99" s="582">
        <f t="shared" si="20"/>
        <v>5.3162999439388819E-2</v>
      </c>
      <c r="L99" s="579"/>
      <c r="M99" s="578">
        <f t="shared" si="21"/>
        <v>791440.4898118414</v>
      </c>
      <c r="N99" s="578">
        <v>-476562.29855948989</v>
      </c>
      <c r="O99" s="591">
        <v>4866799.3946183994</v>
      </c>
      <c r="P99" s="578">
        <v>3647891.0691373907</v>
      </c>
      <c r="Q99" s="578">
        <v>1246081.2834593584</v>
      </c>
      <c r="R99" s="604">
        <f t="shared" si="13"/>
        <v>769518.98489986849</v>
      </c>
      <c r="S99" s="604"/>
      <c r="T99" s="581">
        <f t="shared" si="22"/>
        <v>-1016075.8703674227</v>
      </c>
      <c r="U99" s="581">
        <v>609645.52222045348</v>
      </c>
      <c r="V99" s="592">
        <v>10447187.513198547</v>
      </c>
      <c r="W99" s="581">
        <v>8506969.9817884527</v>
      </c>
      <c r="X99" s="581">
        <v>1843925.8542115933</v>
      </c>
      <c r="Y99" s="589">
        <v>-600449.09293092403</v>
      </c>
      <c r="Z99" s="589">
        <v>230284.34777941564</v>
      </c>
      <c r="AA99" s="604">
        <f t="shared" si="14"/>
        <v>2083406.6312805382</v>
      </c>
      <c r="AB99" s="604"/>
      <c r="AC99" s="602">
        <f t="shared" si="15"/>
        <v>1313887.6463806697</v>
      </c>
      <c r="AD99" s="581">
        <v>1383358.1786946338</v>
      </c>
      <c r="AE99" s="578">
        <f t="shared" si="16"/>
        <v>208.43124584821965</v>
      </c>
      <c r="AF99" s="578"/>
      <c r="AG99" s="583">
        <v>6637</v>
      </c>
      <c r="AH99" s="584">
        <v>19</v>
      </c>
      <c r="AI99" s="584">
        <v>19</v>
      </c>
    </row>
    <row r="100" spans="1:35" s="572" customFormat="1" ht="16.5">
      <c r="A100" s="585">
        <v>263</v>
      </c>
      <c r="B100" s="432" t="s">
        <v>104</v>
      </c>
      <c r="C100" s="581">
        <v>37608445.669073574</v>
      </c>
      <c r="D100" s="581">
        <v>38244265.179299943</v>
      </c>
      <c r="E100" s="611">
        <f t="shared" si="17"/>
        <v>635819.5102263689</v>
      </c>
      <c r="F100" s="582">
        <f t="shared" si="18"/>
        <v>1.6906295884204017E-2</v>
      </c>
      <c r="G100" s="582"/>
      <c r="H100" s="581">
        <v>39652337.771502987</v>
      </c>
      <c r="I100" s="581">
        <v>40076269.812300339</v>
      </c>
      <c r="J100" s="611">
        <f t="shared" si="19"/>
        <v>423932.04079735279</v>
      </c>
      <c r="K100" s="582">
        <f t="shared" si="20"/>
        <v>1.0691224392374181E-2</v>
      </c>
      <c r="L100" s="579"/>
      <c r="M100" s="578">
        <f t="shared" si="21"/>
        <v>-2043892.1024294123</v>
      </c>
      <c r="N100" s="578">
        <v>1224315.5131435227</v>
      </c>
      <c r="O100" s="591">
        <v>2411038.2322335988</v>
      </c>
      <c r="P100" s="578">
        <v>1725847.9967521727</v>
      </c>
      <c r="Q100" s="578">
        <v>717512.01701661141</v>
      </c>
      <c r="R100" s="604">
        <f t="shared" si="13"/>
        <v>1941827.5301601342</v>
      </c>
      <c r="S100" s="604"/>
      <c r="T100" s="581">
        <f t="shared" si="22"/>
        <v>-1832004.6330003962</v>
      </c>
      <c r="U100" s="581">
        <v>1099202.7798002374</v>
      </c>
      <c r="V100" s="592">
        <v>1577128.9176718593</v>
      </c>
      <c r="W100" s="581">
        <v>978712.52360795066</v>
      </c>
      <c r="X100" s="581">
        <v>488196.73583322216</v>
      </c>
      <c r="Y100" s="589">
        <v>-687300.24996176432</v>
      </c>
      <c r="Z100" s="589">
        <v>263593.51967458503</v>
      </c>
      <c r="AA100" s="604">
        <f t="shared" si="14"/>
        <v>1163692.7853462803</v>
      </c>
      <c r="AB100" s="604"/>
      <c r="AC100" s="602">
        <f t="shared" si="15"/>
        <v>-778134.74481385387</v>
      </c>
      <c r="AD100" s="581">
        <v>-536019.48089231178</v>
      </c>
      <c r="AE100" s="578">
        <f t="shared" si="16"/>
        <v>-70.556730405727492</v>
      </c>
      <c r="AF100" s="578"/>
      <c r="AG100" s="583">
        <v>7597</v>
      </c>
      <c r="AH100" s="584">
        <v>11</v>
      </c>
      <c r="AI100" s="584">
        <v>11</v>
      </c>
    </row>
    <row r="101" spans="1:35" s="572" customFormat="1" ht="16.5">
      <c r="A101" s="585">
        <v>265</v>
      </c>
      <c r="B101" s="432" t="s">
        <v>105</v>
      </c>
      <c r="C101" s="581">
        <v>5666513.439276523</v>
      </c>
      <c r="D101" s="581">
        <v>5722380.8662175927</v>
      </c>
      <c r="E101" s="611">
        <f t="shared" si="17"/>
        <v>55867.426941069774</v>
      </c>
      <c r="F101" s="582">
        <f t="shared" si="18"/>
        <v>9.8592242901664583E-3</v>
      </c>
      <c r="G101" s="582"/>
      <c r="H101" s="581">
        <v>6371975.941626654</v>
      </c>
      <c r="I101" s="581">
        <v>6398214.8152381238</v>
      </c>
      <c r="J101" s="611">
        <f t="shared" si="19"/>
        <v>26238.873611469753</v>
      </c>
      <c r="K101" s="582">
        <f t="shared" si="20"/>
        <v>4.1178550973579838E-3</v>
      </c>
      <c r="L101" s="579"/>
      <c r="M101" s="578">
        <f t="shared" si="21"/>
        <v>-705462.50235013105</v>
      </c>
      <c r="N101" s="578">
        <v>422994.28370602295</v>
      </c>
      <c r="O101" s="591">
        <v>770961.07258676179</v>
      </c>
      <c r="P101" s="578">
        <v>573461.50075449003</v>
      </c>
      <c r="Q101" s="578">
        <v>202031.86959103993</v>
      </c>
      <c r="R101" s="604">
        <f t="shared" si="13"/>
        <v>625026.15329706285</v>
      </c>
      <c r="S101" s="604"/>
      <c r="T101" s="581">
        <f t="shared" si="22"/>
        <v>-675833.94902053103</v>
      </c>
      <c r="U101" s="581">
        <v>405500.36941231851</v>
      </c>
      <c r="V101" s="592">
        <v>1084880.8972981963</v>
      </c>
      <c r="W101" s="581">
        <v>899515.86234129779</v>
      </c>
      <c r="X101" s="581">
        <v>169928.18931290039</v>
      </c>
      <c r="Y101" s="589">
        <v>-96260.032375847994</v>
      </c>
      <c r="Z101" s="589">
        <v>36917.665517146037</v>
      </c>
      <c r="AA101" s="604">
        <f t="shared" si="14"/>
        <v>516086.19186651695</v>
      </c>
      <c r="AB101" s="604"/>
      <c r="AC101" s="602">
        <f t="shared" si="15"/>
        <v>-108939.9614305459</v>
      </c>
      <c r="AD101" s="581">
        <v>89256.057971548755</v>
      </c>
      <c r="AE101" s="578">
        <f t="shared" si="16"/>
        <v>83.887272529651085</v>
      </c>
      <c r="AF101" s="578"/>
      <c r="AG101" s="583">
        <v>1064</v>
      </c>
      <c r="AH101" s="584">
        <v>13</v>
      </c>
      <c r="AI101" s="584">
        <v>13</v>
      </c>
    </row>
    <row r="102" spans="1:35" s="572" customFormat="1" ht="16.5">
      <c r="A102" s="585">
        <v>271</v>
      </c>
      <c r="B102" s="432" t="s">
        <v>543</v>
      </c>
      <c r="C102" s="581">
        <v>31416689.316099692</v>
      </c>
      <c r="D102" s="581">
        <v>32433881.414370049</v>
      </c>
      <c r="E102" s="611">
        <f t="shared" si="17"/>
        <v>1017192.0982703567</v>
      </c>
      <c r="F102" s="582">
        <f t="shared" si="18"/>
        <v>3.2377443976857545E-2</v>
      </c>
      <c r="G102" s="582"/>
      <c r="H102" s="581">
        <v>30890637.651352163</v>
      </c>
      <c r="I102" s="581">
        <v>31273184.784945112</v>
      </c>
      <c r="J102" s="611">
        <f t="shared" si="19"/>
        <v>382547.13359294832</v>
      </c>
      <c r="K102" s="582">
        <f t="shared" si="20"/>
        <v>1.2383918322132896E-2</v>
      </c>
      <c r="L102" s="579"/>
      <c r="M102" s="578">
        <f t="shared" si="21"/>
        <v>526051.66474752873</v>
      </c>
      <c r="N102" s="578">
        <v>-317440.41636771831</v>
      </c>
      <c r="O102" s="591">
        <v>1509562.2098414227</v>
      </c>
      <c r="P102" s="578">
        <v>1736456.7694311664</v>
      </c>
      <c r="Q102" s="578">
        <v>-197938.67565481996</v>
      </c>
      <c r="R102" s="604">
        <f t="shared" si="13"/>
        <v>-515379.0920225383</v>
      </c>
      <c r="S102" s="604"/>
      <c r="T102" s="581">
        <f t="shared" si="22"/>
        <v>1160696.6294249371</v>
      </c>
      <c r="U102" s="581">
        <v>-696417.9776549621</v>
      </c>
      <c r="V102" s="592">
        <v>777572.91709924489</v>
      </c>
      <c r="W102" s="581">
        <v>1260134.2540326528</v>
      </c>
      <c r="X102" s="581">
        <v>-375622.2255429147</v>
      </c>
      <c r="Y102" s="589">
        <v>-624514.10102488601</v>
      </c>
      <c r="Z102" s="589">
        <v>239513.76415870216</v>
      </c>
      <c r="AA102" s="604">
        <f t="shared" si="14"/>
        <v>-1457040.5400640608</v>
      </c>
      <c r="AB102" s="604"/>
      <c r="AC102" s="602">
        <f t="shared" si="15"/>
        <v>-941661.44804152253</v>
      </c>
      <c r="AD102" s="581">
        <v>-1191437.4669133569</v>
      </c>
      <c r="AE102" s="578">
        <f t="shared" si="16"/>
        <v>-172.59705445651991</v>
      </c>
      <c r="AF102" s="578"/>
      <c r="AG102" s="583">
        <v>6903</v>
      </c>
      <c r="AH102" s="584">
        <v>4</v>
      </c>
      <c r="AI102" s="584">
        <v>4</v>
      </c>
    </row>
    <row r="103" spans="1:35" s="572" customFormat="1" ht="16.5">
      <c r="A103" s="585">
        <v>272</v>
      </c>
      <c r="B103" s="432" t="s">
        <v>544</v>
      </c>
      <c r="C103" s="581">
        <v>188093030.66802207</v>
      </c>
      <c r="D103" s="581">
        <v>198535187.25351343</v>
      </c>
      <c r="E103" s="611">
        <f t="shared" si="17"/>
        <v>10442156.585491359</v>
      </c>
      <c r="F103" s="582">
        <f t="shared" si="18"/>
        <v>5.5515914377079804E-2</v>
      </c>
      <c r="G103" s="582"/>
      <c r="H103" s="581">
        <v>178047299.52217159</v>
      </c>
      <c r="I103" s="581">
        <v>182304803.17596999</v>
      </c>
      <c r="J103" s="611">
        <f t="shared" si="19"/>
        <v>4257503.6537984014</v>
      </c>
      <c r="K103" s="582">
        <f t="shared" si="20"/>
        <v>2.3912205718504762E-2</v>
      </c>
      <c r="L103" s="579"/>
      <c r="M103" s="578">
        <f t="shared" si="21"/>
        <v>10045731.14585048</v>
      </c>
      <c r="N103" s="578">
        <v>-6039909.8979731565</v>
      </c>
      <c r="O103" s="591">
        <v>5393991.0165733099</v>
      </c>
      <c r="P103" s="578">
        <v>8149504.1555561423</v>
      </c>
      <c r="Q103" s="578">
        <v>-2555937.9061475191</v>
      </c>
      <c r="R103" s="604">
        <f t="shared" si="13"/>
        <v>-8595847.8041206747</v>
      </c>
      <c r="S103" s="604"/>
      <c r="T103" s="581">
        <f t="shared" si="22"/>
        <v>16230384.077543437</v>
      </c>
      <c r="U103" s="581">
        <v>-9738230.4465260599</v>
      </c>
      <c r="V103" s="592">
        <v>5687178.7945094705</v>
      </c>
      <c r="W103" s="581">
        <v>10929017.148482054</v>
      </c>
      <c r="X103" s="581">
        <v>-4498144.4554629494</v>
      </c>
      <c r="Y103" s="589">
        <v>-4343100.6712734578</v>
      </c>
      <c r="Z103" s="589">
        <v>1665666.7770828127</v>
      </c>
      <c r="AA103" s="604">
        <f t="shared" si="14"/>
        <v>-16913808.796179656</v>
      </c>
      <c r="AB103" s="604"/>
      <c r="AC103" s="602">
        <f t="shared" si="15"/>
        <v>-8317960.9920589812</v>
      </c>
      <c r="AD103" s="581">
        <v>-6978521.5410787128</v>
      </c>
      <c r="AE103" s="578">
        <f t="shared" si="16"/>
        <v>-145.36769447733019</v>
      </c>
      <c r="AF103" s="578"/>
      <c r="AG103" s="583">
        <v>48006</v>
      </c>
      <c r="AH103" s="584">
        <v>16</v>
      </c>
      <c r="AI103" s="584">
        <v>16</v>
      </c>
    </row>
    <row r="104" spans="1:35" s="572" customFormat="1" ht="16.5">
      <c r="A104" s="585">
        <v>273</v>
      </c>
      <c r="B104" s="432" t="s">
        <v>108</v>
      </c>
      <c r="C104" s="581">
        <v>19957006.721964099</v>
      </c>
      <c r="D104" s="581">
        <v>20827185.350019798</v>
      </c>
      <c r="E104" s="611">
        <f t="shared" si="17"/>
        <v>870178.62805569917</v>
      </c>
      <c r="F104" s="582">
        <f t="shared" si="18"/>
        <v>4.3602662472323868E-2</v>
      </c>
      <c r="G104" s="582"/>
      <c r="H104" s="581">
        <v>18601855.174556028</v>
      </c>
      <c r="I104" s="581">
        <v>19644881.307596631</v>
      </c>
      <c r="J104" s="611">
        <f t="shared" si="19"/>
        <v>1043026.1330406033</v>
      </c>
      <c r="K104" s="582">
        <f t="shared" si="20"/>
        <v>5.6071081257920673E-2</v>
      </c>
      <c r="L104" s="579"/>
      <c r="M104" s="578">
        <f t="shared" si="21"/>
        <v>1355151.5474080704</v>
      </c>
      <c r="N104" s="578">
        <v>-814129.30658958305</v>
      </c>
      <c r="O104" s="591">
        <v>1441181.7796168849</v>
      </c>
      <c r="P104" s="578">
        <v>498044.26139991917</v>
      </c>
      <c r="Q104" s="578">
        <v>959754.55476083152</v>
      </c>
      <c r="R104" s="604">
        <f t="shared" si="13"/>
        <v>145625.24817124847</v>
      </c>
      <c r="S104" s="604"/>
      <c r="T104" s="581">
        <f t="shared" si="22"/>
        <v>1182304.0424231663</v>
      </c>
      <c r="U104" s="581">
        <v>-709382.42545389966</v>
      </c>
      <c r="V104" s="592">
        <v>1987624.2826681957</v>
      </c>
      <c r="W104" s="581">
        <v>976385.69169273414</v>
      </c>
      <c r="X104" s="581">
        <v>953219.84498829453</v>
      </c>
      <c r="Y104" s="589">
        <v>-361789.35100659414</v>
      </c>
      <c r="Z104" s="589">
        <v>138753.51917581484</v>
      </c>
      <c r="AA104" s="604">
        <f t="shared" si="14"/>
        <v>20801.587703615573</v>
      </c>
      <c r="AB104" s="604"/>
      <c r="AC104" s="602">
        <f t="shared" si="15"/>
        <v>-124823.6604676329</v>
      </c>
      <c r="AD104" s="581">
        <v>-43872.383431406692</v>
      </c>
      <c r="AE104" s="578">
        <f t="shared" si="16"/>
        <v>-10.970838567493546</v>
      </c>
      <c r="AF104" s="578"/>
      <c r="AG104" s="583">
        <v>3999</v>
      </c>
      <c r="AH104" s="584">
        <v>19</v>
      </c>
      <c r="AI104" s="584">
        <v>19</v>
      </c>
    </row>
    <row r="105" spans="1:35" s="572" customFormat="1" ht="16.5">
      <c r="A105" s="585">
        <v>275</v>
      </c>
      <c r="B105" s="432" t="s">
        <v>109</v>
      </c>
      <c r="C105" s="581">
        <v>11912799.578290647</v>
      </c>
      <c r="D105" s="581">
        <v>12575448.461700564</v>
      </c>
      <c r="E105" s="611">
        <f t="shared" si="17"/>
        <v>662648.88340991735</v>
      </c>
      <c r="F105" s="582">
        <f t="shared" si="18"/>
        <v>5.5624950210486128E-2</v>
      </c>
      <c r="G105" s="582"/>
      <c r="H105" s="581">
        <v>12660912.17808889</v>
      </c>
      <c r="I105" s="581">
        <v>12878176.195264507</v>
      </c>
      <c r="J105" s="611">
        <f t="shared" si="19"/>
        <v>217264.0171756167</v>
      </c>
      <c r="K105" s="582">
        <f t="shared" si="20"/>
        <v>1.7160218325470745E-2</v>
      </c>
      <c r="L105" s="579"/>
      <c r="M105" s="578">
        <f t="shared" si="21"/>
        <v>-748112.59979824349</v>
      </c>
      <c r="N105" s="578">
        <v>448194.39721103443</v>
      </c>
      <c r="O105" s="591">
        <v>616503.75570724159</v>
      </c>
      <c r="P105" s="578">
        <v>166397.26924880594</v>
      </c>
      <c r="Q105" s="578">
        <v>460879.0250652135</v>
      </c>
      <c r="R105" s="604">
        <f t="shared" si="13"/>
        <v>909073.42227624799</v>
      </c>
      <c r="S105" s="604"/>
      <c r="T105" s="581">
        <f t="shared" si="22"/>
        <v>-302727.73356394283</v>
      </c>
      <c r="U105" s="581">
        <v>181636.64013836565</v>
      </c>
      <c r="V105" s="592">
        <v>-42969.154841732234</v>
      </c>
      <c r="W105" s="581">
        <v>-314248.79793964606</v>
      </c>
      <c r="X105" s="581">
        <v>234704.18457487045</v>
      </c>
      <c r="Y105" s="589">
        <v>-228074.75716119623</v>
      </c>
      <c r="Z105" s="589">
        <v>87471.273278877023</v>
      </c>
      <c r="AA105" s="604">
        <f t="shared" si="14"/>
        <v>275737.34083091689</v>
      </c>
      <c r="AB105" s="604"/>
      <c r="AC105" s="602">
        <f t="shared" si="15"/>
        <v>-633336.0814453311</v>
      </c>
      <c r="AD105" s="581">
        <v>-389636.70053099468</v>
      </c>
      <c r="AE105" s="578">
        <f t="shared" si="16"/>
        <v>-154.55640639864922</v>
      </c>
      <c r="AF105" s="578"/>
      <c r="AG105" s="583">
        <v>2521</v>
      </c>
      <c r="AH105" s="584">
        <v>13</v>
      </c>
      <c r="AI105" s="584">
        <v>13</v>
      </c>
    </row>
    <row r="106" spans="1:35" s="572" customFormat="1" ht="16.5">
      <c r="A106" s="585">
        <v>276</v>
      </c>
      <c r="B106" s="432" t="s">
        <v>545</v>
      </c>
      <c r="C106" s="581">
        <v>42148676.495659426</v>
      </c>
      <c r="D106" s="581">
        <v>45286865.618378803</v>
      </c>
      <c r="E106" s="611">
        <f t="shared" si="17"/>
        <v>3138189.1227193773</v>
      </c>
      <c r="F106" s="582">
        <f t="shared" si="18"/>
        <v>7.445522335778576E-2</v>
      </c>
      <c r="G106" s="582"/>
      <c r="H106" s="581">
        <v>45184249.660761744</v>
      </c>
      <c r="I106" s="581">
        <v>47268252.616874397</v>
      </c>
      <c r="J106" s="611">
        <f t="shared" si="19"/>
        <v>2084002.956112653</v>
      </c>
      <c r="K106" s="582">
        <f t="shared" si="20"/>
        <v>4.6122331824897222E-2</v>
      </c>
      <c r="L106" s="579"/>
      <c r="M106" s="578">
        <f t="shared" si="21"/>
        <v>-3035573.1651023179</v>
      </c>
      <c r="N106" s="578">
        <v>1817430.1323513938</v>
      </c>
      <c r="O106" s="591">
        <v>-11192.53658439219</v>
      </c>
      <c r="P106" s="578">
        <v>-424841.0886444971</v>
      </c>
      <c r="Q106" s="578">
        <v>476280.07485705195</v>
      </c>
      <c r="R106" s="604">
        <f t="shared" si="13"/>
        <v>2293710.2072084458</v>
      </c>
      <c r="S106" s="604"/>
      <c r="T106" s="581">
        <f t="shared" si="22"/>
        <v>-1981386.9984955937</v>
      </c>
      <c r="U106" s="581">
        <v>1188832.1990973558</v>
      </c>
      <c r="V106" s="592">
        <v>-626122.01440295577</v>
      </c>
      <c r="W106" s="581">
        <v>-614185.58516227454</v>
      </c>
      <c r="X106" s="581">
        <v>7452.4911409760489</v>
      </c>
      <c r="Y106" s="589">
        <v>-1371253.1115796317</v>
      </c>
      <c r="Z106" s="589">
        <v>525903.24834904366</v>
      </c>
      <c r="AA106" s="604">
        <f t="shared" si="14"/>
        <v>350934.82700774388</v>
      </c>
      <c r="AB106" s="604"/>
      <c r="AC106" s="602">
        <f t="shared" si="15"/>
        <v>-1942775.3802007018</v>
      </c>
      <c r="AD106" s="581">
        <v>-2099986.2195653915</v>
      </c>
      <c r="AE106" s="578">
        <f t="shared" si="16"/>
        <v>-138.54893577656472</v>
      </c>
      <c r="AF106" s="578"/>
      <c r="AG106" s="583">
        <v>15157</v>
      </c>
      <c r="AH106" s="584">
        <v>12</v>
      </c>
      <c r="AI106" s="584">
        <v>12</v>
      </c>
    </row>
    <row r="107" spans="1:35" s="572" customFormat="1" ht="16.5">
      <c r="A107" s="585">
        <v>280</v>
      </c>
      <c r="B107" s="432" t="s">
        <v>111</v>
      </c>
      <c r="C107" s="581">
        <v>8592057.6233034991</v>
      </c>
      <c r="D107" s="581">
        <v>8510389.1912127137</v>
      </c>
      <c r="E107" s="611">
        <f t="shared" si="17"/>
        <v>-81668.432090785354</v>
      </c>
      <c r="F107" s="582">
        <f t="shared" si="18"/>
        <v>-9.5051075855547215E-3</v>
      </c>
      <c r="G107" s="582"/>
      <c r="H107" s="581">
        <v>8579859.6001275275</v>
      </c>
      <c r="I107" s="581">
        <v>8684979.9322456084</v>
      </c>
      <c r="J107" s="611">
        <f t="shared" si="19"/>
        <v>105120.33211808093</v>
      </c>
      <c r="K107" s="582">
        <f t="shared" si="20"/>
        <v>1.2251987447034502E-2</v>
      </c>
      <c r="L107" s="579"/>
      <c r="M107" s="578">
        <f t="shared" si="21"/>
        <v>12198.023175971583</v>
      </c>
      <c r="N107" s="578">
        <v>-7852.4502045848512</v>
      </c>
      <c r="O107" s="591">
        <v>-164000.03451373614</v>
      </c>
      <c r="P107" s="578">
        <v>-412497.24970758334</v>
      </c>
      <c r="Q107" s="578">
        <v>257036.93064005545</v>
      </c>
      <c r="R107" s="604">
        <f t="shared" si="13"/>
        <v>249184.48043547058</v>
      </c>
      <c r="S107" s="604"/>
      <c r="T107" s="581">
        <f t="shared" si="22"/>
        <v>-174590.7410328947</v>
      </c>
      <c r="U107" s="581">
        <v>104754.44461973679</v>
      </c>
      <c r="V107" s="592">
        <v>31076.995656376705</v>
      </c>
      <c r="W107" s="581">
        <v>-291602.34162506275</v>
      </c>
      <c r="X107" s="581">
        <v>293314.51060526399</v>
      </c>
      <c r="Y107" s="589">
        <v>-183111.1894066883</v>
      </c>
      <c r="Z107" s="589">
        <v>70226.837412315392</v>
      </c>
      <c r="AA107" s="604">
        <f t="shared" si="14"/>
        <v>285184.60323062789</v>
      </c>
      <c r="AB107" s="604"/>
      <c r="AC107" s="602">
        <f t="shared" si="15"/>
        <v>36000.122795157309</v>
      </c>
      <c r="AD107" s="581">
        <v>98330.73590772273</v>
      </c>
      <c r="AE107" s="578">
        <f t="shared" si="16"/>
        <v>48.582379401048783</v>
      </c>
      <c r="AF107" s="578"/>
      <c r="AG107" s="583">
        <v>2024</v>
      </c>
      <c r="AH107" s="584">
        <v>15</v>
      </c>
      <c r="AI107" s="584">
        <v>15</v>
      </c>
    </row>
    <row r="108" spans="1:35" s="572" customFormat="1" ht="16.5">
      <c r="A108" s="585">
        <v>284</v>
      </c>
      <c r="B108" s="432" t="s">
        <v>546</v>
      </c>
      <c r="C108" s="581">
        <v>9247415.607477922</v>
      </c>
      <c r="D108" s="581">
        <v>10363026.308156028</v>
      </c>
      <c r="E108" s="611">
        <f t="shared" si="17"/>
        <v>1115610.7006781064</v>
      </c>
      <c r="F108" s="582">
        <f t="shared" si="18"/>
        <v>0.12064026837681739</v>
      </c>
      <c r="G108" s="582"/>
      <c r="H108" s="581">
        <v>10963096.895916509</v>
      </c>
      <c r="I108" s="581">
        <v>11189119.677000251</v>
      </c>
      <c r="J108" s="611">
        <f t="shared" si="19"/>
        <v>226022.78108374216</v>
      </c>
      <c r="K108" s="582">
        <f t="shared" si="20"/>
        <v>2.0616690997954257E-2</v>
      </c>
      <c r="L108" s="579"/>
      <c r="M108" s="578">
        <f t="shared" si="21"/>
        <v>-1715681.2884385865</v>
      </c>
      <c r="N108" s="578">
        <v>1028817.6081680136</v>
      </c>
      <c r="O108" s="591">
        <v>1174351.9006217383</v>
      </c>
      <c r="P108" s="578">
        <v>348610.33683001809</v>
      </c>
      <c r="Q108" s="578">
        <v>835201.90222017828</v>
      </c>
      <c r="R108" s="604">
        <f t="shared" si="13"/>
        <v>1864019.5103881918</v>
      </c>
      <c r="S108" s="604"/>
      <c r="T108" s="581">
        <f t="shared" si="22"/>
        <v>-826093.36884422228</v>
      </c>
      <c r="U108" s="581">
        <v>495656.02130653325</v>
      </c>
      <c r="V108" s="592">
        <v>-345781.54584963247</v>
      </c>
      <c r="W108" s="581">
        <v>-815097.02975173201</v>
      </c>
      <c r="X108" s="581">
        <v>437005.46957016032</v>
      </c>
      <c r="Y108" s="589">
        <v>-201476.59032050139</v>
      </c>
      <c r="Z108" s="589">
        <v>77270.33938598141</v>
      </c>
      <c r="AA108" s="604">
        <f t="shared" si="14"/>
        <v>808455.23994217359</v>
      </c>
      <c r="AB108" s="604"/>
      <c r="AC108" s="602">
        <f t="shared" si="15"/>
        <v>-1055564.2704460183</v>
      </c>
      <c r="AD108" s="581">
        <v>-929760.73706804309</v>
      </c>
      <c r="AE108" s="578">
        <f t="shared" si="16"/>
        <v>-417.4947180368402</v>
      </c>
      <c r="AF108" s="578"/>
      <c r="AG108" s="583">
        <v>2227</v>
      </c>
      <c r="AH108" s="584">
        <v>2</v>
      </c>
      <c r="AI108" s="584">
        <v>2</v>
      </c>
    </row>
    <row r="109" spans="1:35" s="572" customFormat="1" ht="16.5">
      <c r="A109" s="585">
        <v>285</v>
      </c>
      <c r="B109" s="432" t="s">
        <v>113</v>
      </c>
      <c r="C109" s="581">
        <v>236758560.56656837</v>
      </c>
      <c r="D109" s="581">
        <v>253397330.49723738</v>
      </c>
      <c r="E109" s="611">
        <f t="shared" si="17"/>
        <v>16638769.93066901</v>
      </c>
      <c r="F109" s="582">
        <f t="shared" si="18"/>
        <v>7.0277374093051043E-2</v>
      </c>
      <c r="G109" s="582"/>
      <c r="H109" s="581">
        <v>235429484.49108636</v>
      </c>
      <c r="I109" s="581">
        <v>237761086.31263301</v>
      </c>
      <c r="J109" s="611">
        <f t="shared" si="19"/>
        <v>2331601.821546644</v>
      </c>
      <c r="K109" s="582">
        <f t="shared" si="20"/>
        <v>9.9036101046847472E-3</v>
      </c>
      <c r="L109" s="579"/>
      <c r="M109" s="578">
        <f t="shared" si="21"/>
        <v>1329076.0754820108</v>
      </c>
      <c r="N109" s="578">
        <v>-810784.20997074631</v>
      </c>
      <c r="O109" s="591">
        <v>2221508.8403176069</v>
      </c>
      <c r="P109" s="578">
        <v>-346560.95815363526</v>
      </c>
      <c r="Q109" s="578">
        <v>2781525.1931927828</v>
      </c>
      <c r="R109" s="604">
        <f t="shared" si="13"/>
        <v>1970740.9832220366</v>
      </c>
      <c r="S109" s="604"/>
      <c r="T109" s="581">
        <f t="shared" si="22"/>
        <v>15636244.184604377</v>
      </c>
      <c r="U109" s="581">
        <v>-9381746.5107626244</v>
      </c>
      <c r="V109" s="592">
        <v>-3237055.6426721215</v>
      </c>
      <c r="W109" s="581">
        <v>-68924.331131786108</v>
      </c>
      <c r="X109" s="581">
        <v>-2383988.6197754843</v>
      </c>
      <c r="Y109" s="589">
        <v>-4579317.7244062955</v>
      </c>
      <c r="Z109" s="589">
        <v>1756260.7852268617</v>
      </c>
      <c r="AA109" s="604">
        <f t="shared" si="14"/>
        <v>-14588792.069717543</v>
      </c>
      <c r="AB109" s="604"/>
      <c r="AC109" s="602">
        <f t="shared" si="15"/>
        <v>-16559533.052939579</v>
      </c>
      <c r="AD109" s="581">
        <v>-18397698.82060656</v>
      </c>
      <c r="AE109" s="578">
        <f t="shared" si="16"/>
        <v>-363.46877176850779</v>
      </c>
      <c r="AF109" s="578"/>
      <c r="AG109" s="583">
        <v>50617</v>
      </c>
      <c r="AH109" s="584">
        <v>8</v>
      </c>
      <c r="AI109" s="584">
        <v>8</v>
      </c>
    </row>
    <row r="110" spans="1:35" s="572" customFormat="1" ht="16.5">
      <c r="A110" s="585">
        <v>286</v>
      </c>
      <c r="B110" s="432" t="s">
        <v>114</v>
      </c>
      <c r="C110" s="581">
        <v>356965061.12859821</v>
      </c>
      <c r="D110" s="581">
        <v>378754966.22145712</v>
      </c>
      <c r="E110" s="611">
        <f t="shared" si="17"/>
        <v>21789905.092858911</v>
      </c>
      <c r="F110" s="582">
        <f t="shared" si="18"/>
        <v>6.1042122789179649E-2</v>
      </c>
      <c r="G110" s="582"/>
      <c r="H110" s="581">
        <v>349831607.46340585</v>
      </c>
      <c r="I110" s="581">
        <v>353645989.69326198</v>
      </c>
      <c r="J110" s="611">
        <f t="shared" si="19"/>
        <v>3814382.2298561335</v>
      </c>
      <c r="K110" s="582">
        <f t="shared" si="20"/>
        <v>1.0903480841865145E-2</v>
      </c>
      <c r="L110" s="579"/>
      <c r="M110" s="578">
        <f t="shared" si="21"/>
        <v>7133453.6651923656</v>
      </c>
      <c r="N110" s="578">
        <v>-4301015.2112129303</v>
      </c>
      <c r="O110" s="591">
        <v>15809867.067753196</v>
      </c>
      <c r="P110" s="578">
        <v>16552009.186600029</v>
      </c>
      <c r="Q110" s="578">
        <v>-406993.69615939754</v>
      </c>
      <c r="R110" s="604">
        <f t="shared" si="13"/>
        <v>-4708008.9073723275</v>
      </c>
      <c r="S110" s="604"/>
      <c r="T110" s="581">
        <f t="shared" si="22"/>
        <v>25108976.528195143</v>
      </c>
      <c r="U110" s="581">
        <v>-15065385.916917082</v>
      </c>
      <c r="V110" s="592">
        <v>-24580021.770961404</v>
      </c>
      <c r="W110" s="581">
        <v>-16626735.253334939</v>
      </c>
      <c r="X110" s="581">
        <v>-6722797.3565898724</v>
      </c>
      <c r="Y110" s="589">
        <v>-7185938.0747943893</v>
      </c>
      <c r="Z110" s="589">
        <v>2755952.3067306322</v>
      </c>
      <c r="AA110" s="604">
        <f t="shared" si="14"/>
        <v>-26218169.041570712</v>
      </c>
      <c r="AB110" s="604"/>
      <c r="AC110" s="602">
        <f t="shared" si="15"/>
        <v>-21510160.134198382</v>
      </c>
      <c r="AD110" s="581">
        <v>-21767008.688807599</v>
      </c>
      <c r="AE110" s="578">
        <f t="shared" si="16"/>
        <v>-274.04359476774982</v>
      </c>
      <c r="AF110" s="578"/>
      <c r="AG110" s="583">
        <v>79429</v>
      </c>
      <c r="AH110" s="584">
        <v>8</v>
      </c>
      <c r="AI110" s="584">
        <v>8</v>
      </c>
    </row>
    <row r="111" spans="1:35" s="572" customFormat="1" ht="16.5">
      <c r="A111" s="585">
        <v>287</v>
      </c>
      <c r="B111" s="432" t="s">
        <v>547</v>
      </c>
      <c r="C111" s="581">
        <v>29508438.883393191</v>
      </c>
      <c r="D111" s="581">
        <v>30221137.537444904</v>
      </c>
      <c r="E111" s="611">
        <f t="shared" si="17"/>
        <v>712698.65405171365</v>
      </c>
      <c r="F111" s="582">
        <f t="shared" si="18"/>
        <v>2.4152367289508068E-2</v>
      </c>
      <c r="G111" s="582"/>
      <c r="H111" s="581">
        <v>32189423.774602059</v>
      </c>
      <c r="I111" s="581">
        <v>32460239.938929036</v>
      </c>
      <c r="J111" s="611">
        <f t="shared" si="19"/>
        <v>270816.16432697698</v>
      </c>
      <c r="K111" s="582">
        <f t="shared" si="20"/>
        <v>8.4132032379111744E-3</v>
      </c>
      <c r="L111" s="579"/>
      <c r="M111" s="578">
        <f t="shared" si="21"/>
        <v>-2680984.8912088685</v>
      </c>
      <c r="N111" s="578">
        <v>1606930.1544386714</v>
      </c>
      <c r="O111" s="591">
        <v>1929907.8757953346</v>
      </c>
      <c r="P111" s="578">
        <v>883890.07468561828</v>
      </c>
      <c r="Q111" s="578">
        <v>1072595.0618642569</v>
      </c>
      <c r="R111" s="604">
        <f t="shared" si="13"/>
        <v>2679525.2163029285</v>
      </c>
      <c r="S111" s="604"/>
      <c r="T111" s="581">
        <f t="shared" si="22"/>
        <v>-2239102.4014841318</v>
      </c>
      <c r="U111" s="581">
        <v>1343461.4408904789</v>
      </c>
      <c r="V111" s="592">
        <v>-939544.62418591976</v>
      </c>
      <c r="W111" s="581">
        <v>-1807149.2144536003</v>
      </c>
      <c r="X111" s="581">
        <v>777043.6969313724</v>
      </c>
      <c r="Y111" s="589">
        <v>-564713.46061094292</v>
      </c>
      <c r="Z111" s="589">
        <v>216579.01142671576</v>
      </c>
      <c r="AA111" s="604">
        <f t="shared" si="14"/>
        <v>1772370.688637624</v>
      </c>
      <c r="AB111" s="604"/>
      <c r="AC111" s="602">
        <f t="shared" si="15"/>
        <v>-907154.52766530449</v>
      </c>
      <c r="AD111" s="581">
        <v>-640691.70222192258</v>
      </c>
      <c r="AE111" s="578">
        <f t="shared" si="16"/>
        <v>-102.64205418486424</v>
      </c>
      <c r="AF111" s="578"/>
      <c r="AG111" s="583">
        <v>6242</v>
      </c>
      <c r="AH111" s="584">
        <v>15</v>
      </c>
      <c r="AI111" s="584">
        <v>15</v>
      </c>
    </row>
    <row r="112" spans="1:35" s="572" customFormat="1" ht="16.5">
      <c r="A112" s="585">
        <v>288</v>
      </c>
      <c r="B112" s="432" t="s">
        <v>548</v>
      </c>
      <c r="C112" s="581">
        <v>26270438.009531856</v>
      </c>
      <c r="D112" s="581">
        <v>26013588.856686071</v>
      </c>
      <c r="E112" s="611">
        <f t="shared" si="17"/>
        <v>-256849.15284578502</v>
      </c>
      <c r="F112" s="582">
        <f t="shared" si="18"/>
        <v>-9.7771172582882312E-3</v>
      </c>
      <c r="G112" s="582"/>
      <c r="H112" s="581">
        <v>25467330.341150936</v>
      </c>
      <c r="I112" s="581">
        <v>26017500.176399607</v>
      </c>
      <c r="J112" s="611">
        <f t="shared" si="19"/>
        <v>550169.83524867147</v>
      </c>
      <c r="K112" s="582">
        <f t="shared" si="20"/>
        <v>2.1602964577707984E-2</v>
      </c>
      <c r="L112" s="579"/>
      <c r="M112" s="578">
        <f t="shared" si="21"/>
        <v>803107.66838091984</v>
      </c>
      <c r="N112" s="578">
        <v>-483541.52055936662</v>
      </c>
      <c r="O112" s="591">
        <v>2464278.5314443856</v>
      </c>
      <c r="P112" s="578">
        <v>3112740.4424824044</v>
      </c>
      <c r="Q112" s="578">
        <v>-621626.37596266565</v>
      </c>
      <c r="R112" s="604">
        <f t="shared" si="13"/>
        <v>-1105167.8965220323</v>
      </c>
      <c r="S112" s="604"/>
      <c r="T112" s="581">
        <f t="shared" si="22"/>
        <v>-3911.3197135366499</v>
      </c>
      <c r="U112" s="581">
        <v>2346.7918281219895</v>
      </c>
      <c r="V112" s="592">
        <v>3224591.5189330801</v>
      </c>
      <c r="W112" s="581">
        <v>3551921.7554556727</v>
      </c>
      <c r="X112" s="581">
        <v>-228105.98497165885</v>
      </c>
      <c r="Y112" s="589">
        <v>-579460.06331513764</v>
      </c>
      <c r="Z112" s="589">
        <v>222234.63123808306</v>
      </c>
      <c r="AA112" s="604">
        <f t="shared" si="14"/>
        <v>-582984.62522059144</v>
      </c>
      <c r="AB112" s="604"/>
      <c r="AC112" s="602">
        <f t="shared" si="15"/>
        <v>522183.27130144089</v>
      </c>
      <c r="AD112" s="581">
        <v>996402.37371599954</v>
      </c>
      <c r="AE112" s="578">
        <f t="shared" si="16"/>
        <v>155.56633469414513</v>
      </c>
      <c r="AF112" s="578"/>
      <c r="AG112" s="583">
        <v>6405</v>
      </c>
      <c r="AH112" s="584">
        <v>15</v>
      </c>
      <c r="AI112" s="584">
        <v>15</v>
      </c>
    </row>
    <row r="113" spans="1:35" s="572" customFormat="1" ht="16.5">
      <c r="A113" s="585">
        <v>290</v>
      </c>
      <c r="B113" s="432" t="s">
        <v>117</v>
      </c>
      <c r="C113" s="581">
        <v>44125283.421546698</v>
      </c>
      <c r="D113" s="581">
        <v>43654031.795012206</v>
      </c>
      <c r="E113" s="611">
        <f t="shared" si="17"/>
        <v>-471251.62653449178</v>
      </c>
      <c r="F113" s="582">
        <f t="shared" si="18"/>
        <v>-1.067985494920076E-2</v>
      </c>
      <c r="G113" s="582"/>
      <c r="H113" s="581">
        <v>44020251.94747971</v>
      </c>
      <c r="I113" s="581">
        <v>44315734.172683157</v>
      </c>
      <c r="J113" s="611">
        <f t="shared" si="19"/>
        <v>295482.22520344704</v>
      </c>
      <c r="K113" s="582">
        <f t="shared" si="20"/>
        <v>6.7124155844447472E-3</v>
      </c>
      <c r="L113" s="579"/>
      <c r="M113" s="578">
        <f t="shared" si="21"/>
        <v>105031.47406698763</v>
      </c>
      <c r="N113" s="578">
        <v>-65082.62521018627</v>
      </c>
      <c r="O113" s="591">
        <v>1271051.9354532212</v>
      </c>
      <c r="P113" s="578">
        <v>751224.57213947922</v>
      </c>
      <c r="Q113" s="578">
        <v>552853.15065888315</v>
      </c>
      <c r="R113" s="604">
        <f t="shared" si="13"/>
        <v>487770.52544869686</v>
      </c>
      <c r="S113" s="604"/>
      <c r="T113" s="581">
        <f t="shared" si="22"/>
        <v>-661702.37767095119</v>
      </c>
      <c r="U113" s="581">
        <v>397021.42660257063</v>
      </c>
      <c r="V113" s="592">
        <v>1023806.9988031089</v>
      </c>
      <c r="W113" s="581">
        <v>199349.23459495604</v>
      </c>
      <c r="X113" s="581">
        <v>711945.79243258783</v>
      </c>
      <c r="Y113" s="589">
        <v>-701594.50288975681</v>
      </c>
      <c r="Z113" s="589">
        <v>269075.65421566495</v>
      </c>
      <c r="AA113" s="604">
        <f t="shared" si="14"/>
        <v>676448.37036106654</v>
      </c>
      <c r="AB113" s="604"/>
      <c r="AC113" s="602">
        <f t="shared" si="15"/>
        <v>188677.84491236968</v>
      </c>
      <c r="AD113" s="581">
        <v>946293.84277799912</v>
      </c>
      <c r="AE113" s="578">
        <f t="shared" si="16"/>
        <v>122.02370635435192</v>
      </c>
      <c r="AF113" s="578"/>
      <c r="AG113" s="583">
        <v>7755</v>
      </c>
      <c r="AH113" s="584">
        <v>18</v>
      </c>
      <c r="AI113" s="584">
        <v>18</v>
      </c>
    </row>
    <row r="114" spans="1:35" s="572" customFormat="1" ht="16.5">
      <c r="A114" s="585">
        <v>291</v>
      </c>
      <c r="B114" s="432" t="s">
        <v>549</v>
      </c>
      <c r="C114" s="581">
        <v>11237659.077194907</v>
      </c>
      <c r="D114" s="581">
        <v>11284847.696171498</v>
      </c>
      <c r="E114" s="611">
        <f t="shared" si="17"/>
        <v>47188.618976591155</v>
      </c>
      <c r="F114" s="582">
        <f t="shared" si="18"/>
        <v>4.1991502547317145E-3</v>
      </c>
      <c r="G114" s="582"/>
      <c r="H114" s="581">
        <v>12842288.343944214</v>
      </c>
      <c r="I114" s="581">
        <v>13042032.927776942</v>
      </c>
      <c r="J114" s="611">
        <f t="shared" si="19"/>
        <v>199744.58383272775</v>
      </c>
      <c r="K114" s="582">
        <f t="shared" si="20"/>
        <v>1.5553659790462296E-2</v>
      </c>
      <c r="L114" s="579"/>
      <c r="M114" s="578">
        <f t="shared" si="21"/>
        <v>-1604629.2667493075</v>
      </c>
      <c r="N114" s="578">
        <v>962215.81022848887</v>
      </c>
      <c r="O114" s="591">
        <v>555477.69664178044</v>
      </c>
      <c r="P114" s="578">
        <v>-339277.67464155983</v>
      </c>
      <c r="Q114" s="578">
        <v>903744.98393354379</v>
      </c>
      <c r="R114" s="604">
        <f t="shared" si="13"/>
        <v>1865960.7941620327</v>
      </c>
      <c r="S114" s="604"/>
      <c r="T114" s="581">
        <f t="shared" si="22"/>
        <v>-1757185.2316054441</v>
      </c>
      <c r="U114" s="581">
        <v>1054311.1389632663</v>
      </c>
      <c r="V114" s="592">
        <v>-444061.94793276861</v>
      </c>
      <c r="W114" s="581">
        <v>-1399278.0401291717</v>
      </c>
      <c r="X114" s="581">
        <v>924472.97573058342</v>
      </c>
      <c r="Y114" s="589">
        <v>-191705.83515453187</v>
      </c>
      <c r="Z114" s="589">
        <v>73523.057547774864</v>
      </c>
      <c r="AA114" s="604">
        <f t="shared" si="14"/>
        <v>1860601.3370870927</v>
      </c>
      <c r="AB114" s="604"/>
      <c r="AC114" s="602">
        <f t="shared" si="15"/>
        <v>-5359.4570749399718</v>
      </c>
      <c r="AD114" s="581">
        <v>164398.14725715527</v>
      </c>
      <c r="AE114" s="578">
        <f t="shared" si="16"/>
        <v>77.582891579591916</v>
      </c>
      <c r="AF114" s="578"/>
      <c r="AG114" s="583">
        <v>2119</v>
      </c>
      <c r="AH114" s="584">
        <v>6</v>
      </c>
      <c r="AI114" s="584">
        <v>6</v>
      </c>
    </row>
    <row r="115" spans="1:35" s="572" customFormat="1" ht="16.5">
      <c r="A115" s="585">
        <v>297</v>
      </c>
      <c r="B115" s="432" t="s">
        <v>119</v>
      </c>
      <c r="C115" s="581">
        <v>486586285.25797594</v>
      </c>
      <c r="D115" s="581">
        <v>504566202.62290752</v>
      </c>
      <c r="E115" s="611">
        <f t="shared" si="17"/>
        <v>17979917.364931583</v>
      </c>
      <c r="F115" s="582">
        <f t="shared" si="18"/>
        <v>3.6951138800385794E-2</v>
      </c>
      <c r="G115" s="582"/>
      <c r="H115" s="581">
        <v>466963578.72936374</v>
      </c>
      <c r="I115" s="581">
        <v>482691341.53061837</v>
      </c>
      <c r="J115" s="611">
        <f t="shared" si="19"/>
        <v>15727762.80125463</v>
      </c>
      <c r="K115" s="582">
        <f t="shared" si="20"/>
        <v>3.3680919706951938E-2</v>
      </c>
      <c r="L115" s="579"/>
      <c r="M115" s="578">
        <f t="shared" si="21"/>
        <v>19622706.528612196</v>
      </c>
      <c r="N115" s="578">
        <v>-11805262.822869556</v>
      </c>
      <c r="O115" s="591">
        <v>-11554608.73720336</v>
      </c>
      <c r="P115" s="578">
        <v>-6112922.7505075336</v>
      </c>
      <c r="Q115" s="578">
        <v>-4935372.5064624157</v>
      </c>
      <c r="R115" s="604">
        <f t="shared" si="13"/>
        <v>-16740635.329331972</v>
      </c>
      <c r="S115" s="604"/>
      <c r="T115" s="581">
        <f t="shared" si="22"/>
        <v>21874861.09228915</v>
      </c>
      <c r="U115" s="581">
        <v>-13124916.655373488</v>
      </c>
      <c r="V115" s="592">
        <v>-6335076.9469908476</v>
      </c>
      <c r="W115" s="581">
        <v>39097.559808969498</v>
      </c>
      <c r="X115" s="581">
        <v>-4474986.7012361381</v>
      </c>
      <c r="Y115" s="589">
        <v>-11091073.692748787</v>
      </c>
      <c r="Z115" s="589">
        <v>4253650.6451212419</v>
      </c>
      <c r="AA115" s="604">
        <f t="shared" si="14"/>
        <v>-24437326.40423717</v>
      </c>
      <c r="AB115" s="604"/>
      <c r="AC115" s="602">
        <f t="shared" si="15"/>
        <v>-7696691.0749051981</v>
      </c>
      <c r="AD115" s="581">
        <v>-7623441.1356113479</v>
      </c>
      <c r="AE115" s="578">
        <f t="shared" si="16"/>
        <v>-62.184455484047731</v>
      </c>
      <c r="AF115" s="578"/>
      <c r="AG115" s="583">
        <v>122594</v>
      </c>
      <c r="AH115" s="584">
        <v>11</v>
      </c>
      <c r="AI115" s="584">
        <v>11</v>
      </c>
    </row>
    <row r="116" spans="1:35" s="572" customFormat="1" ht="16.5">
      <c r="A116" s="585">
        <v>300</v>
      </c>
      <c r="B116" s="432" t="s">
        <v>120</v>
      </c>
      <c r="C116" s="581">
        <v>16071597.905098256</v>
      </c>
      <c r="D116" s="581">
        <v>16272228.460851112</v>
      </c>
      <c r="E116" s="611">
        <f t="shared" si="17"/>
        <v>200630.55575285666</v>
      </c>
      <c r="F116" s="582">
        <f t="shared" si="18"/>
        <v>1.2483547494005704E-2</v>
      </c>
      <c r="G116" s="582"/>
      <c r="H116" s="581">
        <v>18282395.695489384</v>
      </c>
      <c r="I116" s="581">
        <v>18619987.532142285</v>
      </c>
      <c r="J116" s="611">
        <f t="shared" si="19"/>
        <v>337591.83665290102</v>
      </c>
      <c r="K116" s="582">
        <f t="shared" si="20"/>
        <v>1.8465404768380076E-2</v>
      </c>
      <c r="L116" s="579"/>
      <c r="M116" s="578">
        <f t="shared" si="21"/>
        <v>-2210797.7903911285</v>
      </c>
      <c r="N116" s="578">
        <v>1325560.2991796143</v>
      </c>
      <c r="O116" s="591">
        <v>835938.59496181086</v>
      </c>
      <c r="P116" s="578">
        <v>121556.33037283458</v>
      </c>
      <c r="Q116" s="578">
        <v>729078.90658615809</v>
      </c>
      <c r="R116" s="604">
        <f t="shared" si="13"/>
        <v>2054639.2057657724</v>
      </c>
      <c r="S116" s="604"/>
      <c r="T116" s="581">
        <f t="shared" si="22"/>
        <v>-2347759.0712911729</v>
      </c>
      <c r="U116" s="581">
        <v>1408655.4427747035</v>
      </c>
      <c r="V116" s="592">
        <v>1837524.9283603132</v>
      </c>
      <c r="W116" s="581">
        <v>1069276.1482626889</v>
      </c>
      <c r="X116" s="581">
        <v>718383.70633970911</v>
      </c>
      <c r="Y116" s="600">
        <v>-310945.23616145639</v>
      </c>
      <c r="Z116" s="600">
        <v>119253.77479551779</v>
      </c>
      <c r="AA116" s="604">
        <f t="shared" si="14"/>
        <v>1935347.6877484741</v>
      </c>
      <c r="AB116" s="604"/>
      <c r="AC116" s="602">
        <f t="shared" si="15"/>
        <v>-119291.51801729831</v>
      </c>
      <c r="AD116" s="581">
        <v>-222673.18422682583</v>
      </c>
      <c r="AE116" s="578">
        <f t="shared" si="16"/>
        <v>-64.787077168119239</v>
      </c>
      <c r="AF116" s="578"/>
      <c r="AG116" s="583">
        <v>3437</v>
      </c>
      <c r="AH116" s="584">
        <v>14</v>
      </c>
      <c r="AI116" s="584">
        <v>14</v>
      </c>
    </row>
    <row r="117" spans="1:35" s="572" customFormat="1" ht="16.5">
      <c r="A117" s="585">
        <v>301</v>
      </c>
      <c r="B117" s="432" t="s">
        <v>121</v>
      </c>
      <c r="C117" s="581">
        <v>94733756.011085153</v>
      </c>
      <c r="D117" s="581">
        <v>99659289.186917514</v>
      </c>
      <c r="E117" s="611">
        <f t="shared" si="17"/>
        <v>4925533.175832361</v>
      </c>
      <c r="F117" s="582">
        <f t="shared" si="18"/>
        <v>5.1993432787105005E-2</v>
      </c>
      <c r="G117" s="582"/>
      <c r="H117" s="581">
        <v>95515104.87797305</v>
      </c>
      <c r="I117" s="581">
        <v>96805680.437772289</v>
      </c>
      <c r="J117" s="611">
        <f t="shared" si="19"/>
        <v>1290575.559799239</v>
      </c>
      <c r="K117" s="582">
        <f t="shared" si="20"/>
        <v>1.3511743105428568E-2</v>
      </c>
      <c r="L117" s="579"/>
      <c r="M117" s="578">
        <f t="shared" si="21"/>
        <v>-781348.86688789725</v>
      </c>
      <c r="N117" s="578">
        <v>463551.83119081572</v>
      </c>
      <c r="O117" s="591">
        <v>15795016.852715939</v>
      </c>
      <c r="P117" s="578">
        <v>16682920.811195232</v>
      </c>
      <c r="Q117" s="578">
        <v>-803769.0156173053</v>
      </c>
      <c r="R117" s="604">
        <f t="shared" si="13"/>
        <v>-340217.18442648958</v>
      </c>
      <c r="S117" s="604"/>
      <c r="T117" s="581">
        <f t="shared" si="22"/>
        <v>2853608.7491452247</v>
      </c>
      <c r="U117" s="581">
        <v>-1712165.2494871344</v>
      </c>
      <c r="V117" s="592">
        <v>4444521.3204152286</v>
      </c>
      <c r="W117" s="581">
        <v>6791663.271100089</v>
      </c>
      <c r="X117" s="581">
        <v>-2039012.3076953078</v>
      </c>
      <c r="Y117" s="589">
        <v>-1799447.4097327224</v>
      </c>
      <c r="Z117" s="589">
        <v>690124.40520304011</v>
      </c>
      <c r="AA117" s="604">
        <f t="shared" si="14"/>
        <v>-4860500.5617121253</v>
      </c>
      <c r="AB117" s="604"/>
      <c r="AC117" s="602">
        <f t="shared" si="15"/>
        <v>-4520283.377285636</v>
      </c>
      <c r="AD117" s="581">
        <v>-4611173.308485277</v>
      </c>
      <c r="AE117" s="578">
        <f t="shared" si="16"/>
        <v>-231.83375105506673</v>
      </c>
      <c r="AF117" s="578"/>
      <c r="AG117" s="583">
        <v>19890</v>
      </c>
      <c r="AH117" s="584">
        <v>14</v>
      </c>
      <c r="AI117" s="584">
        <v>14</v>
      </c>
    </row>
    <row r="118" spans="1:35" s="572" customFormat="1" ht="16.5">
      <c r="A118" s="585">
        <v>304</v>
      </c>
      <c r="B118" s="432" t="s">
        <v>550</v>
      </c>
      <c r="C118" s="581">
        <v>4927451.1040357761</v>
      </c>
      <c r="D118" s="581">
        <v>5183552.6384591172</v>
      </c>
      <c r="E118" s="611">
        <f t="shared" si="17"/>
        <v>256101.53442334104</v>
      </c>
      <c r="F118" s="582">
        <f t="shared" si="18"/>
        <v>5.1974444599477372E-2</v>
      </c>
      <c r="G118" s="582"/>
      <c r="H118" s="581">
        <v>4311907.7528549805</v>
      </c>
      <c r="I118" s="581">
        <v>4737002.6450220458</v>
      </c>
      <c r="J118" s="611">
        <f t="shared" si="19"/>
        <v>425094.89216706529</v>
      </c>
      <c r="K118" s="582">
        <f t="shared" si="20"/>
        <v>9.8586267733952196E-2</v>
      </c>
      <c r="L118" s="579"/>
      <c r="M118" s="578">
        <f t="shared" si="21"/>
        <v>615543.35118079558</v>
      </c>
      <c r="N118" s="578">
        <v>-369578.77209693141</v>
      </c>
      <c r="O118" s="591">
        <v>-165729.172056159</v>
      </c>
      <c r="P118" s="578">
        <v>-69380.519803613424</v>
      </c>
      <c r="Q118" s="578">
        <v>-92303.743131439114</v>
      </c>
      <c r="R118" s="604">
        <f t="shared" si="13"/>
        <v>-461882.51522837055</v>
      </c>
      <c r="S118" s="604"/>
      <c r="T118" s="581">
        <f t="shared" si="22"/>
        <v>446549.99343707133</v>
      </c>
      <c r="U118" s="581">
        <v>-267929.99606224272</v>
      </c>
      <c r="V118" s="592">
        <v>-225790.80623264052</v>
      </c>
      <c r="W118" s="581">
        <v>-196786.79160926025</v>
      </c>
      <c r="X118" s="581">
        <v>-14286.912519806761</v>
      </c>
      <c r="Y118" s="600">
        <v>-85946.45747843571</v>
      </c>
      <c r="Z118" s="600">
        <v>32962.201354594676</v>
      </c>
      <c r="AA118" s="604">
        <f t="shared" si="14"/>
        <v>-335201.16470589052</v>
      </c>
      <c r="AB118" s="604"/>
      <c r="AC118" s="602">
        <f t="shared" si="15"/>
        <v>126681.35052248003</v>
      </c>
      <c r="AD118" s="581">
        <v>114964.46187393868</v>
      </c>
      <c r="AE118" s="578">
        <f t="shared" si="16"/>
        <v>121.01522302519861</v>
      </c>
      <c r="AF118" s="578"/>
      <c r="AG118" s="583">
        <v>950</v>
      </c>
      <c r="AH118" s="584">
        <v>2</v>
      </c>
      <c r="AI118" s="584">
        <v>2</v>
      </c>
    </row>
    <row r="119" spans="1:35" s="572" customFormat="1" ht="16.5">
      <c r="A119" s="585">
        <v>305</v>
      </c>
      <c r="B119" s="432" t="s">
        <v>123</v>
      </c>
      <c r="C119" s="581">
        <v>66257765.707163744</v>
      </c>
      <c r="D119" s="581">
        <v>69604067.658840746</v>
      </c>
      <c r="E119" s="611">
        <f t="shared" si="17"/>
        <v>3346301.951677002</v>
      </c>
      <c r="F119" s="582">
        <f t="shared" si="18"/>
        <v>5.0504298114525802E-2</v>
      </c>
      <c r="G119" s="582"/>
      <c r="H119" s="581">
        <v>69491924.715203136</v>
      </c>
      <c r="I119" s="581">
        <v>70779711.647046775</v>
      </c>
      <c r="J119" s="611">
        <f t="shared" si="19"/>
        <v>1287786.9318436384</v>
      </c>
      <c r="K119" s="582">
        <f t="shared" si="20"/>
        <v>1.8531461563647007E-2</v>
      </c>
      <c r="L119" s="579"/>
      <c r="M119" s="578">
        <f t="shared" si="21"/>
        <v>-3234159.0080393925</v>
      </c>
      <c r="N119" s="578">
        <v>1936547.7977629702</v>
      </c>
      <c r="O119" s="591">
        <v>3738374.2579028457</v>
      </c>
      <c r="P119" s="578">
        <v>1416626.4370994642</v>
      </c>
      <c r="Q119" s="578">
        <v>2384920.8865310634</v>
      </c>
      <c r="R119" s="604">
        <f t="shared" si="13"/>
        <v>4321468.6842940338</v>
      </c>
      <c r="S119" s="604"/>
      <c r="T119" s="581">
        <f t="shared" si="22"/>
        <v>-1175643.9882060289</v>
      </c>
      <c r="U119" s="581">
        <v>705386.39292361715</v>
      </c>
      <c r="V119" s="592">
        <v>1090691.0646950305</v>
      </c>
      <c r="W119" s="581">
        <v>-403704.97162134945</v>
      </c>
      <c r="X119" s="581">
        <v>1274653.1189066158</v>
      </c>
      <c r="Y119" s="589">
        <v>-1370257.9420719866</v>
      </c>
      <c r="Z119" s="589">
        <v>525521.58075441152</v>
      </c>
      <c r="AA119" s="604">
        <f t="shared" si="14"/>
        <v>1135303.1505126581</v>
      </c>
      <c r="AB119" s="604"/>
      <c r="AC119" s="602">
        <f t="shared" si="15"/>
        <v>-3186165.5337813757</v>
      </c>
      <c r="AD119" s="581">
        <v>-2017203.0704954676</v>
      </c>
      <c r="AE119" s="578">
        <f t="shared" si="16"/>
        <v>-133.18388158559802</v>
      </c>
      <c r="AF119" s="578"/>
      <c r="AG119" s="583">
        <v>15146</v>
      </c>
      <c r="AH119" s="584">
        <v>17</v>
      </c>
      <c r="AI119" s="584">
        <v>17</v>
      </c>
    </row>
    <row r="120" spans="1:35" s="572" customFormat="1" ht="16.5">
      <c r="A120" s="585">
        <v>309</v>
      </c>
      <c r="B120" s="432" t="s">
        <v>124</v>
      </c>
      <c r="C120" s="581">
        <v>31655193.733723085</v>
      </c>
      <c r="D120" s="581">
        <v>33429706.834487643</v>
      </c>
      <c r="E120" s="611">
        <f t="shared" si="17"/>
        <v>1774513.1007645577</v>
      </c>
      <c r="F120" s="582">
        <f t="shared" si="18"/>
        <v>5.6057565645985089E-2</v>
      </c>
      <c r="G120" s="582"/>
      <c r="H120" s="581">
        <v>30769804.48092939</v>
      </c>
      <c r="I120" s="581">
        <v>31218554.533369936</v>
      </c>
      <c r="J120" s="611">
        <f t="shared" si="19"/>
        <v>448750.05244054645</v>
      </c>
      <c r="K120" s="582">
        <f t="shared" si="20"/>
        <v>1.4584104774493262E-2</v>
      </c>
      <c r="L120" s="579"/>
      <c r="M120" s="578">
        <f t="shared" si="21"/>
        <v>885389.25279369578</v>
      </c>
      <c r="N120" s="578">
        <v>-532927.13107197662</v>
      </c>
      <c r="O120" s="591">
        <v>531475.71534418315</v>
      </c>
      <c r="P120" s="578">
        <v>1079870.5173830558</v>
      </c>
      <c r="Q120" s="578">
        <v>-521292.66121300391</v>
      </c>
      <c r="R120" s="604">
        <f t="shared" si="13"/>
        <v>-1054219.7922849804</v>
      </c>
      <c r="S120" s="604"/>
      <c r="T120" s="581">
        <f t="shared" si="22"/>
        <v>2211152.301117707</v>
      </c>
      <c r="U120" s="581">
        <v>-1326691.3806706239</v>
      </c>
      <c r="V120" s="592">
        <v>-6765130.2425616533</v>
      </c>
      <c r="W120" s="581">
        <v>-5684737.3238109108</v>
      </c>
      <c r="X120" s="581">
        <v>-980363.09950571635</v>
      </c>
      <c r="Y120" s="589">
        <v>-584164.50098764151</v>
      </c>
      <c r="Z120" s="589">
        <v>224038.87804907138</v>
      </c>
      <c r="AA120" s="604">
        <f t="shared" si="14"/>
        <v>-2667180.1031149104</v>
      </c>
      <c r="AB120" s="604"/>
      <c r="AC120" s="602">
        <f t="shared" si="15"/>
        <v>-1612960.31082993</v>
      </c>
      <c r="AD120" s="581">
        <v>-1491259.9623229345</v>
      </c>
      <c r="AE120" s="578">
        <f t="shared" si="16"/>
        <v>-230.95244886525236</v>
      </c>
      <c r="AF120" s="578"/>
      <c r="AG120" s="583">
        <v>6457</v>
      </c>
      <c r="AH120" s="584">
        <v>12</v>
      </c>
      <c r="AI120" s="584">
        <v>12</v>
      </c>
    </row>
    <row r="121" spans="1:35" s="572" customFormat="1" ht="16.5">
      <c r="A121" s="585">
        <v>312</v>
      </c>
      <c r="B121" s="432" t="s">
        <v>125</v>
      </c>
      <c r="C121" s="581">
        <v>6173543.4211384486</v>
      </c>
      <c r="D121" s="581">
        <v>6602477.1302483603</v>
      </c>
      <c r="E121" s="611">
        <f t="shared" si="17"/>
        <v>428933.7091099117</v>
      </c>
      <c r="F121" s="582">
        <f t="shared" si="18"/>
        <v>6.947933785339977E-2</v>
      </c>
      <c r="G121" s="582"/>
      <c r="H121" s="581">
        <v>6276221.9833814148</v>
      </c>
      <c r="I121" s="581">
        <v>6447942.3875618046</v>
      </c>
      <c r="J121" s="611">
        <f t="shared" si="19"/>
        <v>171720.40418038983</v>
      </c>
      <c r="K121" s="582">
        <f t="shared" si="20"/>
        <v>2.7360473328553736E-2</v>
      </c>
      <c r="L121" s="579"/>
      <c r="M121" s="578">
        <f t="shared" si="21"/>
        <v>-102678.56224296615</v>
      </c>
      <c r="N121" s="578">
        <v>61286.43494559903</v>
      </c>
      <c r="O121" s="591">
        <v>1338505.0145625863</v>
      </c>
      <c r="P121" s="578">
        <v>1381098.6192172086</v>
      </c>
      <c r="Q121" s="578">
        <v>-37461.443957193558</v>
      </c>
      <c r="R121" s="604">
        <f t="shared" si="13"/>
        <v>23824.990988405472</v>
      </c>
      <c r="S121" s="604"/>
      <c r="T121" s="581">
        <f t="shared" si="22"/>
        <v>154534.74268655572</v>
      </c>
      <c r="U121" s="581">
        <v>-92720.845611933415</v>
      </c>
      <c r="V121" s="592">
        <v>309647.00612852164</v>
      </c>
      <c r="W121" s="581">
        <v>455446.46184630692</v>
      </c>
      <c r="X121" s="581">
        <v>-127271.39875370733</v>
      </c>
      <c r="Y121" s="589">
        <v>-108202.06646758853</v>
      </c>
      <c r="Z121" s="589">
        <v>41497.676652731825</v>
      </c>
      <c r="AA121" s="604">
        <f t="shared" si="14"/>
        <v>-286696.63418049744</v>
      </c>
      <c r="AB121" s="604"/>
      <c r="AC121" s="602">
        <f t="shared" si="15"/>
        <v>-310521.62516890292</v>
      </c>
      <c r="AD121" s="581">
        <v>-166092.74519664363</v>
      </c>
      <c r="AE121" s="578">
        <f t="shared" si="16"/>
        <v>-138.8735327731134</v>
      </c>
      <c r="AF121" s="578"/>
      <c r="AG121" s="583">
        <v>1196</v>
      </c>
      <c r="AH121" s="584">
        <v>13</v>
      </c>
      <c r="AI121" s="584">
        <v>13</v>
      </c>
    </row>
    <row r="122" spans="1:35" s="572" customFormat="1" ht="16.5">
      <c r="A122" s="585">
        <v>316</v>
      </c>
      <c r="B122" s="432" t="s">
        <v>126</v>
      </c>
      <c r="C122" s="581">
        <v>16651389.426078398</v>
      </c>
      <c r="D122" s="581">
        <v>17147134.52252645</v>
      </c>
      <c r="E122" s="611">
        <f t="shared" si="17"/>
        <v>495745.09644805267</v>
      </c>
      <c r="F122" s="582">
        <f t="shared" si="18"/>
        <v>2.977199582346244E-2</v>
      </c>
      <c r="G122" s="582"/>
      <c r="H122" s="581">
        <v>16468583.178993383</v>
      </c>
      <c r="I122" s="581">
        <v>16790756.044507667</v>
      </c>
      <c r="J122" s="611">
        <f t="shared" si="19"/>
        <v>322172.865514284</v>
      </c>
      <c r="K122" s="582">
        <f t="shared" si="20"/>
        <v>1.956287690402134E-2</v>
      </c>
      <c r="L122" s="579"/>
      <c r="M122" s="578">
        <f t="shared" si="21"/>
        <v>182806.24708501436</v>
      </c>
      <c r="N122" s="578">
        <v>-110788.76585552718</v>
      </c>
      <c r="O122" s="591">
        <v>-593625.48290842399</v>
      </c>
      <c r="P122" s="578">
        <v>-423011.84414366446</v>
      </c>
      <c r="Q122" s="578">
        <v>-152930.17921883069</v>
      </c>
      <c r="R122" s="604">
        <f t="shared" si="13"/>
        <v>-263718.94507435785</v>
      </c>
      <c r="S122" s="604"/>
      <c r="T122" s="581">
        <f t="shared" si="22"/>
        <v>356378.47801878303</v>
      </c>
      <c r="U122" s="581">
        <v>-213827.08681126978</v>
      </c>
      <c r="V122" s="592">
        <v>-1001200.695725318</v>
      </c>
      <c r="W122" s="581">
        <v>-760053.6229835581</v>
      </c>
      <c r="X122" s="581">
        <v>-176112.97313038999</v>
      </c>
      <c r="Y122" s="589">
        <v>-379792.87209944538</v>
      </c>
      <c r="Z122" s="589">
        <v>145658.23293325101</v>
      </c>
      <c r="AA122" s="604">
        <f t="shared" si="14"/>
        <v>-624074.69910785416</v>
      </c>
      <c r="AB122" s="604"/>
      <c r="AC122" s="602">
        <f t="shared" si="15"/>
        <v>-360355.75403349631</v>
      </c>
      <c r="AD122" s="581">
        <v>-360403.67774780653</v>
      </c>
      <c r="AE122" s="578">
        <f t="shared" si="16"/>
        <v>-85.851281026156869</v>
      </c>
      <c r="AF122" s="578"/>
      <c r="AG122" s="583">
        <v>4198</v>
      </c>
      <c r="AH122" s="584">
        <v>7</v>
      </c>
      <c r="AI122" s="584">
        <v>7</v>
      </c>
    </row>
    <row r="123" spans="1:35" s="572" customFormat="1" ht="16.5">
      <c r="A123" s="585">
        <v>317</v>
      </c>
      <c r="B123" s="432" t="s">
        <v>127</v>
      </c>
      <c r="C123" s="581">
        <v>11301528.56753266</v>
      </c>
      <c r="D123" s="581">
        <v>11901159.31615987</v>
      </c>
      <c r="E123" s="611">
        <f t="shared" si="17"/>
        <v>599630.74862721004</v>
      </c>
      <c r="F123" s="582">
        <f t="shared" si="18"/>
        <v>5.3057490855692356E-2</v>
      </c>
      <c r="G123" s="582"/>
      <c r="H123" s="581">
        <v>12716008.126638688</v>
      </c>
      <c r="I123" s="581">
        <v>12906437.778938502</v>
      </c>
      <c r="J123" s="611">
        <f t="shared" si="19"/>
        <v>190429.65229981393</v>
      </c>
      <c r="K123" s="582">
        <f t="shared" si="20"/>
        <v>1.4975584350318557E-2</v>
      </c>
      <c r="L123" s="579"/>
      <c r="M123" s="578">
        <f t="shared" si="21"/>
        <v>-1414479.5591060277</v>
      </c>
      <c r="N123" s="578">
        <v>848028.36924636201</v>
      </c>
      <c r="O123" s="591">
        <v>733383.34610682353</v>
      </c>
      <c r="P123" s="578">
        <v>306987.87707553431</v>
      </c>
      <c r="Q123" s="578">
        <v>436947.22475092119</v>
      </c>
      <c r="R123" s="604">
        <f t="shared" si="13"/>
        <v>1284975.5939972831</v>
      </c>
      <c r="S123" s="604"/>
      <c r="T123" s="581">
        <f t="shared" si="22"/>
        <v>-1005278.4627786316</v>
      </c>
      <c r="U123" s="581">
        <v>603167.07766717882</v>
      </c>
      <c r="V123" s="592">
        <v>477046.21052690223</v>
      </c>
      <c r="W123" s="581">
        <v>214990.13303794619</v>
      </c>
      <c r="X123" s="581">
        <v>226162.50970394525</v>
      </c>
      <c r="Y123" s="589">
        <v>-223822.66926489468</v>
      </c>
      <c r="Z123" s="589">
        <v>85840.511738176036</v>
      </c>
      <c r="AA123" s="604">
        <f t="shared" si="14"/>
        <v>691347.42984440539</v>
      </c>
      <c r="AB123" s="604"/>
      <c r="AC123" s="602">
        <f t="shared" si="15"/>
        <v>-593628.16415287775</v>
      </c>
      <c r="AD123" s="581">
        <v>-536055.5367587395</v>
      </c>
      <c r="AE123" s="578">
        <f t="shared" si="16"/>
        <v>-216.67564137378315</v>
      </c>
      <c r="AF123" s="578"/>
      <c r="AG123" s="583">
        <v>2474</v>
      </c>
      <c r="AH123" s="584">
        <v>17</v>
      </c>
      <c r="AI123" s="584">
        <v>17</v>
      </c>
    </row>
    <row r="124" spans="1:35" s="572" customFormat="1" ht="16.5">
      <c r="A124" s="585">
        <v>320</v>
      </c>
      <c r="B124" s="432" t="s">
        <v>128</v>
      </c>
      <c r="C124" s="581">
        <v>38102015.625662997</v>
      </c>
      <c r="D124" s="581">
        <v>39663022.22292912</v>
      </c>
      <c r="E124" s="611">
        <f t="shared" si="17"/>
        <v>1561006.5972661227</v>
      </c>
      <c r="F124" s="582">
        <f t="shared" si="18"/>
        <v>4.0969134352428639E-2</v>
      </c>
      <c r="G124" s="582"/>
      <c r="H124" s="581">
        <v>40132379.168039232</v>
      </c>
      <c r="I124" s="581">
        <v>40374645.721290208</v>
      </c>
      <c r="J124" s="611">
        <f t="shared" si="19"/>
        <v>242266.55325097591</v>
      </c>
      <c r="K124" s="582">
        <f t="shared" si="20"/>
        <v>6.0366855460169929E-3</v>
      </c>
      <c r="L124" s="579"/>
      <c r="M124" s="578">
        <f t="shared" si="21"/>
        <v>-2030363.5423762351</v>
      </c>
      <c r="N124" s="578">
        <v>1216368.6201065173</v>
      </c>
      <c r="O124" s="591">
        <v>3327422.2536920458</v>
      </c>
      <c r="P124" s="578">
        <v>1971847.8297237493</v>
      </c>
      <c r="Q124" s="578">
        <v>1385171.8279903987</v>
      </c>
      <c r="R124" s="604">
        <f t="shared" si="13"/>
        <v>2601540.4480969161</v>
      </c>
      <c r="S124" s="604"/>
      <c r="T124" s="581">
        <f t="shared" si="22"/>
        <v>-711623.49836108834</v>
      </c>
      <c r="U124" s="581">
        <v>426974.09901665291</v>
      </c>
      <c r="V124" s="592">
        <v>8995377.7288406417</v>
      </c>
      <c r="W124" s="581">
        <v>8169148.4065740407</v>
      </c>
      <c r="X124" s="581">
        <v>724729.16049459495</v>
      </c>
      <c r="Y124" s="589">
        <v>-632927.80686224869</v>
      </c>
      <c r="Z124" s="589">
        <v>242740.5901860467</v>
      </c>
      <c r="AA124" s="604">
        <f t="shared" si="14"/>
        <v>761516.04283504572</v>
      </c>
      <c r="AB124" s="604"/>
      <c r="AC124" s="602">
        <f t="shared" si="15"/>
        <v>-1840024.4052618705</v>
      </c>
      <c r="AD124" s="581">
        <v>-1592867.823913387</v>
      </c>
      <c r="AE124" s="578">
        <f t="shared" si="16"/>
        <v>-227.68265064513824</v>
      </c>
      <c r="AF124" s="578"/>
      <c r="AG124" s="583">
        <v>6996</v>
      </c>
      <c r="AH124" s="584">
        <v>19</v>
      </c>
      <c r="AI124" s="584">
        <v>19</v>
      </c>
    </row>
    <row r="125" spans="1:35" s="572" customFormat="1" ht="16.5">
      <c r="A125" s="585">
        <v>322</v>
      </c>
      <c r="B125" s="432" t="s">
        <v>551</v>
      </c>
      <c r="C125" s="581">
        <v>28203421.775330536</v>
      </c>
      <c r="D125" s="581">
        <v>29363029.438919868</v>
      </c>
      <c r="E125" s="611">
        <f t="shared" si="17"/>
        <v>1159607.6635893323</v>
      </c>
      <c r="F125" s="582">
        <f t="shared" si="18"/>
        <v>4.1115850155587795E-2</v>
      </c>
      <c r="G125" s="582"/>
      <c r="H125" s="581">
        <v>30285626.900568552</v>
      </c>
      <c r="I125" s="581">
        <v>31249310.214590583</v>
      </c>
      <c r="J125" s="611">
        <f t="shared" si="19"/>
        <v>963683.31402203068</v>
      </c>
      <c r="K125" s="582">
        <f t="shared" si="20"/>
        <v>3.1819823878367182E-2</v>
      </c>
      <c r="L125" s="579"/>
      <c r="M125" s="578">
        <f t="shared" si="21"/>
        <v>-2082205.1252380162</v>
      </c>
      <c r="N125" s="578">
        <v>1247601.3822249568</v>
      </c>
      <c r="O125" s="591">
        <v>2512752.5782413259</v>
      </c>
      <c r="P125" s="578">
        <v>1307372.4920006394</v>
      </c>
      <c r="Q125" s="578">
        <v>1232932.1242705504</v>
      </c>
      <c r="R125" s="604">
        <f t="shared" si="13"/>
        <v>2480533.5064955074</v>
      </c>
      <c r="S125" s="604"/>
      <c r="T125" s="581">
        <f t="shared" si="22"/>
        <v>-1886280.7756707147</v>
      </c>
      <c r="U125" s="581">
        <v>1131768.4654024285</v>
      </c>
      <c r="V125" s="592">
        <v>1724597.6207973137</v>
      </c>
      <c r="W125" s="581">
        <v>599308.35001406074</v>
      </c>
      <c r="X125" s="581">
        <v>1030274.3251793605</v>
      </c>
      <c r="Y125" s="589">
        <v>-592487.7368697637</v>
      </c>
      <c r="Z125" s="589">
        <v>227231.00702235845</v>
      </c>
      <c r="AA125" s="604">
        <f t="shared" si="14"/>
        <v>1796786.0607343838</v>
      </c>
      <c r="AB125" s="604"/>
      <c r="AC125" s="602">
        <f t="shared" si="15"/>
        <v>-683747.44576112367</v>
      </c>
      <c r="AD125" s="581">
        <v>-669454.69810608402</v>
      </c>
      <c r="AE125" s="578">
        <f t="shared" si="16"/>
        <v>-102.22243061629013</v>
      </c>
      <c r="AF125" s="578"/>
      <c r="AG125" s="583">
        <v>6549</v>
      </c>
      <c r="AH125" s="584">
        <v>2</v>
      </c>
      <c r="AI125" s="584">
        <v>2</v>
      </c>
    </row>
    <row r="126" spans="1:35" s="572" customFormat="1" ht="16.5">
      <c r="A126" s="585">
        <v>398</v>
      </c>
      <c r="B126" s="432" t="s">
        <v>552</v>
      </c>
      <c r="C126" s="581">
        <v>440796185.33686817</v>
      </c>
      <c r="D126" s="581">
        <v>460009662.64051372</v>
      </c>
      <c r="E126" s="611">
        <f t="shared" si="17"/>
        <v>19213477.303645551</v>
      </c>
      <c r="F126" s="582">
        <f t="shared" si="18"/>
        <v>4.3588120638934524E-2</v>
      </c>
      <c r="G126" s="582"/>
      <c r="H126" s="581">
        <v>462272353.58544528</v>
      </c>
      <c r="I126" s="581">
        <v>475865605.67920107</v>
      </c>
      <c r="J126" s="611">
        <f t="shared" si="19"/>
        <v>13593252.093755782</v>
      </c>
      <c r="K126" s="582">
        <f t="shared" si="20"/>
        <v>2.9405288869915596E-2</v>
      </c>
      <c r="L126" s="579"/>
      <c r="M126" s="578">
        <f t="shared" si="21"/>
        <v>-21476168.248577118</v>
      </c>
      <c r="N126" s="578">
        <v>12854456.673994904</v>
      </c>
      <c r="O126" s="591">
        <v>1725541.9026632309</v>
      </c>
      <c r="P126" s="578">
        <v>-16540806.319771886</v>
      </c>
      <c r="Q126" s="578">
        <v>18766346.478953186</v>
      </c>
      <c r="R126" s="604">
        <f t="shared" si="13"/>
        <v>31620803.152948089</v>
      </c>
      <c r="S126" s="604"/>
      <c r="T126" s="581">
        <f t="shared" si="22"/>
        <v>-15855943.038687348</v>
      </c>
      <c r="U126" s="581">
        <v>9513565.8232124075</v>
      </c>
      <c r="V126" s="592">
        <v>-19834742.81165576</v>
      </c>
      <c r="W126" s="581">
        <v>-35821768.897051454</v>
      </c>
      <c r="X126" s="581">
        <v>14243489.501497801</v>
      </c>
      <c r="Y126" s="589">
        <v>-10872226.871022118</v>
      </c>
      <c r="Z126" s="589">
        <v>4169718.4713562266</v>
      </c>
      <c r="AA126" s="604">
        <f t="shared" si="14"/>
        <v>17054546.925044317</v>
      </c>
      <c r="AB126" s="604"/>
      <c r="AC126" s="602">
        <f t="shared" si="15"/>
        <v>-14566256.227903772</v>
      </c>
      <c r="AD126" s="581">
        <v>-14996078.507893562</v>
      </c>
      <c r="AE126" s="578">
        <f t="shared" si="16"/>
        <v>-124.78534227496203</v>
      </c>
      <c r="AF126" s="578"/>
      <c r="AG126" s="583">
        <v>120175</v>
      </c>
      <c r="AH126" s="584">
        <v>7</v>
      </c>
      <c r="AI126" s="584">
        <v>7</v>
      </c>
    </row>
    <row r="127" spans="1:35" s="572" customFormat="1" ht="16.5">
      <c r="A127" s="585">
        <v>399</v>
      </c>
      <c r="B127" s="432" t="s">
        <v>553</v>
      </c>
      <c r="C127" s="581">
        <v>31697012.310204059</v>
      </c>
      <c r="D127" s="581">
        <v>33144440.575825624</v>
      </c>
      <c r="E127" s="611">
        <f t="shared" si="17"/>
        <v>1447428.2656215653</v>
      </c>
      <c r="F127" s="582">
        <f t="shared" si="18"/>
        <v>4.5664501482229669E-2</v>
      </c>
      <c r="G127" s="582"/>
      <c r="H127" s="581">
        <v>29743482.887400839</v>
      </c>
      <c r="I127" s="581">
        <v>30605945.63301577</v>
      </c>
      <c r="J127" s="611">
        <f t="shared" si="19"/>
        <v>862462.74561493099</v>
      </c>
      <c r="K127" s="582">
        <f t="shared" si="20"/>
        <v>2.8996696482383542E-2</v>
      </c>
      <c r="L127" s="579"/>
      <c r="M127" s="578">
        <f t="shared" si="21"/>
        <v>1953529.4228032194</v>
      </c>
      <c r="N127" s="578">
        <v>-1174178.2707272482</v>
      </c>
      <c r="O127" s="591">
        <v>899213.82749259472</v>
      </c>
      <c r="P127" s="578">
        <v>2465375.2349550352</v>
      </c>
      <c r="Q127" s="578">
        <v>-1533185.608695521</v>
      </c>
      <c r="R127" s="604">
        <f t="shared" si="13"/>
        <v>-2707363.879422769</v>
      </c>
      <c r="S127" s="604"/>
      <c r="T127" s="581">
        <f t="shared" si="22"/>
        <v>2538494.9428098537</v>
      </c>
      <c r="U127" s="581">
        <v>-1523096.9656859119</v>
      </c>
      <c r="V127" s="592">
        <v>-177546.60892065614</v>
      </c>
      <c r="W127" s="581">
        <v>1624659.8773918599</v>
      </c>
      <c r="X127" s="581">
        <v>-1681107.9735297423</v>
      </c>
      <c r="Y127" s="600">
        <v>-707203.64011466526</v>
      </c>
      <c r="Z127" s="600">
        <v>271226.87156722799</v>
      </c>
      <c r="AA127" s="604">
        <f t="shared" si="14"/>
        <v>-3640181.7077630917</v>
      </c>
      <c r="AB127" s="604"/>
      <c r="AC127" s="602">
        <f t="shared" si="15"/>
        <v>-932817.82834032271</v>
      </c>
      <c r="AD127" s="581">
        <v>-1277711.6650291933</v>
      </c>
      <c r="AE127" s="578">
        <f t="shared" si="16"/>
        <v>-163.45294422786148</v>
      </c>
      <c r="AF127" s="578"/>
      <c r="AG127" s="583">
        <v>7817</v>
      </c>
      <c r="AH127" s="584">
        <v>15</v>
      </c>
      <c r="AI127" s="584">
        <v>15</v>
      </c>
    </row>
    <row r="128" spans="1:35" s="572" customFormat="1" ht="16.5">
      <c r="A128" s="585">
        <v>400</v>
      </c>
      <c r="B128" s="432" t="s">
        <v>554</v>
      </c>
      <c r="C128" s="581">
        <v>30728678.869706031</v>
      </c>
      <c r="D128" s="581">
        <v>32251066.921657033</v>
      </c>
      <c r="E128" s="611">
        <f t="shared" si="17"/>
        <v>1522388.0519510023</v>
      </c>
      <c r="F128" s="582">
        <f t="shared" si="18"/>
        <v>4.9542906104298991E-2</v>
      </c>
      <c r="G128" s="582"/>
      <c r="H128" s="581">
        <v>34228477.068969145</v>
      </c>
      <c r="I128" s="581">
        <v>34812276.398266174</v>
      </c>
      <c r="J128" s="611">
        <f t="shared" si="19"/>
        <v>583799.32929702848</v>
      </c>
      <c r="K128" s="582">
        <f t="shared" si="20"/>
        <v>1.7055953968407474E-2</v>
      </c>
      <c r="L128" s="579"/>
      <c r="M128" s="578">
        <f t="shared" si="21"/>
        <v>-3499798.1992631145</v>
      </c>
      <c r="N128" s="578">
        <v>2097677.7349020829</v>
      </c>
      <c r="O128" s="591">
        <v>1071925.0502676889</v>
      </c>
      <c r="P128" s="578">
        <v>-515903.68630235642</v>
      </c>
      <c r="Q128" s="578">
        <v>1623054.0213569414</v>
      </c>
      <c r="R128" s="604">
        <f t="shared" si="13"/>
        <v>3720731.7562590241</v>
      </c>
      <c r="S128" s="604"/>
      <c r="T128" s="581">
        <f t="shared" si="22"/>
        <v>-2561209.4766091406</v>
      </c>
      <c r="U128" s="581">
        <v>1536725.685965484</v>
      </c>
      <c r="V128" s="592">
        <v>1261307.423562333</v>
      </c>
      <c r="W128" s="581">
        <v>51114.172834720463</v>
      </c>
      <c r="X128" s="581">
        <v>1088816.6993576081</v>
      </c>
      <c r="Y128" s="589">
        <v>-756871.64554167702</v>
      </c>
      <c r="Z128" s="589">
        <v>290275.55424477794</v>
      </c>
      <c r="AA128" s="604">
        <f t="shared" si="14"/>
        <v>2158946.2940261932</v>
      </c>
      <c r="AB128" s="604"/>
      <c r="AC128" s="602">
        <f t="shared" si="15"/>
        <v>-1561785.4622328309</v>
      </c>
      <c r="AD128" s="581">
        <v>-1329337.8915550262</v>
      </c>
      <c r="AE128" s="578">
        <f t="shared" si="16"/>
        <v>-158.89766812754317</v>
      </c>
      <c r="AF128" s="578"/>
      <c r="AG128" s="583">
        <v>8366</v>
      </c>
      <c r="AH128" s="584">
        <v>2</v>
      </c>
      <c r="AI128" s="584">
        <v>2</v>
      </c>
    </row>
    <row r="129" spans="1:35" s="572" customFormat="1" ht="16.5">
      <c r="A129" s="585">
        <v>402</v>
      </c>
      <c r="B129" s="432" t="s">
        <v>133</v>
      </c>
      <c r="C129" s="581">
        <v>43629390.738297753</v>
      </c>
      <c r="D129" s="581">
        <v>45932286.144867577</v>
      </c>
      <c r="E129" s="611">
        <f t="shared" si="17"/>
        <v>2302895.4065698236</v>
      </c>
      <c r="F129" s="582">
        <f t="shared" si="18"/>
        <v>5.2783120910014192E-2</v>
      </c>
      <c r="G129" s="582"/>
      <c r="H129" s="581">
        <v>42327668.552964836</v>
      </c>
      <c r="I129" s="581">
        <v>42814261.038179368</v>
      </c>
      <c r="J129" s="611">
        <f t="shared" si="19"/>
        <v>486592.48521453142</v>
      </c>
      <c r="K129" s="582">
        <f t="shared" si="20"/>
        <v>1.1495848976554323E-2</v>
      </c>
      <c r="L129" s="579"/>
      <c r="M129" s="578">
        <f t="shared" si="21"/>
        <v>1301722.1853329167</v>
      </c>
      <c r="N129" s="578">
        <v>-783440.40137383319</v>
      </c>
      <c r="O129" s="591">
        <v>1767713.7666194886</v>
      </c>
      <c r="P129" s="578">
        <v>2761522.3428614885</v>
      </c>
      <c r="Q129" s="578">
        <v>-955288.21100732288</v>
      </c>
      <c r="R129" s="604">
        <f t="shared" si="13"/>
        <v>-1738728.6123811561</v>
      </c>
      <c r="S129" s="604"/>
      <c r="T129" s="581">
        <f t="shared" si="22"/>
        <v>3118025.1066882089</v>
      </c>
      <c r="U129" s="581">
        <v>-1870815.0640129249</v>
      </c>
      <c r="V129" s="592">
        <v>-2762263.0733009577</v>
      </c>
      <c r="W129" s="581">
        <v>-1039527.5189497769</v>
      </c>
      <c r="X129" s="581">
        <v>-1581776.6995717972</v>
      </c>
      <c r="Y129" s="589">
        <v>-823186.12273293326</v>
      </c>
      <c r="Z129" s="589">
        <v>315708.49486890208</v>
      </c>
      <c r="AA129" s="604">
        <f t="shared" si="14"/>
        <v>-3960069.3914487534</v>
      </c>
      <c r="AB129" s="604"/>
      <c r="AC129" s="602">
        <f t="shared" si="15"/>
        <v>-2221340.7790675974</v>
      </c>
      <c r="AD129" s="581">
        <v>-2361340.427183995</v>
      </c>
      <c r="AE129" s="578">
        <f t="shared" si="16"/>
        <v>-259.51647732541983</v>
      </c>
      <c r="AF129" s="578"/>
      <c r="AG129" s="583">
        <v>9099</v>
      </c>
      <c r="AH129" s="584">
        <v>11</v>
      </c>
      <c r="AI129" s="584">
        <v>11</v>
      </c>
    </row>
    <row r="130" spans="1:35" s="572" customFormat="1" ht="16.5">
      <c r="A130" s="585">
        <v>403</v>
      </c>
      <c r="B130" s="432" t="s">
        <v>134</v>
      </c>
      <c r="C130" s="581">
        <v>14338857.114370346</v>
      </c>
      <c r="D130" s="581">
        <v>14717032.984246816</v>
      </c>
      <c r="E130" s="611">
        <f t="shared" si="17"/>
        <v>378175.86987647042</v>
      </c>
      <c r="F130" s="582">
        <f t="shared" si="18"/>
        <v>2.6374198923947993E-2</v>
      </c>
      <c r="G130" s="582"/>
      <c r="H130" s="581">
        <v>15259058.992057793</v>
      </c>
      <c r="I130" s="581">
        <v>15176191.863069538</v>
      </c>
      <c r="J130" s="611">
        <f t="shared" si="19"/>
        <v>-82867.128988254815</v>
      </c>
      <c r="K130" s="582">
        <f t="shared" si="20"/>
        <v>-5.4306840960105362E-3</v>
      </c>
      <c r="L130" s="579"/>
      <c r="M130" s="578">
        <f t="shared" si="21"/>
        <v>-920201.87768744677</v>
      </c>
      <c r="N130" s="578">
        <v>551375.07703542442</v>
      </c>
      <c r="O130" s="591">
        <v>858752.91692307591</v>
      </c>
      <c r="P130" s="578">
        <v>722308.52154781111</v>
      </c>
      <c r="Q130" s="578">
        <v>148383.33414054918</v>
      </c>
      <c r="R130" s="604">
        <f t="shared" si="13"/>
        <v>699758.4111759736</v>
      </c>
      <c r="S130" s="604"/>
      <c r="T130" s="581">
        <f t="shared" si="22"/>
        <v>-459158.87882272154</v>
      </c>
      <c r="U130" s="581">
        <v>275495.32729363284</v>
      </c>
      <c r="V130" s="592">
        <v>273939.60405327007</v>
      </c>
      <c r="W130" s="581">
        <v>322658.14763158187</v>
      </c>
      <c r="X130" s="581">
        <v>-5031.9878603363068</v>
      </c>
      <c r="Y130" s="589">
        <v>-255125.27377809337</v>
      </c>
      <c r="Z130" s="589">
        <v>97845.692442059983</v>
      </c>
      <c r="AA130" s="604">
        <f t="shared" si="14"/>
        <v>113183.75809726314</v>
      </c>
      <c r="AB130" s="604"/>
      <c r="AC130" s="602">
        <f t="shared" si="15"/>
        <v>-586574.65307871043</v>
      </c>
      <c r="AD130" s="581">
        <v>-523540.23109929357</v>
      </c>
      <c r="AE130" s="578">
        <f t="shared" si="16"/>
        <v>-185.65256421960765</v>
      </c>
      <c r="AF130" s="578"/>
      <c r="AG130" s="583">
        <v>2820</v>
      </c>
      <c r="AH130" s="584">
        <v>14</v>
      </c>
      <c r="AI130" s="584">
        <v>14</v>
      </c>
    </row>
    <row r="131" spans="1:35" s="572" customFormat="1" ht="16.5">
      <c r="A131" s="585">
        <v>405</v>
      </c>
      <c r="B131" s="432" t="s">
        <v>555</v>
      </c>
      <c r="C131" s="581">
        <v>275949553.66937459</v>
      </c>
      <c r="D131" s="581">
        <v>283517088.21281308</v>
      </c>
      <c r="E131" s="611">
        <f t="shared" si="17"/>
        <v>7567534.5434384942</v>
      </c>
      <c r="F131" s="582">
        <f t="shared" si="18"/>
        <v>2.742361581242287E-2</v>
      </c>
      <c r="G131" s="582"/>
      <c r="H131" s="581">
        <v>275077109.37097818</v>
      </c>
      <c r="I131" s="581">
        <v>280315451.46132177</v>
      </c>
      <c r="J131" s="611">
        <f t="shared" si="19"/>
        <v>5238342.0903435946</v>
      </c>
      <c r="K131" s="582">
        <f t="shared" si="20"/>
        <v>1.9043177028878078E-2</v>
      </c>
      <c r="L131" s="579"/>
      <c r="M131" s="578">
        <f t="shared" si="21"/>
        <v>872444.29839640856</v>
      </c>
      <c r="N131" s="578">
        <v>-542373.96388745692</v>
      </c>
      <c r="O131" s="591">
        <v>13843594.117912173</v>
      </c>
      <c r="P131" s="578">
        <v>10110319.535944402</v>
      </c>
      <c r="Q131" s="578">
        <v>4035847.1145140617</v>
      </c>
      <c r="R131" s="604">
        <f t="shared" si="13"/>
        <v>3493473.1506266049</v>
      </c>
      <c r="S131" s="604"/>
      <c r="T131" s="581">
        <f t="shared" si="22"/>
        <v>3201636.7514913082</v>
      </c>
      <c r="U131" s="581">
        <v>-1920982.0508947845</v>
      </c>
      <c r="V131" s="592">
        <v>14862286.742555618</v>
      </c>
      <c r="W131" s="581">
        <v>12079589.509651542</v>
      </c>
      <c r="X131" s="581">
        <v>1728668.2516668222</v>
      </c>
      <c r="Y131" s="589">
        <v>-6572642.2482193206</v>
      </c>
      <c r="Z131" s="589">
        <v>2520740.9772750558</v>
      </c>
      <c r="AA131" s="604">
        <f t="shared" si="14"/>
        <v>-4244215.070172227</v>
      </c>
      <c r="AB131" s="604"/>
      <c r="AC131" s="602">
        <f t="shared" si="15"/>
        <v>-7737688.2207988314</v>
      </c>
      <c r="AD131" s="581">
        <v>-2993335.4619804546</v>
      </c>
      <c r="AE131" s="578">
        <f t="shared" si="16"/>
        <v>-41.20213987584934</v>
      </c>
      <c r="AF131" s="578"/>
      <c r="AG131" s="583">
        <v>72650</v>
      </c>
      <c r="AH131" s="584">
        <v>9</v>
      </c>
      <c r="AI131" s="584">
        <v>9</v>
      </c>
    </row>
    <row r="132" spans="1:35" s="572" customFormat="1" ht="16.5">
      <c r="A132" s="585">
        <v>407</v>
      </c>
      <c r="B132" s="432" t="s">
        <v>556</v>
      </c>
      <c r="C132" s="581">
        <v>11015599.947507635</v>
      </c>
      <c r="D132" s="581">
        <v>11249060.964579321</v>
      </c>
      <c r="E132" s="611">
        <f t="shared" si="17"/>
        <v>233461.01707168669</v>
      </c>
      <c r="F132" s="582">
        <f t="shared" si="18"/>
        <v>2.1193672444913821E-2</v>
      </c>
      <c r="G132" s="582"/>
      <c r="H132" s="581">
        <v>11403014.838416688</v>
      </c>
      <c r="I132" s="581">
        <v>11613774.832446247</v>
      </c>
      <c r="J132" s="611">
        <f t="shared" si="19"/>
        <v>210759.9940295592</v>
      </c>
      <c r="K132" s="582">
        <f t="shared" si="20"/>
        <v>1.848283081413786E-2</v>
      </c>
      <c r="L132" s="579"/>
      <c r="M132" s="578">
        <f t="shared" si="21"/>
        <v>-387414.89090905339</v>
      </c>
      <c r="N132" s="578">
        <v>231777.33373985888</v>
      </c>
      <c r="O132" s="591">
        <v>717611.10493663326</v>
      </c>
      <c r="P132" s="578">
        <v>616226.07036724221</v>
      </c>
      <c r="Q132" s="578">
        <v>112132.57888705807</v>
      </c>
      <c r="R132" s="604">
        <f t="shared" si="13"/>
        <v>343909.91262691695</v>
      </c>
      <c r="S132" s="604"/>
      <c r="T132" s="581">
        <f t="shared" si="22"/>
        <v>-364713.8678669259</v>
      </c>
      <c r="U132" s="581">
        <v>218828.32072015549</v>
      </c>
      <c r="V132" s="592">
        <v>204194.99885834008</v>
      </c>
      <c r="W132" s="581">
        <v>112561.6669460861</v>
      </c>
      <c r="X132" s="581">
        <v>55101.398329936121</v>
      </c>
      <c r="Y132" s="589">
        <v>-227803.34729547487</v>
      </c>
      <c r="Z132" s="589">
        <v>87367.182116704629</v>
      </c>
      <c r="AA132" s="604">
        <f t="shared" si="14"/>
        <v>133493.55387132138</v>
      </c>
      <c r="AB132" s="604"/>
      <c r="AC132" s="602">
        <f t="shared" si="15"/>
        <v>-210416.35875559557</v>
      </c>
      <c r="AD132" s="581">
        <v>-215392.99206404528</v>
      </c>
      <c r="AE132" s="578">
        <f t="shared" si="16"/>
        <v>-85.541299469438158</v>
      </c>
      <c r="AF132" s="578"/>
      <c r="AG132" s="583">
        <v>2518</v>
      </c>
      <c r="AH132" s="584">
        <v>1</v>
      </c>
      <c r="AI132" s="586">
        <v>32</v>
      </c>
    </row>
    <row r="133" spans="1:35" s="572" customFormat="1" ht="16.5">
      <c r="A133" s="585">
        <v>408</v>
      </c>
      <c r="B133" s="432" t="s">
        <v>557</v>
      </c>
      <c r="C133" s="581">
        <v>56304409.382609233</v>
      </c>
      <c r="D133" s="581">
        <v>58739116.445991121</v>
      </c>
      <c r="E133" s="611">
        <f t="shared" si="17"/>
        <v>2434707.063381888</v>
      </c>
      <c r="F133" s="582">
        <f t="shared" si="18"/>
        <v>4.3241854236266919E-2</v>
      </c>
      <c r="G133" s="582"/>
      <c r="H133" s="581">
        <v>58189963.569521375</v>
      </c>
      <c r="I133" s="581">
        <v>59702586.674895465</v>
      </c>
      <c r="J133" s="611">
        <f t="shared" si="19"/>
        <v>1512623.1053740904</v>
      </c>
      <c r="K133" s="582">
        <f t="shared" si="20"/>
        <v>2.5994570413623169E-2</v>
      </c>
      <c r="L133" s="579"/>
      <c r="M133" s="578">
        <f t="shared" si="21"/>
        <v>-1885554.1869121417</v>
      </c>
      <c r="N133" s="578">
        <v>1127635.3236815659</v>
      </c>
      <c r="O133" s="591">
        <v>2358822.0356000215</v>
      </c>
      <c r="P133" s="578">
        <v>2343983.0020165518</v>
      </c>
      <c r="Q133" s="578">
        <v>74004.681623711745</v>
      </c>
      <c r="R133" s="604">
        <f t="shared" si="13"/>
        <v>1201640.0053052776</v>
      </c>
      <c r="S133" s="604"/>
      <c r="T133" s="581">
        <f t="shared" si="22"/>
        <v>-963470.22890434414</v>
      </c>
      <c r="U133" s="581">
        <v>578082.13734260632</v>
      </c>
      <c r="V133" s="592">
        <v>1159348.7038639188</v>
      </c>
      <c r="W133" s="581">
        <v>1517038.0394533575</v>
      </c>
      <c r="X133" s="581">
        <v>-139272.04868598023</v>
      </c>
      <c r="Y133" s="589">
        <v>-1275535.8989352265</v>
      </c>
      <c r="Z133" s="589">
        <v>489193.76515624247</v>
      </c>
      <c r="AA133" s="604">
        <f t="shared" si="14"/>
        <v>-347532.04512235796</v>
      </c>
      <c r="AB133" s="604"/>
      <c r="AC133" s="602">
        <f t="shared" si="15"/>
        <v>-1549172.0504276357</v>
      </c>
      <c r="AD133" s="581">
        <v>-2314754.4639020581</v>
      </c>
      <c r="AE133" s="578">
        <f t="shared" si="16"/>
        <v>-164.17862712972962</v>
      </c>
      <c r="AF133" s="578"/>
      <c r="AG133" s="583">
        <v>14099</v>
      </c>
      <c r="AH133" s="584">
        <v>14</v>
      </c>
      <c r="AI133" s="584">
        <v>14</v>
      </c>
    </row>
    <row r="134" spans="1:35" s="572" customFormat="1" ht="16.5">
      <c r="A134" s="585">
        <v>410</v>
      </c>
      <c r="B134" s="432" t="s">
        <v>558</v>
      </c>
      <c r="C134" s="581">
        <v>66727994.344625257</v>
      </c>
      <c r="D134" s="581">
        <v>71769713.694717765</v>
      </c>
      <c r="E134" s="611">
        <f t="shared" si="17"/>
        <v>5041719.3500925079</v>
      </c>
      <c r="F134" s="582">
        <f t="shared" si="18"/>
        <v>7.5556284878785712E-2</v>
      </c>
      <c r="G134" s="582"/>
      <c r="H134" s="581">
        <v>63924141.527653478</v>
      </c>
      <c r="I134" s="581">
        <v>65568766.562313192</v>
      </c>
      <c r="J134" s="611">
        <f t="shared" si="19"/>
        <v>1644625.0346597135</v>
      </c>
      <c r="K134" s="582">
        <f t="shared" si="20"/>
        <v>2.5727760989144477E-2</v>
      </c>
      <c r="L134" s="579"/>
      <c r="M134" s="578">
        <f t="shared" si="21"/>
        <v>2803852.8169717789</v>
      </c>
      <c r="N134" s="578">
        <v>-1687202.4017858221</v>
      </c>
      <c r="O134" s="591">
        <v>859264.12069918215</v>
      </c>
      <c r="P134" s="578">
        <v>2613473.6865034327</v>
      </c>
      <c r="Q134" s="578">
        <v>-1675944.1151684648</v>
      </c>
      <c r="R134" s="604">
        <f t="shared" si="13"/>
        <v>-3363146.516954287</v>
      </c>
      <c r="S134" s="604"/>
      <c r="T134" s="581">
        <f t="shared" si="22"/>
        <v>6200947.1324045733</v>
      </c>
      <c r="U134" s="581">
        <v>-3720568.2794427429</v>
      </c>
      <c r="V134" s="592">
        <v>-6050451.0063451827</v>
      </c>
      <c r="W134" s="581">
        <v>-2932517.1864579096</v>
      </c>
      <c r="X134" s="581">
        <v>-2827077.4072613851</v>
      </c>
      <c r="Y134" s="589">
        <v>-1698573.4096396111</v>
      </c>
      <c r="Z134" s="589">
        <v>651437.1899289632</v>
      </c>
      <c r="AA134" s="604">
        <f t="shared" si="14"/>
        <v>-7594781.9064147761</v>
      </c>
      <c r="AB134" s="604"/>
      <c r="AC134" s="602">
        <f t="shared" si="15"/>
        <v>-4231635.3894604892</v>
      </c>
      <c r="AD134" s="581">
        <v>-4773024.3316796534</v>
      </c>
      <c r="AE134" s="578">
        <f t="shared" si="16"/>
        <v>-254.22233457681244</v>
      </c>
      <c r="AF134" s="578"/>
      <c r="AG134" s="583">
        <v>18775</v>
      </c>
      <c r="AH134" s="584">
        <v>13</v>
      </c>
      <c r="AI134" s="584">
        <v>13</v>
      </c>
    </row>
    <row r="135" spans="1:35" s="572" customFormat="1" ht="16.5">
      <c r="A135" s="585">
        <v>416</v>
      </c>
      <c r="B135" s="432" t="s">
        <v>139</v>
      </c>
      <c r="C135" s="581">
        <v>11782486.769786857</v>
      </c>
      <c r="D135" s="581">
        <v>11963412.330282224</v>
      </c>
      <c r="E135" s="611">
        <f t="shared" si="17"/>
        <v>180925.56049536727</v>
      </c>
      <c r="F135" s="582">
        <f t="shared" si="18"/>
        <v>1.5355464769907836E-2</v>
      </c>
      <c r="G135" s="582"/>
      <c r="H135" s="581">
        <v>11220321.05536258</v>
      </c>
      <c r="I135" s="581">
        <v>11248713.47782632</v>
      </c>
      <c r="J135" s="611">
        <f t="shared" si="19"/>
        <v>28392.422463739291</v>
      </c>
      <c r="K135" s="582">
        <f t="shared" si="20"/>
        <v>2.530446528548269E-3</v>
      </c>
      <c r="L135" s="579"/>
      <c r="M135" s="578">
        <f t="shared" si="21"/>
        <v>562165.71442427672</v>
      </c>
      <c r="N135" s="578">
        <v>-338058.75406148727</v>
      </c>
      <c r="O135" s="591">
        <v>327125.69169312343</v>
      </c>
      <c r="P135" s="578">
        <v>604496.21093617193</v>
      </c>
      <c r="Q135" s="578">
        <v>-265219.12902032188</v>
      </c>
      <c r="R135" s="604">
        <f t="shared" si="13"/>
        <v>-603277.88308180915</v>
      </c>
      <c r="S135" s="604"/>
      <c r="T135" s="581">
        <f t="shared" si="22"/>
        <v>714698.85245590471</v>
      </c>
      <c r="U135" s="581">
        <v>-428819.31147354271</v>
      </c>
      <c r="V135" s="592">
        <v>19533.094766624272</v>
      </c>
      <c r="W135" s="581">
        <v>358675.5922098048</v>
      </c>
      <c r="X135" s="581">
        <v>-294433.49042116606</v>
      </c>
      <c r="Y135" s="589">
        <v>-261096.29082396365</v>
      </c>
      <c r="Z135" s="589">
        <v>100135.69800985287</v>
      </c>
      <c r="AA135" s="604">
        <f t="shared" si="14"/>
        <v>-884213.39470881957</v>
      </c>
      <c r="AB135" s="604"/>
      <c r="AC135" s="602">
        <f t="shared" si="15"/>
        <v>-280935.51162701042</v>
      </c>
      <c r="AD135" s="581">
        <v>-100400.20219384646</v>
      </c>
      <c r="AE135" s="578">
        <f t="shared" si="16"/>
        <v>-34.788704848872648</v>
      </c>
      <c r="AF135" s="578"/>
      <c r="AG135" s="583">
        <v>2886</v>
      </c>
      <c r="AH135" s="584">
        <v>9</v>
      </c>
      <c r="AI135" s="584">
        <v>9</v>
      </c>
    </row>
    <row r="136" spans="1:35" s="572" customFormat="1" ht="16.5">
      <c r="A136" s="585">
        <v>418</v>
      </c>
      <c r="B136" s="432" t="s">
        <v>140</v>
      </c>
      <c r="C136" s="581">
        <v>71413990.337312698</v>
      </c>
      <c r="D136" s="581">
        <v>76023695.0269804</v>
      </c>
      <c r="E136" s="611">
        <f t="shared" si="17"/>
        <v>4609704.6896677017</v>
      </c>
      <c r="F136" s="582">
        <f t="shared" si="18"/>
        <v>6.4549042392036765E-2</v>
      </c>
      <c r="G136" s="582"/>
      <c r="H136" s="581">
        <v>71373295.936547101</v>
      </c>
      <c r="I136" s="581">
        <v>76164824.444022</v>
      </c>
      <c r="J136" s="611">
        <f t="shared" si="19"/>
        <v>4791528.5074748993</v>
      </c>
      <c r="K136" s="582">
        <f t="shared" si="20"/>
        <v>6.7133350710533321E-2</v>
      </c>
      <c r="L136" s="579"/>
      <c r="M136" s="578">
        <f t="shared" si="21"/>
        <v>40694.40076559782</v>
      </c>
      <c r="N136" s="578">
        <v>-30706.780717447447</v>
      </c>
      <c r="O136" s="591">
        <v>2662074.5606613457</v>
      </c>
      <c r="P136" s="578">
        <v>2580128.4355226755</v>
      </c>
      <c r="Q136" s="578">
        <v>182606.45881778075</v>
      </c>
      <c r="R136" s="604">
        <f t="shared" si="13"/>
        <v>151899.67810033329</v>
      </c>
      <c r="S136" s="604"/>
      <c r="T136" s="581">
        <f t="shared" si="22"/>
        <v>-141129.41704159975</v>
      </c>
      <c r="U136" s="581">
        <v>84677.650224959827</v>
      </c>
      <c r="V136" s="592">
        <v>-1329518.522136122</v>
      </c>
      <c r="W136" s="581">
        <v>-1477909.3822568208</v>
      </c>
      <c r="X136" s="581">
        <v>12085.652322042046</v>
      </c>
      <c r="Y136" s="589">
        <v>-2223751.4998104735</v>
      </c>
      <c r="Z136" s="589">
        <v>852853.5887325654</v>
      </c>
      <c r="AA136" s="604">
        <f t="shared" si="14"/>
        <v>-1274134.6085309065</v>
      </c>
      <c r="AB136" s="604"/>
      <c r="AC136" s="602">
        <f t="shared" si="15"/>
        <v>-1426034.2866312398</v>
      </c>
      <c r="AD136" s="581">
        <v>-2681310.2335511968</v>
      </c>
      <c r="AE136" s="578">
        <f t="shared" si="16"/>
        <v>-109.08503798011378</v>
      </c>
      <c r="AF136" s="578"/>
      <c r="AG136" s="583">
        <v>24580</v>
      </c>
      <c r="AH136" s="584">
        <v>6</v>
      </c>
      <c r="AI136" s="584">
        <v>6</v>
      </c>
    </row>
    <row r="137" spans="1:35" s="572" customFormat="1" ht="16.5">
      <c r="A137" s="585">
        <v>420</v>
      </c>
      <c r="B137" s="432" t="s">
        <v>141</v>
      </c>
      <c r="C137" s="581">
        <v>46886495.781843521</v>
      </c>
      <c r="D137" s="581">
        <v>44327578.623052925</v>
      </c>
      <c r="E137" s="611">
        <f t="shared" si="17"/>
        <v>-2558917.1587905958</v>
      </c>
      <c r="F137" s="582">
        <f t="shared" si="18"/>
        <v>-5.4576848112021188E-2</v>
      </c>
      <c r="G137" s="582"/>
      <c r="H137" s="581">
        <v>45055301.718434118</v>
      </c>
      <c r="I137" s="581">
        <v>45709344.988399006</v>
      </c>
      <c r="J137" s="611">
        <f t="shared" si="19"/>
        <v>654043.26996488869</v>
      </c>
      <c r="K137" s="582">
        <f t="shared" si="20"/>
        <v>1.4516455223232711E-2</v>
      </c>
      <c r="L137" s="579"/>
      <c r="M137" s="578">
        <f t="shared" si="21"/>
        <v>1831194.063409403</v>
      </c>
      <c r="N137" s="578">
        <v>1187453.1711064253</v>
      </c>
      <c r="O137" s="591">
        <v>1115945.0775925145</v>
      </c>
      <c r="P137" s="578">
        <v>1974677.6979845203</v>
      </c>
      <c r="Q137" s="578">
        <v>705648.73981212056</v>
      </c>
      <c r="R137" s="604">
        <f t="shared" si="13"/>
        <v>1893101.9109185459</v>
      </c>
      <c r="S137" s="604"/>
      <c r="T137" s="581">
        <f t="shared" si="22"/>
        <v>-1381766.3653460816</v>
      </c>
      <c r="U137" s="581">
        <v>829059.81920764875</v>
      </c>
      <c r="V137" s="592">
        <v>636360.76052550972</v>
      </c>
      <c r="W137" s="581">
        <v>212323.78829061612</v>
      </c>
      <c r="X137" s="581">
        <v>290894.17855541327</v>
      </c>
      <c r="Y137" s="589">
        <v>-830242.77924168902</v>
      </c>
      <c r="Z137" s="589">
        <v>318414.86508538458</v>
      </c>
      <c r="AA137" s="604">
        <f t="shared" si="14"/>
        <v>608126.08360675746</v>
      </c>
      <c r="AB137" s="604"/>
      <c r="AC137" s="602">
        <f t="shared" si="15"/>
        <v>-1284975.8273117885</v>
      </c>
      <c r="AD137" s="581">
        <v>2915659.7374376366</v>
      </c>
      <c r="AE137" s="578">
        <f t="shared" si="16"/>
        <v>317.71382123108168</v>
      </c>
      <c r="AF137" s="578"/>
      <c r="AG137" s="583">
        <v>9177</v>
      </c>
      <c r="AH137" s="584">
        <v>11</v>
      </c>
      <c r="AI137" s="584">
        <v>11</v>
      </c>
    </row>
    <row r="138" spans="1:35" s="572" customFormat="1" ht="16.5">
      <c r="A138" s="585">
        <v>421</v>
      </c>
      <c r="B138" s="432" t="s">
        <v>142</v>
      </c>
      <c r="C138" s="581">
        <v>3348196.9925903114</v>
      </c>
      <c r="D138" s="581">
        <v>2913792.5277986182</v>
      </c>
      <c r="E138" s="611">
        <f t="shared" si="17"/>
        <v>-434404.46479169326</v>
      </c>
      <c r="F138" s="582">
        <f t="shared" si="18"/>
        <v>-0.12974280359042406</v>
      </c>
      <c r="G138" s="582"/>
      <c r="H138" s="581">
        <v>3447049.8986596279</v>
      </c>
      <c r="I138" s="581">
        <v>3480063.0471841437</v>
      </c>
      <c r="J138" s="611">
        <f t="shared" si="19"/>
        <v>33013.148524515796</v>
      </c>
      <c r="K138" s="582">
        <f t="shared" si="20"/>
        <v>9.5772180545900514E-3</v>
      </c>
      <c r="L138" s="579"/>
      <c r="M138" s="578">
        <f t="shared" si="21"/>
        <v>-98852.906069316436</v>
      </c>
      <c r="N138" s="578">
        <v>59124.580471354551</v>
      </c>
      <c r="O138" s="591">
        <v>-1369547.9221476391</v>
      </c>
      <c r="P138" s="578">
        <v>-1315463.3661348158</v>
      </c>
      <c r="Q138" s="578">
        <v>-51089.407034372649</v>
      </c>
      <c r="R138" s="604">
        <f t="shared" ref="R138:R201" si="23">N138+Q138</f>
        <v>8035.1734369819023</v>
      </c>
      <c r="S138" s="604"/>
      <c r="T138" s="581">
        <f t="shared" si="22"/>
        <v>-566270.51938552549</v>
      </c>
      <c r="U138" s="581">
        <v>339762.31163131521</v>
      </c>
      <c r="V138" s="592">
        <v>-1478511.5366741065</v>
      </c>
      <c r="W138" s="581">
        <v>-1611206.9340577875</v>
      </c>
      <c r="X138" s="581">
        <v>122612.11944892713</v>
      </c>
      <c r="Y138" s="589">
        <v>-62876.618892118757</v>
      </c>
      <c r="Z138" s="589">
        <v>24114.452569940317</v>
      </c>
      <c r="AA138" s="604">
        <f t="shared" ref="AA138:AA201" si="24">U138+X138+Y138+Z138</f>
        <v>423612.26475806389</v>
      </c>
      <c r="AB138" s="604"/>
      <c r="AC138" s="602">
        <f t="shared" ref="AC138:AC201" si="25">AA138-R138</f>
        <v>415577.09132108197</v>
      </c>
      <c r="AD138" s="581">
        <v>570486.85324200615</v>
      </c>
      <c r="AE138" s="578">
        <f t="shared" ref="AE138:AE201" si="26">AD138/AG138</f>
        <v>820.84439315396571</v>
      </c>
      <c r="AF138" s="578"/>
      <c r="AG138" s="583">
        <v>695</v>
      </c>
      <c r="AH138" s="584">
        <v>16</v>
      </c>
      <c r="AI138" s="584">
        <v>16</v>
      </c>
    </row>
    <row r="139" spans="1:35" s="572" customFormat="1" ht="16.5">
      <c r="A139" s="585">
        <v>422</v>
      </c>
      <c r="B139" s="432" t="s">
        <v>143</v>
      </c>
      <c r="C139" s="581">
        <v>54837685.609198779</v>
      </c>
      <c r="D139" s="581">
        <v>58405300.272391908</v>
      </c>
      <c r="E139" s="611">
        <f t="shared" ref="E139:E202" si="27">D139-C139</f>
        <v>3567614.663193129</v>
      </c>
      <c r="F139" s="582">
        <f t="shared" ref="F139:F202" si="28">E139/C139</f>
        <v>6.5057717581623778E-2</v>
      </c>
      <c r="G139" s="582"/>
      <c r="H139" s="581">
        <v>57732990.944491632</v>
      </c>
      <c r="I139" s="581">
        <v>57896080.485011868</v>
      </c>
      <c r="J139" s="611">
        <f t="shared" ref="J139:J202" si="29">I139-H139</f>
        <v>163089.5405202359</v>
      </c>
      <c r="K139" s="582">
        <f t="shared" ref="K139:K202" si="30">J139/H139</f>
        <v>2.8248933209963278E-3</v>
      </c>
      <c r="L139" s="579"/>
      <c r="M139" s="578">
        <f t="shared" ref="M139:M202" si="31">C139-H139</f>
        <v>-2895305.3352928534</v>
      </c>
      <c r="N139" s="578">
        <v>1734438.7487365038</v>
      </c>
      <c r="O139" s="591">
        <v>6548894.6254981905</v>
      </c>
      <c r="P139" s="578">
        <v>5108316.7773505338</v>
      </c>
      <c r="Q139" s="578">
        <v>1484496.9798302788</v>
      </c>
      <c r="R139" s="604">
        <f t="shared" si="23"/>
        <v>3218935.7285667825</v>
      </c>
      <c r="S139" s="604"/>
      <c r="T139" s="581">
        <f t="shared" ref="T139:T202" si="32">D139-I139</f>
        <v>509219.78738003969</v>
      </c>
      <c r="U139" s="581">
        <v>-305531.87242802372</v>
      </c>
      <c r="V139" s="592">
        <v>1048265.4619976729</v>
      </c>
      <c r="W139" s="581">
        <v>972241.44823154062</v>
      </c>
      <c r="X139" s="581">
        <v>5099.7715982188811</v>
      </c>
      <c r="Y139" s="589">
        <v>-938354.37575403706</v>
      </c>
      <c r="Z139" s="589">
        <v>359877.84468405892</v>
      </c>
      <c r="AA139" s="604">
        <f t="shared" si="24"/>
        <v>-878908.63189978304</v>
      </c>
      <c r="AB139" s="604"/>
      <c r="AC139" s="602">
        <f t="shared" si="25"/>
        <v>-4097844.3604665655</v>
      </c>
      <c r="AD139" s="581">
        <v>-3010117.7082106378</v>
      </c>
      <c r="AE139" s="578">
        <f t="shared" si="26"/>
        <v>-290.21574510322387</v>
      </c>
      <c r="AF139" s="578"/>
      <c r="AG139" s="583">
        <v>10372</v>
      </c>
      <c r="AH139" s="584">
        <v>12</v>
      </c>
      <c r="AI139" s="584">
        <v>12</v>
      </c>
    </row>
    <row r="140" spans="1:35" s="572" customFormat="1" ht="16.5">
      <c r="A140" s="585">
        <v>423</v>
      </c>
      <c r="B140" s="432" t="s">
        <v>559</v>
      </c>
      <c r="C140" s="581">
        <v>63401669.588608228</v>
      </c>
      <c r="D140" s="581">
        <v>64279644.812277168</v>
      </c>
      <c r="E140" s="611">
        <f t="shared" si="27"/>
        <v>877975.22366894037</v>
      </c>
      <c r="F140" s="582">
        <f t="shared" si="28"/>
        <v>1.3847824976310902E-2</v>
      </c>
      <c r="G140" s="582"/>
      <c r="H140" s="581">
        <v>65855663.16260574</v>
      </c>
      <c r="I140" s="581">
        <v>68762761.973470062</v>
      </c>
      <c r="J140" s="611">
        <f t="shared" si="29"/>
        <v>2907098.8108643219</v>
      </c>
      <c r="K140" s="582">
        <f t="shared" si="30"/>
        <v>4.4143490039517744E-2</v>
      </c>
      <c r="L140" s="579"/>
      <c r="M140" s="578">
        <f t="shared" si="31"/>
        <v>-2453993.5739975125</v>
      </c>
      <c r="N140" s="578">
        <v>1467114.1862799476</v>
      </c>
      <c r="O140" s="591">
        <v>1931949.2592746615</v>
      </c>
      <c r="P140" s="578">
        <v>1779636.1028405428</v>
      </c>
      <c r="Q140" s="578">
        <v>236839.6764921734</v>
      </c>
      <c r="R140" s="604">
        <f t="shared" si="23"/>
        <v>1703953.8627721211</v>
      </c>
      <c r="S140" s="604"/>
      <c r="T140" s="581">
        <f t="shared" si="32"/>
        <v>-4483117.161192894</v>
      </c>
      <c r="U140" s="581">
        <v>2689870.2967157359</v>
      </c>
      <c r="V140" s="592">
        <v>6040872.3231285214</v>
      </c>
      <c r="W140" s="581">
        <v>5082187.7912065387</v>
      </c>
      <c r="X140" s="581">
        <v>661307.62857140147</v>
      </c>
      <c r="Y140" s="589">
        <v>-1854362.6725636809</v>
      </c>
      <c r="Z140" s="589">
        <v>711185.51701592328</v>
      </c>
      <c r="AA140" s="604">
        <f t="shared" si="24"/>
        <v>2208000.7697393796</v>
      </c>
      <c r="AB140" s="604"/>
      <c r="AC140" s="602">
        <f t="shared" si="25"/>
        <v>504046.90696725855</v>
      </c>
      <c r="AD140" s="581">
        <v>90912.156314637512</v>
      </c>
      <c r="AE140" s="578">
        <f t="shared" si="26"/>
        <v>4.4353884136526087</v>
      </c>
      <c r="AF140" s="578"/>
      <c r="AG140" s="583">
        <v>20497</v>
      </c>
      <c r="AH140" s="584">
        <v>2</v>
      </c>
      <c r="AI140" s="584">
        <v>2</v>
      </c>
    </row>
    <row r="141" spans="1:35" s="572" customFormat="1" ht="16.5">
      <c r="A141" s="585">
        <v>425</v>
      </c>
      <c r="B141" s="432" t="s">
        <v>560</v>
      </c>
      <c r="C141" s="581">
        <v>29775807.375088315</v>
      </c>
      <c r="D141" s="581">
        <v>29980706.746341441</v>
      </c>
      <c r="E141" s="611">
        <f t="shared" si="27"/>
        <v>204899.37125312537</v>
      </c>
      <c r="F141" s="582">
        <f t="shared" si="28"/>
        <v>6.8814043787962147E-3</v>
      </c>
      <c r="G141" s="582"/>
      <c r="H141" s="581">
        <v>27586799.392314304</v>
      </c>
      <c r="I141" s="581">
        <v>28885580.627713747</v>
      </c>
      <c r="J141" s="611">
        <f t="shared" si="29"/>
        <v>1298781.2353994437</v>
      </c>
      <c r="K141" s="582">
        <f t="shared" si="30"/>
        <v>4.7079808604447416E-2</v>
      </c>
      <c r="L141" s="579"/>
      <c r="M141" s="578">
        <f t="shared" si="31"/>
        <v>2189007.9827740118</v>
      </c>
      <c r="N141" s="578">
        <v>-1316064.6412269443</v>
      </c>
      <c r="O141" s="591">
        <v>1499988.2519809008</v>
      </c>
      <c r="P141" s="578">
        <v>3543917.0589901656</v>
      </c>
      <c r="Q141" s="578">
        <v>-2001363.5326534815</v>
      </c>
      <c r="R141" s="604">
        <f t="shared" si="23"/>
        <v>-3317428.1738804257</v>
      </c>
      <c r="S141" s="604"/>
      <c r="T141" s="581">
        <f t="shared" si="32"/>
        <v>1095126.1186276935</v>
      </c>
      <c r="U141" s="581">
        <v>-657075.67117661599</v>
      </c>
      <c r="V141" s="592">
        <v>-207289.59783491492</v>
      </c>
      <c r="W141" s="581">
        <v>1401742.7871688455</v>
      </c>
      <c r="X141" s="581">
        <v>-1450118.6656580232</v>
      </c>
      <c r="Y141" s="600">
        <v>-928040.80085662473</v>
      </c>
      <c r="Z141" s="600">
        <v>355922.38052150758</v>
      </c>
      <c r="AA141" s="604">
        <f t="shared" si="24"/>
        <v>-2679312.7571697566</v>
      </c>
      <c r="AB141" s="604"/>
      <c r="AC141" s="602">
        <f t="shared" si="25"/>
        <v>638115.41671066917</v>
      </c>
      <c r="AD141" s="581">
        <v>314839.49767863378</v>
      </c>
      <c r="AE141" s="578">
        <f t="shared" si="26"/>
        <v>30.692093749135676</v>
      </c>
      <c r="AF141" s="578"/>
      <c r="AG141" s="583">
        <v>10258</v>
      </c>
      <c r="AH141" s="584">
        <v>17</v>
      </c>
      <c r="AI141" s="584">
        <v>17</v>
      </c>
    </row>
    <row r="142" spans="1:35" s="572" customFormat="1" ht="16.5">
      <c r="A142" s="585">
        <v>426</v>
      </c>
      <c r="B142" s="432" t="s">
        <v>561</v>
      </c>
      <c r="C142" s="581">
        <v>45196937.701965511</v>
      </c>
      <c r="D142" s="581">
        <v>48453087.992278501</v>
      </c>
      <c r="E142" s="611">
        <f t="shared" si="27"/>
        <v>3256150.2903129905</v>
      </c>
      <c r="F142" s="582">
        <f t="shared" si="28"/>
        <v>7.2043604188064006E-2</v>
      </c>
      <c r="G142" s="582"/>
      <c r="H142" s="581">
        <v>44683954.965304859</v>
      </c>
      <c r="I142" s="581">
        <v>45634209.718442649</v>
      </c>
      <c r="J142" s="611">
        <f t="shared" si="29"/>
        <v>950254.75313778967</v>
      </c>
      <c r="K142" s="582">
        <f t="shared" si="30"/>
        <v>2.126612905853166E-2</v>
      </c>
      <c r="L142" s="579"/>
      <c r="M142" s="578">
        <f t="shared" si="31"/>
        <v>512982.73666065186</v>
      </c>
      <c r="N142" s="578">
        <v>-310907.9001552905</v>
      </c>
      <c r="O142" s="591">
        <v>153545.31801582873</v>
      </c>
      <c r="P142" s="578">
        <v>530540.0015607588</v>
      </c>
      <c r="Q142" s="578">
        <v>-327093.58533511113</v>
      </c>
      <c r="R142" s="604">
        <f t="shared" si="23"/>
        <v>-638001.48549040162</v>
      </c>
      <c r="S142" s="604"/>
      <c r="T142" s="581">
        <f t="shared" si="32"/>
        <v>2818878.2738358527</v>
      </c>
      <c r="U142" s="581">
        <v>-1691326.9643015112</v>
      </c>
      <c r="V142" s="592">
        <v>-4019193.1002906859</v>
      </c>
      <c r="W142" s="581">
        <v>-2716724.0778554119</v>
      </c>
      <c r="X142" s="581">
        <v>-1117157.4694216459</v>
      </c>
      <c r="Y142" s="589">
        <v>-1082201.6045863663</v>
      </c>
      <c r="Z142" s="589">
        <v>415046.16063543316</v>
      </c>
      <c r="AA142" s="604">
        <f t="shared" si="24"/>
        <v>-3475639.8776740907</v>
      </c>
      <c r="AB142" s="604"/>
      <c r="AC142" s="602">
        <f t="shared" si="25"/>
        <v>-2837638.3921836889</v>
      </c>
      <c r="AD142" s="581">
        <v>-3139809.6109915115</v>
      </c>
      <c r="AE142" s="578">
        <f t="shared" si="26"/>
        <v>-262.48199389663193</v>
      </c>
      <c r="AF142" s="578"/>
      <c r="AG142" s="583">
        <v>11962</v>
      </c>
      <c r="AH142" s="584">
        <v>12</v>
      </c>
      <c r="AI142" s="584">
        <v>12</v>
      </c>
    </row>
    <row r="143" spans="1:35" s="572" customFormat="1" ht="16.5">
      <c r="A143" s="585">
        <v>430</v>
      </c>
      <c r="B143" s="432" t="s">
        <v>147</v>
      </c>
      <c r="C143" s="581">
        <v>70593963.64526844</v>
      </c>
      <c r="D143" s="581">
        <v>70291162.298875734</v>
      </c>
      <c r="E143" s="611">
        <f t="shared" si="27"/>
        <v>-302801.34639270604</v>
      </c>
      <c r="F143" s="582">
        <f t="shared" si="28"/>
        <v>-4.2893376537726296E-3</v>
      </c>
      <c r="G143" s="582"/>
      <c r="H143" s="581">
        <v>71478020.461549029</v>
      </c>
      <c r="I143" s="581">
        <v>72389860.896902427</v>
      </c>
      <c r="J143" s="611">
        <f t="shared" si="29"/>
        <v>911840.43535339832</v>
      </c>
      <c r="K143" s="582">
        <f t="shared" si="30"/>
        <v>1.2756934641802439E-2</v>
      </c>
      <c r="L143" s="579"/>
      <c r="M143" s="578">
        <f t="shared" si="31"/>
        <v>-884056.81628058851</v>
      </c>
      <c r="N143" s="578">
        <v>526365.95899723028</v>
      </c>
      <c r="O143" s="591">
        <v>3506818.9229021221</v>
      </c>
      <c r="P143" s="578">
        <v>3327247.651471056</v>
      </c>
      <c r="Q143" s="578">
        <v>244673.06313513551</v>
      </c>
      <c r="R143" s="604">
        <f t="shared" si="23"/>
        <v>771039.02213236573</v>
      </c>
      <c r="S143" s="604"/>
      <c r="T143" s="581">
        <f t="shared" si="32"/>
        <v>-2098698.5980266929</v>
      </c>
      <c r="U143" s="581">
        <v>1259219.1588160153</v>
      </c>
      <c r="V143" s="592">
        <v>712727.51705496013</v>
      </c>
      <c r="W143" s="581">
        <v>51366.047054231167</v>
      </c>
      <c r="X143" s="581">
        <v>438049.50745146291</v>
      </c>
      <c r="Y143" s="589">
        <v>-1392513.5510611394</v>
      </c>
      <c r="Z143" s="589">
        <v>534057.05605254869</v>
      </c>
      <c r="AA143" s="604">
        <f t="shared" si="24"/>
        <v>838812.17125888763</v>
      </c>
      <c r="AB143" s="604"/>
      <c r="AC143" s="602">
        <f t="shared" si="25"/>
        <v>67773.149126521894</v>
      </c>
      <c r="AD143" s="581">
        <v>-510194.24709680118</v>
      </c>
      <c r="AE143" s="578">
        <f t="shared" si="26"/>
        <v>-33.146715637785938</v>
      </c>
      <c r="AF143" s="578"/>
      <c r="AG143" s="583">
        <v>15392</v>
      </c>
      <c r="AH143" s="584">
        <v>2</v>
      </c>
      <c r="AI143" s="584">
        <v>2</v>
      </c>
    </row>
    <row r="144" spans="1:35" s="572" customFormat="1" ht="16.5">
      <c r="A144" s="585">
        <v>433</v>
      </c>
      <c r="B144" s="432" t="s">
        <v>148</v>
      </c>
      <c r="C144" s="581">
        <v>28683321.247026645</v>
      </c>
      <c r="D144" s="581">
        <v>30429683.216021258</v>
      </c>
      <c r="E144" s="611">
        <f t="shared" si="27"/>
        <v>1746361.9689946137</v>
      </c>
      <c r="F144" s="582">
        <f t="shared" si="28"/>
        <v>6.0884231430334945E-2</v>
      </c>
      <c r="G144" s="582"/>
      <c r="H144" s="581">
        <v>29645718.616487823</v>
      </c>
      <c r="I144" s="581">
        <v>30520083.636145458</v>
      </c>
      <c r="J144" s="611">
        <f t="shared" si="29"/>
        <v>874365.0196576342</v>
      </c>
      <c r="K144" s="582">
        <f t="shared" si="30"/>
        <v>2.9493804180255073E-2</v>
      </c>
      <c r="L144" s="579"/>
      <c r="M144" s="578">
        <f t="shared" si="31"/>
        <v>-962397.36946117878</v>
      </c>
      <c r="N144" s="578">
        <v>575408.2609469922</v>
      </c>
      <c r="O144" s="591">
        <v>1404704.2810848281</v>
      </c>
      <c r="P144" s="578">
        <v>920845.18311990052</v>
      </c>
      <c r="Q144" s="578">
        <v>516347.5080941855</v>
      </c>
      <c r="R144" s="604">
        <f t="shared" si="23"/>
        <v>1091755.7690411778</v>
      </c>
      <c r="S144" s="604"/>
      <c r="T144" s="581">
        <f t="shared" si="32"/>
        <v>-90400.420124199241</v>
      </c>
      <c r="U144" s="581">
        <v>54240.252074519536</v>
      </c>
      <c r="V144" s="592">
        <v>-422062.566192545</v>
      </c>
      <c r="W144" s="581">
        <v>-555094.01256791875</v>
      </c>
      <c r="X144" s="581">
        <v>20606.524481259865</v>
      </c>
      <c r="Y144" s="589">
        <v>-701051.68315831409</v>
      </c>
      <c r="Z144" s="589">
        <v>268867.47189132014</v>
      </c>
      <c r="AA144" s="604">
        <f t="shared" si="24"/>
        <v>-357337.43471121456</v>
      </c>
      <c r="AB144" s="604"/>
      <c r="AC144" s="602">
        <f t="shared" si="25"/>
        <v>-1449093.2037523924</v>
      </c>
      <c r="AD144" s="581">
        <v>-1337601.021645138</v>
      </c>
      <c r="AE144" s="578">
        <f t="shared" si="26"/>
        <v>-172.6159532385002</v>
      </c>
      <c r="AF144" s="578"/>
      <c r="AG144" s="583">
        <v>7749</v>
      </c>
      <c r="AH144" s="584">
        <v>5</v>
      </c>
      <c r="AI144" s="584">
        <v>5</v>
      </c>
    </row>
    <row r="145" spans="1:35" s="572" customFormat="1" ht="16.5">
      <c r="A145" s="585">
        <v>434</v>
      </c>
      <c r="B145" s="432" t="s">
        <v>562</v>
      </c>
      <c r="C145" s="581">
        <v>58046431.946679987</v>
      </c>
      <c r="D145" s="581">
        <v>59447489.459151141</v>
      </c>
      <c r="E145" s="611">
        <f t="shared" si="27"/>
        <v>1401057.5124711543</v>
      </c>
      <c r="F145" s="582">
        <f t="shared" si="28"/>
        <v>2.4136841240442325E-2</v>
      </c>
      <c r="G145" s="582"/>
      <c r="H145" s="581">
        <v>61790270.333636887</v>
      </c>
      <c r="I145" s="581">
        <v>63200204.990778156</v>
      </c>
      <c r="J145" s="611">
        <f t="shared" si="29"/>
        <v>1409934.6571412683</v>
      </c>
      <c r="K145" s="582">
        <f t="shared" si="30"/>
        <v>2.2818069083179581E-2</v>
      </c>
      <c r="L145" s="579"/>
      <c r="M145" s="578">
        <f t="shared" si="31"/>
        <v>-3743838.3869569004</v>
      </c>
      <c r="N145" s="578">
        <v>2242491.3071369282</v>
      </c>
      <c r="O145" s="591">
        <v>4849693.8091469407</v>
      </c>
      <c r="P145" s="578">
        <v>3480481.4341464415</v>
      </c>
      <c r="Q145" s="578">
        <v>1430210.937575537</v>
      </c>
      <c r="R145" s="604">
        <f t="shared" si="23"/>
        <v>3672702.2447124654</v>
      </c>
      <c r="S145" s="604"/>
      <c r="T145" s="581">
        <f t="shared" si="32"/>
        <v>-3752715.5316270143</v>
      </c>
      <c r="U145" s="581">
        <v>2251629.3189762081</v>
      </c>
      <c r="V145" s="592">
        <v>3114179.7988670766</v>
      </c>
      <c r="W145" s="581">
        <v>1745226.6176486909</v>
      </c>
      <c r="X145" s="581">
        <v>1157596.0690550767</v>
      </c>
      <c r="Y145" s="589">
        <v>-1317966.3079430016</v>
      </c>
      <c r="Z145" s="589">
        <v>505466.68350919499</v>
      </c>
      <c r="AA145" s="604">
        <f t="shared" si="24"/>
        <v>2596725.7635974782</v>
      </c>
      <c r="AB145" s="604"/>
      <c r="AC145" s="602">
        <f t="shared" si="25"/>
        <v>-1075976.4811149873</v>
      </c>
      <c r="AD145" s="581">
        <v>-2573046.1888040509</v>
      </c>
      <c r="AE145" s="578">
        <f t="shared" si="26"/>
        <v>-176.62315958292496</v>
      </c>
      <c r="AF145" s="578"/>
      <c r="AG145" s="583">
        <v>14568</v>
      </c>
      <c r="AH145" s="584">
        <v>1</v>
      </c>
      <c r="AI145" s="586">
        <v>32</v>
      </c>
    </row>
    <row r="146" spans="1:35" s="572" customFormat="1" ht="16.5">
      <c r="A146" s="585">
        <v>435</v>
      </c>
      <c r="B146" s="432" t="s">
        <v>150</v>
      </c>
      <c r="C146" s="581">
        <v>3188326.9564380711</v>
      </c>
      <c r="D146" s="581">
        <v>3175924.0186757492</v>
      </c>
      <c r="E146" s="611">
        <f t="shared" si="27"/>
        <v>-12402.937762321904</v>
      </c>
      <c r="F146" s="582">
        <f t="shared" si="28"/>
        <v>-3.8901084900584333E-3</v>
      </c>
      <c r="G146" s="582"/>
      <c r="H146" s="581">
        <v>3658624.1331454706</v>
      </c>
      <c r="I146" s="581">
        <v>3819945.7350266776</v>
      </c>
      <c r="J146" s="611">
        <f t="shared" si="29"/>
        <v>161321.60188120697</v>
      </c>
      <c r="K146" s="582">
        <f t="shared" si="30"/>
        <v>4.4093516035087238E-2</v>
      </c>
      <c r="L146" s="579"/>
      <c r="M146" s="578">
        <f t="shared" si="31"/>
        <v>-470297.17670739954</v>
      </c>
      <c r="N146" s="578">
        <v>281995.3078204405</v>
      </c>
      <c r="O146" s="591">
        <v>169565.22160874307</v>
      </c>
      <c r="P146" s="578">
        <v>-169811.58241942478</v>
      </c>
      <c r="Q146" s="578">
        <v>342305.30156898953</v>
      </c>
      <c r="R146" s="604">
        <f t="shared" si="23"/>
        <v>624300.60938943003</v>
      </c>
      <c r="S146" s="604"/>
      <c r="T146" s="581">
        <f t="shared" si="32"/>
        <v>-644021.71635092841</v>
      </c>
      <c r="U146" s="581">
        <v>386413.02981055697</v>
      </c>
      <c r="V146" s="592">
        <v>-17996.106340077706</v>
      </c>
      <c r="W146" s="581">
        <v>-426679.7786898131</v>
      </c>
      <c r="X146" s="581">
        <v>398643.91935570643</v>
      </c>
      <c r="Y146" s="589">
        <v>-62605.209026397381</v>
      </c>
      <c r="Z146" s="589">
        <v>24010.361407767912</v>
      </c>
      <c r="AA146" s="604">
        <f t="shared" si="24"/>
        <v>746462.10154763388</v>
      </c>
      <c r="AB146" s="604"/>
      <c r="AC146" s="602">
        <f t="shared" si="25"/>
        <v>122161.49215820385</v>
      </c>
      <c r="AD146" s="581">
        <v>139822.97708857013</v>
      </c>
      <c r="AE146" s="578">
        <f t="shared" si="26"/>
        <v>202.05632527250017</v>
      </c>
      <c r="AF146" s="578"/>
      <c r="AG146" s="583">
        <v>692</v>
      </c>
      <c r="AH146" s="584">
        <v>13</v>
      </c>
      <c r="AI146" s="584">
        <v>13</v>
      </c>
    </row>
    <row r="147" spans="1:35" s="572" customFormat="1" ht="16.5">
      <c r="A147" s="585">
        <v>436</v>
      </c>
      <c r="B147" s="432" t="s">
        <v>151</v>
      </c>
      <c r="C147" s="581">
        <v>6256664.9370956225</v>
      </c>
      <c r="D147" s="581">
        <v>7226843.9291110868</v>
      </c>
      <c r="E147" s="611">
        <f t="shared" si="27"/>
        <v>970178.99201546423</v>
      </c>
      <c r="F147" s="582">
        <f t="shared" si="28"/>
        <v>0.15506328080049409</v>
      </c>
      <c r="G147" s="582"/>
      <c r="H147" s="581">
        <v>6838415.6732005971</v>
      </c>
      <c r="I147" s="581">
        <v>7069995.2813656721</v>
      </c>
      <c r="J147" s="611">
        <f t="shared" si="29"/>
        <v>231579.60816507507</v>
      </c>
      <c r="K147" s="582">
        <f t="shared" si="30"/>
        <v>3.3864511786351886E-2</v>
      </c>
      <c r="L147" s="579"/>
      <c r="M147" s="578">
        <f t="shared" si="31"/>
        <v>-581750.73610497452</v>
      </c>
      <c r="N147" s="578">
        <v>348525.13529645506</v>
      </c>
      <c r="O147" s="591">
        <v>611655.07514677756</v>
      </c>
      <c r="P147" s="578">
        <v>544530.60841850843</v>
      </c>
      <c r="Q147" s="578">
        <v>75530.87929921945</v>
      </c>
      <c r="R147" s="604">
        <f t="shared" si="23"/>
        <v>424056.01459567453</v>
      </c>
      <c r="S147" s="604"/>
      <c r="T147" s="581">
        <f t="shared" si="32"/>
        <v>156848.64774541464</v>
      </c>
      <c r="U147" s="581">
        <v>-94109.188647248768</v>
      </c>
      <c r="V147" s="592">
        <v>-842407.70111937821</v>
      </c>
      <c r="W147" s="581">
        <v>-613567.69211010076</v>
      </c>
      <c r="X147" s="581">
        <v>-198042.53639674731</v>
      </c>
      <c r="Y147" s="589">
        <v>-179854.27101803178</v>
      </c>
      <c r="Z147" s="589">
        <v>68977.743466246538</v>
      </c>
      <c r="AA147" s="604">
        <f t="shared" si="24"/>
        <v>-403028.25259578135</v>
      </c>
      <c r="AB147" s="604"/>
      <c r="AC147" s="602">
        <f t="shared" si="25"/>
        <v>-827084.26719145593</v>
      </c>
      <c r="AD147" s="581">
        <v>-1115064.3707190473</v>
      </c>
      <c r="AE147" s="578">
        <f t="shared" si="26"/>
        <v>-560.89757078422906</v>
      </c>
      <c r="AF147" s="578"/>
      <c r="AG147" s="583">
        <v>1988</v>
      </c>
      <c r="AH147" s="584">
        <v>17</v>
      </c>
      <c r="AI147" s="584">
        <v>17</v>
      </c>
    </row>
    <row r="148" spans="1:35" s="572" customFormat="1" ht="16.5">
      <c r="A148" s="585">
        <v>440</v>
      </c>
      <c r="B148" s="432" t="s">
        <v>563</v>
      </c>
      <c r="C148" s="581">
        <v>18099536.06056748</v>
      </c>
      <c r="D148" s="581">
        <v>18408107.177554324</v>
      </c>
      <c r="E148" s="611">
        <f t="shared" si="27"/>
        <v>308571.11698684469</v>
      </c>
      <c r="F148" s="582">
        <f t="shared" si="28"/>
        <v>1.7048564999359989E-2</v>
      </c>
      <c r="G148" s="582"/>
      <c r="H148" s="581">
        <v>15891158.674335105</v>
      </c>
      <c r="I148" s="581">
        <v>16592218.514897637</v>
      </c>
      <c r="J148" s="611">
        <f t="shared" si="29"/>
        <v>701059.84056253172</v>
      </c>
      <c r="K148" s="582">
        <f t="shared" si="30"/>
        <v>4.4116345128110329E-2</v>
      </c>
      <c r="L148" s="579"/>
      <c r="M148" s="578">
        <f t="shared" si="31"/>
        <v>2208377.3862323742</v>
      </c>
      <c r="N148" s="578">
        <v>-1326489.8967506385</v>
      </c>
      <c r="O148" s="591">
        <v>114722.15439318866</v>
      </c>
      <c r="P148" s="578">
        <v>1520417.735481862</v>
      </c>
      <c r="Q148" s="578">
        <v>-1382275.9321918038</v>
      </c>
      <c r="R148" s="604">
        <f t="shared" si="23"/>
        <v>-2708765.8289424423</v>
      </c>
      <c r="S148" s="604"/>
      <c r="T148" s="581">
        <f t="shared" si="32"/>
        <v>1815888.6626566872</v>
      </c>
      <c r="U148" s="581">
        <v>-1089533.1975940121</v>
      </c>
      <c r="V148" s="592">
        <v>1441555.189375557</v>
      </c>
      <c r="W148" s="581">
        <v>2691717.1626414731</v>
      </c>
      <c r="X148" s="581">
        <v>-1161363.6266788817</v>
      </c>
      <c r="Y148" s="589">
        <v>-518573.78343830898</v>
      </c>
      <c r="Z148" s="589">
        <v>198883.51385740703</v>
      </c>
      <c r="AA148" s="604">
        <f t="shared" si="24"/>
        <v>-2570587.0938537959</v>
      </c>
      <c r="AB148" s="604"/>
      <c r="AC148" s="602">
        <f t="shared" si="25"/>
        <v>138178.73508864641</v>
      </c>
      <c r="AD148" s="581">
        <v>558414.04088914767</v>
      </c>
      <c r="AE148" s="578">
        <f t="shared" si="26"/>
        <v>97.420453748979014</v>
      </c>
      <c r="AF148" s="578"/>
      <c r="AG148" s="583">
        <v>5732</v>
      </c>
      <c r="AH148" s="584">
        <v>15</v>
      </c>
      <c r="AI148" s="584">
        <v>15</v>
      </c>
    </row>
    <row r="149" spans="1:35" s="572" customFormat="1" ht="16.5">
      <c r="A149" s="585">
        <v>441</v>
      </c>
      <c r="B149" s="432" t="s">
        <v>153</v>
      </c>
      <c r="C149" s="581">
        <v>22591449.394380596</v>
      </c>
      <c r="D149" s="581">
        <v>22811807.697157089</v>
      </c>
      <c r="E149" s="611">
        <f t="shared" si="27"/>
        <v>220358.30277649313</v>
      </c>
      <c r="F149" s="582">
        <f t="shared" si="28"/>
        <v>9.7540577822025493E-3</v>
      </c>
      <c r="G149" s="582"/>
      <c r="H149" s="581">
        <v>21462436.30634883</v>
      </c>
      <c r="I149" s="581">
        <v>21525586.351939816</v>
      </c>
      <c r="J149" s="611">
        <f t="shared" si="29"/>
        <v>63150.045590985566</v>
      </c>
      <c r="K149" s="582">
        <f t="shared" si="30"/>
        <v>2.9423521491036444E-3</v>
      </c>
      <c r="L149" s="579"/>
      <c r="M149" s="578">
        <f t="shared" si="31"/>
        <v>1129013.0880317651</v>
      </c>
      <c r="N149" s="578">
        <v>-678572.22119244223</v>
      </c>
      <c r="O149" s="591">
        <v>-1957487.2678868175</v>
      </c>
      <c r="P149" s="578">
        <v>-1744867.4402716924</v>
      </c>
      <c r="Q149" s="578">
        <v>-193986.58508298401</v>
      </c>
      <c r="R149" s="604">
        <f t="shared" si="23"/>
        <v>-872558.80627542618</v>
      </c>
      <c r="S149" s="604"/>
      <c r="T149" s="581">
        <f t="shared" si="32"/>
        <v>1286221.3452172726</v>
      </c>
      <c r="U149" s="581">
        <v>-771732.80713036342</v>
      </c>
      <c r="V149" s="592">
        <v>-2021788.2534189299</v>
      </c>
      <c r="W149" s="581">
        <v>-1745121.2489533518</v>
      </c>
      <c r="X149" s="581">
        <v>-208178.25878147365</v>
      </c>
      <c r="Y149" s="589">
        <v>-399967.67211806768</v>
      </c>
      <c r="Z149" s="589">
        <v>153395.67598806639</v>
      </c>
      <c r="AA149" s="604">
        <f t="shared" si="24"/>
        <v>-1226483.0620418382</v>
      </c>
      <c r="AB149" s="604"/>
      <c r="AC149" s="602">
        <f t="shared" si="25"/>
        <v>-353924.25576641201</v>
      </c>
      <c r="AD149" s="581">
        <v>66249.12625189987</v>
      </c>
      <c r="AE149" s="578">
        <f t="shared" si="26"/>
        <v>14.985099808165543</v>
      </c>
      <c r="AF149" s="578"/>
      <c r="AG149" s="583">
        <v>4421</v>
      </c>
      <c r="AH149" s="584">
        <v>9</v>
      </c>
      <c r="AI149" s="584">
        <v>9</v>
      </c>
    </row>
    <row r="150" spans="1:35" s="572" customFormat="1" ht="16.5">
      <c r="A150" s="585">
        <v>444</v>
      </c>
      <c r="B150" s="432" t="s">
        <v>564</v>
      </c>
      <c r="C150" s="581">
        <v>173383793.79848853</v>
      </c>
      <c r="D150" s="581">
        <v>176148554.10934788</v>
      </c>
      <c r="E150" s="611">
        <f t="shared" si="27"/>
        <v>2764760.3108593524</v>
      </c>
      <c r="F150" s="582">
        <f t="shared" si="28"/>
        <v>1.5945898115902538E-2</v>
      </c>
      <c r="G150" s="582"/>
      <c r="H150" s="581">
        <v>176306187.51597098</v>
      </c>
      <c r="I150" s="581">
        <v>180269037.44040224</v>
      </c>
      <c r="J150" s="611">
        <f t="shared" si="29"/>
        <v>3962849.9244312644</v>
      </c>
      <c r="K150" s="582">
        <f t="shared" si="30"/>
        <v>2.2477089319807811E-2</v>
      </c>
      <c r="L150" s="579"/>
      <c r="M150" s="578">
        <f t="shared" si="31"/>
        <v>-2922393.7174824476</v>
      </c>
      <c r="N150" s="578">
        <v>1741465.0762853224</v>
      </c>
      <c r="O150" s="591">
        <v>8949548.757476151</v>
      </c>
      <c r="P150" s="578">
        <v>5182428.4122827798</v>
      </c>
      <c r="Q150" s="578">
        <v>3958693.2397983586</v>
      </c>
      <c r="R150" s="604">
        <f t="shared" si="23"/>
        <v>5700158.3160836808</v>
      </c>
      <c r="S150" s="604"/>
      <c r="T150" s="581">
        <f t="shared" si="32"/>
        <v>-4120483.3310543597</v>
      </c>
      <c r="U150" s="581">
        <v>2472289.9986326154</v>
      </c>
      <c r="V150" s="592">
        <v>10526868.926301122</v>
      </c>
      <c r="W150" s="581">
        <v>6292477.3292618543</v>
      </c>
      <c r="X150" s="581">
        <v>3569751.2438464253</v>
      </c>
      <c r="Y150" s="589">
        <v>-4144519.1195206512</v>
      </c>
      <c r="Z150" s="589">
        <v>1589506.7434266701</v>
      </c>
      <c r="AA150" s="604">
        <f t="shared" si="24"/>
        <v>3487028.8663850604</v>
      </c>
      <c r="AB150" s="604"/>
      <c r="AC150" s="602">
        <f t="shared" si="25"/>
        <v>-2213129.4496986205</v>
      </c>
      <c r="AD150" s="581">
        <v>-4290203.66815117</v>
      </c>
      <c r="AE150" s="578">
        <f t="shared" si="26"/>
        <v>-93.650076797083017</v>
      </c>
      <c r="AF150" s="578"/>
      <c r="AG150" s="583">
        <v>45811</v>
      </c>
      <c r="AH150" s="584">
        <v>1</v>
      </c>
      <c r="AI150" s="586">
        <v>34</v>
      </c>
    </row>
    <row r="151" spans="1:35" s="572" customFormat="1" ht="16.5">
      <c r="A151" s="585">
        <v>445</v>
      </c>
      <c r="B151" s="432" t="s">
        <v>565</v>
      </c>
      <c r="C151" s="581">
        <v>64023125.694605701</v>
      </c>
      <c r="D151" s="581">
        <v>67216922.062886566</v>
      </c>
      <c r="E151" s="611">
        <f t="shared" si="27"/>
        <v>3193796.3682808653</v>
      </c>
      <c r="F151" s="582">
        <f t="shared" si="28"/>
        <v>4.9885042843979113E-2</v>
      </c>
      <c r="G151" s="582"/>
      <c r="H151" s="581">
        <v>58364020.813146494</v>
      </c>
      <c r="I151" s="581">
        <v>59713948.413936496</v>
      </c>
      <c r="J151" s="611">
        <f t="shared" si="29"/>
        <v>1349927.6007900015</v>
      </c>
      <c r="K151" s="582">
        <f t="shared" si="30"/>
        <v>2.3129448279648517E-2</v>
      </c>
      <c r="L151" s="579"/>
      <c r="M151" s="578">
        <f t="shared" si="31"/>
        <v>5659104.8814592063</v>
      </c>
      <c r="N151" s="578">
        <v>-3399389.9714153982</v>
      </c>
      <c r="O151" s="591">
        <v>3054515.766576916</v>
      </c>
      <c r="P151" s="578">
        <v>3339835.8129688352</v>
      </c>
      <c r="Q151" s="578">
        <v>-222476.07213752993</v>
      </c>
      <c r="R151" s="604">
        <f t="shared" si="23"/>
        <v>-3621866.0435529281</v>
      </c>
      <c r="S151" s="604"/>
      <c r="T151" s="581">
        <f t="shared" si="32"/>
        <v>7502973.6489500701</v>
      </c>
      <c r="U151" s="581">
        <v>-4501784.1893700408</v>
      </c>
      <c r="V151" s="592">
        <v>-26352.358509764075</v>
      </c>
      <c r="W151" s="581">
        <v>1000440.1092664003</v>
      </c>
      <c r="X151" s="581">
        <v>-794556.59658177535</v>
      </c>
      <c r="Y151" s="589">
        <v>-1356235.0990097155</v>
      </c>
      <c r="Z151" s="589">
        <v>520143.53737550398</v>
      </c>
      <c r="AA151" s="604">
        <f t="shared" si="24"/>
        <v>-6132432.3475860283</v>
      </c>
      <c r="AB151" s="604"/>
      <c r="AC151" s="602">
        <f t="shared" si="25"/>
        <v>-2510566.3040331001</v>
      </c>
      <c r="AD151" s="581">
        <v>-2795405.2343072835</v>
      </c>
      <c r="AE151" s="578">
        <f t="shared" si="26"/>
        <v>-186.47223229319482</v>
      </c>
      <c r="AF151" s="578"/>
      <c r="AG151" s="583">
        <v>14991</v>
      </c>
      <c r="AH151" s="584">
        <v>2</v>
      </c>
      <c r="AI151" s="584">
        <v>2</v>
      </c>
    </row>
    <row r="152" spans="1:35" s="572" customFormat="1" ht="16.5">
      <c r="A152" s="585">
        <v>475</v>
      </c>
      <c r="B152" s="432" t="s">
        <v>566</v>
      </c>
      <c r="C152" s="581">
        <v>25146517.746468872</v>
      </c>
      <c r="D152" s="581">
        <v>26055683.998364106</v>
      </c>
      <c r="E152" s="611">
        <f t="shared" si="27"/>
        <v>909166.25189523399</v>
      </c>
      <c r="F152" s="582">
        <f t="shared" si="28"/>
        <v>3.6154757531901255E-2</v>
      </c>
      <c r="G152" s="582"/>
      <c r="H152" s="581">
        <v>23114173.00311562</v>
      </c>
      <c r="I152" s="581">
        <v>23772963.41717964</v>
      </c>
      <c r="J152" s="611">
        <f t="shared" si="29"/>
        <v>658790.41406401992</v>
      </c>
      <c r="K152" s="582">
        <f t="shared" si="30"/>
        <v>2.8501578402792944E-2</v>
      </c>
      <c r="L152" s="579"/>
      <c r="M152" s="578">
        <f t="shared" si="31"/>
        <v>2032344.7433532514</v>
      </c>
      <c r="N152" s="578">
        <v>-1220835.1691205476</v>
      </c>
      <c r="O152" s="591">
        <v>983251.71753782034</v>
      </c>
      <c r="P152" s="578">
        <v>1948861.721462626</v>
      </c>
      <c r="Q152" s="578">
        <v>-942752.72653293004</v>
      </c>
      <c r="R152" s="604">
        <f t="shared" si="23"/>
        <v>-2163587.8956534779</v>
      </c>
      <c r="S152" s="604"/>
      <c r="T152" s="581">
        <f t="shared" si="32"/>
        <v>2282720.5811844654</v>
      </c>
      <c r="U152" s="581">
        <v>-1369632.348710679</v>
      </c>
      <c r="V152" s="592">
        <v>144351.12676627934</v>
      </c>
      <c r="W152" s="581">
        <v>1211539.0400435179</v>
      </c>
      <c r="X152" s="581">
        <v>-982308.96335567965</v>
      </c>
      <c r="Y152" s="589">
        <v>-495684.88476247294</v>
      </c>
      <c r="Z152" s="589">
        <v>190105.1591808676</v>
      </c>
      <c r="AA152" s="604">
        <f t="shared" si="24"/>
        <v>-2657521.037647964</v>
      </c>
      <c r="AB152" s="604"/>
      <c r="AC152" s="602">
        <f t="shared" si="25"/>
        <v>-493933.1419944861</v>
      </c>
      <c r="AD152" s="581">
        <v>-90027.298629594035</v>
      </c>
      <c r="AE152" s="578">
        <f t="shared" si="26"/>
        <v>-16.431337585251693</v>
      </c>
      <c r="AF152" s="578"/>
      <c r="AG152" s="583">
        <v>5479</v>
      </c>
      <c r="AH152" s="584">
        <v>15</v>
      </c>
      <c r="AI152" s="584">
        <v>15</v>
      </c>
    </row>
    <row r="153" spans="1:35" s="572" customFormat="1" ht="16.5">
      <c r="A153" s="585">
        <v>480</v>
      </c>
      <c r="B153" s="432" t="s">
        <v>567</v>
      </c>
      <c r="C153" s="581">
        <v>7580324.1747299535</v>
      </c>
      <c r="D153" s="581">
        <v>7810835.2317926697</v>
      </c>
      <c r="E153" s="611">
        <f t="shared" si="27"/>
        <v>230511.05706271622</v>
      </c>
      <c r="F153" s="582">
        <f t="shared" si="28"/>
        <v>3.0409129180933494E-2</v>
      </c>
      <c r="G153" s="582"/>
      <c r="H153" s="581">
        <v>8017366.3268589377</v>
      </c>
      <c r="I153" s="581">
        <v>7996787.5835007736</v>
      </c>
      <c r="J153" s="611">
        <f t="shared" si="29"/>
        <v>-20578.743358164094</v>
      </c>
      <c r="K153" s="582">
        <f t="shared" si="30"/>
        <v>-2.5667709967577947E-3</v>
      </c>
      <c r="L153" s="579"/>
      <c r="M153" s="578">
        <f t="shared" si="31"/>
        <v>-437042.15212898422</v>
      </c>
      <c r="N153" s="578">
        <v>261707.27360177401</v>
      </c>
      <c r="O153" s="591">
        <v>51682.228910099715</v>
      </c>
      <c r="P153" s="578">
        <v>-14969.249535670504</v>
      </c>
      <c r="Q153" s="578">
        <v>74941.251000869946</v>
      </c>
      <c r="R153" s="604">
        <f t="shared" si="23"/>
        <v>336648.52460264397</v>
      </c>
      <c r="S153" s="604"/>
      <c r="T153" s="581">
        <f t="shared" si="32"/>
        <v>-185952.3517081039</v>
      </c>
      <c r="U153" s="581">
        <v>111571.41102486232</v>
      </c>
      <c r="V153" s="592">
        <v>-300479.62017257512</v>
      </c>
      <c r="W153" s="581">
        <v>-266177.50046922918</v>
      </c>
      <c r="X153" s="581">
        <v>-3659.5639550630558</v>
      </c>
      <c r="Y153" s="589">
        <v>-178949.5714656272</v>
      </c>
      <c r="Z153" s="589">
        <v>68630.772925671859</v>
      </c>
      <c r="AA153" s="604">
        <f t="shared" si="24"/>
        <v>-2406.9514701560838</v>
      </c>
      <c r="AB153" s="604"/>
      <c r="AC153" s="602">
        <f t="shared" si="25"/>
        <v>-339055.47607280005</v>
      </c>
      <c r="AD153" s="581">
        <v>-55547.631258991081</v>
      </c>
      <c r="AE153" s="578">
        <f t="shared" si="26"/>
        <v>-28.082725611218947</v>
      </c>
      <c r="AF153" s="578"/>
      <c r="AG153" s="583">
        <v>1978</v>
      </c>
      <c r="AH153" s="584">
        <v>2</v>
      </c>
      <c r="AI153" s="584">
        <v>2</v>
      </c>
    </row>
    <row r="154" spans="1:35" s="572" customFormat="1" ht="16.5">
      <c r="A154" s="585">
        <v>481</v>
      </c>
      <c r="B154" s="432" t="s">
        <v>158</v>
      </c>
      <c r="C154" s="581">
        <v>29536038.085162587</v>
      </c>
      <c r="D154" s="581">
        <v>30235870.795499548</v>
      </c>
      <c r="E154" s="611">
        <f t="shared" si="27"/>
        <v>699832.71033696085</v>
      </c>
      <c r="F154" s="582">
        <f t="shared" si="28"/>
        <v>2.3694197181053929E-2</v>
      </c>
      <c r="G154" s="582"/>
      <c r="H154" s="581">
        <v>29841138.956435651</v>
      </c>
      <c r="I154" s="581">
        <v>30781500.742691346</v>
      </c>
      <c r="J154" s="611">
        <f t="shared" si="29"/>
        <v>940361.78625569493</v>
      </c>
      <c r="K154" s="582">
        <f t="shared" si="30"/>
        <v>3.151226190221848E-2</v>
      </c>
      <c r="L154" s="579"/>
      <c r="M154" s="578">
        <f t="shared" si="31"/>
        <v>-305100.87127306312</v>
      </c>
      <c r="N154" s="578">
        <v>180558.41929749332</v>
      </c>
      <c r="O154" s="591">
        <v>1826560.3692727014</v>
      </c>
      <c r="P154" s="578">
        <v>1835104.6663338505</v>
      </c>
      <c r="Q154" s="578">
        <v>31496.55409443851</v>
      </c>
      <c r="R154" s="604">
        <f t="shared" si="23"/>
        <v>212054.97339193182</v>
      </c>
      <c r="S154" s="604"/>
      <c r="T154" s="581">
        <f t="shared" si="32"/>
        <v>-545629.9471917972</v>
      </c>
      <c r="U154" s="581">
        <v>327377.96831507824</v>
      </c>
      <c r="V154" s="592">
        <v>974805.67796013504</v>
      </c>
      <c r="W154" s="581">
        <v>889638.46759475023</v>
      </c>
      <c r="X154" s="581">
        <v>4740.8405081012779</v>
      </c>
      <c r="Y154" s="589">
        <v>-872311.30842850229</v>
      </c>
      <c r="Z154" s="589">
        <v>334548.99522210722</v>
      </c>
      <c r="AA154" s="604">
        <f t="shared" si="24"/>
        <v>-205643.50438321551</v>
      </c>
      <c r="AB154" s="604"/>
      <c r="AC154" s="602">
        <f t="shared" si="25"/>
        <v>-417698.4777751473</v>
      </c>
      <c r="AD154" s="581">
        <v>-864541.38881825842</v>
      </c>
      <c r="AE154" s="578">
        <f t="shared" si="26"/>
        <v>-89.664114169078871</v>
      </c>
      <c r="AF154" s="578"/>
      <c r="AG154" s="583">
        <v>9642</v>
      </c>
      <c r="AH154" s="584">
        <v>2</v>
      </c>
      <c r="AI154" s="584">
        <v>2</v>
      </c>
    </row>
    <row r="155" spans="1:35" s="572" customFormat="1" ht="16.5">
      <c r="A155" s="585">
        <v>483</v>
      </c>
      <c r="B155" s="432" t="s">
        <v>159</v>
      </c>
      <c r="C155" s="581">
        <v>4283503.2356674178</v>
      </c>
      <c r="D155" s="581">
        <v>4536833.8142324686</v>
      </c>
      <c r="E155" s="611">
        <f t="shared" si="27"/>
        <v>253330.57856505085</v>
      </c>
      <c r="F155" s="582">
        <f t="shared" si="28"/>
        <v>5.9140979853976719E-2</v>
      </c>
      <c r="G155" s="582"/>
      <c r="H155" s="581">
        <v>4149245.9786909972</v>
      </c>
      <c r="I155" s="581">
        <v>4183223.1553202723</v>
      </c>
      <c r="J155" s="611">
        <f t="shared" si="29"/>
        <v>33977.176629275084</v>
      </c>
      <c r="K155" s="582">
        <f t="shared" si="30"/>
        <v>8.1887593080211141E-3</v>
      </c>
      <c r="L155" s="579"/>
      <c r="M155" s="578">
        <f t="shared" si="31"/>
        <v>134257.25697642053</v>
      </c>
      <c r="N155" s="578">
        <v>-80834.448165230875</v>
      </c>
      <c r="O155" s="591">
        <v>-336556.53670614958</v>
      </c>
      <c r="P155" s="578">
        <v>-132513.09968778538</v>
      </c>
      <c r="Q155" s="578">
        <v>-199561.12783781782</v>
      </c>
      <c r="R155" s="604">
        <f t="shared" si="23"/>
        <v>-280395.57600304869</v>
      </c>
      <c r="S155" s="604"/>
      <c r="T155" s="581">
        <f t="shared" si="32"/>
        <v>353610.65891219629</v>
      </c>
      <c r="U155" s="581">
        <v>-212166.39534731774</v>
      </c>
      <c r="V155" s="592">
        <v>-707917.1377186114</v>
      </c>
      <c r="W155" s="581">
        <v>-415852.47165516671</v>
      </c>
      <c r="X155" s="581">
        <v>-275535.03664816794</v>
      </c>
      <c r="Y155" s="589">
        <v>-96531.44224156937</v>
      </c>
      <c r="Z155" s="589">
        <v>37021.756679318438</v>
      </c>
      <c r="AA155" s="604">
        <f t="shared" si="24"/>
        <v>-547211.11755773658</v>
      </c>
      <c r="AB155" s="604"/>
      <c r="AC155" s="602">
        <f t="shared" si="25"/>
        <v>-266815.54155468789</v>
      </c>
      <c r="AD155" s="581">
        <v>-371316.06747075333</v>
      </c>
      <c r="AE155" s="578">
        <f t="shared" si="26"/>
        <v>-348.00006323407058</v>
      </c>
      <c r="AF155" s="578"/>
      <c r="AG155" s="583">
        <v>1067</v>
      </c>
      <c r="AH155" s="584">
        <v>17</v>
      </c>
      <c r="AI155" s="584">
        <v>17</v>
      </c>
    </row>
    <row r="156" spans="1:35" s="572" customFormat="1" ht="16.5">
      <c r="A156" s="585">
        <v>484</v>
      </c>
      <c r="B156" s="432" t="s">
        <v>568</v>
      </c>
      <c r="C156" s="581">
        <v>15449517.801499097</v>
      </c>
      <c r="D156" s="581">
        <v>15797023.455748035</v>
      </c>
      <c r="E156" s="611">
        <f t="shared" si="27"/>
        <v>347505.65424893796</v>
      </c>
      <c r="F156" s="582">
        <f t="shared" si="28"/>
        <v>2.2492977367566697E-2</v>
      </c>
      <c r="G156" s="582"/>
      <c r="H156" s="581">
        <v>14861773.658478929</v>
      </c>
      <c r="I156" s="581">
        <v>15178113.345963132</v>
      </c>
      <c r="J156" s="611">
        <f t="shared" si="29"/>
        <v>316339.68748420291</v>
      </c>
      <c r="K156" s="582">
        <f t="shared" si="30"/>
        <v>2.1285459915729842E-2</v>
      </c>
      <c r="L156" s="579"/>
      <c r="M156" s="578">
        <f t="shared" si="31"/>
        <v>587744.14302016795</v>
      </c>
      <c r="N156" s="578">
        <v>-353441.73405280849</v>
      </c>
      <c r="O156" s="591">
        <v>-785003.80920432508</v>
      </c>
      <c r="P156" s="578">
        <v>-909630.75265983958</v>
      </c>
      <c r="Q156" s="578">
        <v>137353.20232779079</v>
      </c>
      <c r="R156" s="604">
        <f t="shared" si="23"/>
        <v>-216088.5317250177</v>
      </c>
      <c r="S156" s="604"/>
      <c r="T156" s="581">
        <f t="shared" si="32"/>
        <v>618910.109784903</v>
      </c>
      <c r="U156" s="581">
        <v>-371346.06587094173</v>
      </c>
      <c r="V156" s="592">
        <v>-1515757.1167113781</v>
      </c>
      <c r="W156" s="581">
        <v>-1627122.7057501404</v>
      </c>
      <c r="X156" s="581">
        <v>68319.422661186181</v>
      </c>
      <c r="Y156" s="589">
        <v>-268424.35719844082</v>
      </c>
      <c r="Z156" s="589">
        <v>102946.15938850779</v>
      </c>
      <c r="AA156" s="604">
        <f t="shared" si="24"/>
        <v>-468504.84101968858</v>
      </c>
      <c r="AB156" s="604"/>
      <c r="AC156" s="602">
        <f t="shared" si="25"/>
        <v>-252416.30929467088</v>
      </c>
      <c r="AD156" s="581">
        <v>781639.49370199302</v>
      </c>
      <c r="AE156" s="578">
        <f t="shared" si="26"/>
        <v>263.44438614829556</v>
      </c>
      <c r="AF156" s="578"/>
      <c r="AG156" s="583">
        <v>2967</v>
      </c>
      <c r="AH156" s="584">
        <v>4</v>
      </c>
      <c r="AI156" s="584">
        <v>4</v>
      </c>
    </row>
    <row r="157" spans="1:35" s="572" customFormat="1" ht="16.5">
      <c r="A157" s="585">
        <v>489</v>
      </c>
      <c r="B157" s="432" t="s">
        <v>161</v>
      </c>
      <c r="C157" s="581">
        <v>9110014.7477279101</v>
      </c>
      <c r="D157" s="581">
        <v>9558265.5395760015</v>
      </c>
      <c r="E157" s="611">
        <f t="shared" si="27"/>
        <v>448250.79184809141</v>
      </c>
      <c r="F157" s="582">
        <f t="shared" si="28"/>
        <v>4.920417850694344E-2</v>
      </c>
      <c r="G157" s="582"/>
      <c r="H157" s="581">
        <v>10346473.016561367</v>
      </c>
      <c r="I157" s="581">
        <v>10613663.890406594</v>
      </c>
      <c r="J157" s="611">
        <f t="shared" si="29"/>
        <v>267190.87384522706</v>
      </c>
      <c r="K157" s="582">
        <f t="shared" si="30"/>
        <v>2.582434356302294E-2</v>
      </c>
      <c r="L157" s="579"/>
      <c r="M157" s="578">
        <f t="shared" si="31"/>
        <v>-1236458.2688334566</v>
      </c>
      <c r="N157" s="578">
        <v>741397.29173486971</v>
      </c>
      <c r="O157" s="591">
        <v>273110.87599693798</v>
      </c>
      <c r="P157" s="578">
        <v>-155757.18016763404</v>
      </c>
      <c r="Q157" s="578">
        <v>436512.14291764138</v>
      </c>
      <c r="R157" s="604">
        <f t="shared" si="23"/>
        <v>1177909.434652511</v>
      </c>
      <c r="S157" s="604"/>
      <c r="T157" s="581">
        <f t="shared" si="32"/>
        <v>-1055398.3508305922</v>
      </c>
      <c r="U157" s="581">
        <v>633239.01049835514</v>
      </c>
      <c r="V157" s="592">
        <v>-1300058.3417602926</v>
      </c>
      <c r="W157" s="581">
        <v>-1656024.9366062284</v>
      </c>
      <c r="X157" s="581">
        <v>329982.20523277845</v>
      </c>
      <c r="Y157" s="589">
        <v>-162031.68983566144</v>
      </c>
      <c r="Z157" s="589">
        <v>62142.423816925329</v>
      </c>
      <c r="AA157" s="604">
        <f t="shared" si="24"/>
        <v>863331.94971239753</v>
      </c>
      <c r="AB157" s="604"/>
      <c r="AC157" s="602">
        <f t="shared" si="25"/>
        <v>-314577.4849401135</v>
      </c>
      <c r="AD157" s="581">
        <v>-157688.16075125895</v>
      </c>
      <c r="AE157" s="578">
        <f t="shared" si="26"/>
        <v>-88.04475753839138</v>
      </c>
      <c r="AF157" s="578"/>
      <c r="AG157" s="583">
        <v>1791</v>
      </c>
      <c r="AH157" s="584">
        <v>8</v>
      </c>
      <c r="AI157" s="584">
        <v>8</v>
      </c>
    </row>
    <row r="158" spans="1:35" s="572" customFormat="1" ht="16.5">
      <c r="A158" s="585">
        <v>491</v>
      </c>
      <c r="B158" s="432" t="s">
        <v>569</v>
      </c>
      <c r="C158" s="581">
        <v>239710909.38145477</v>
      </c>
      <c r="D158" s="581">
        <v>249473251.19333294</v>
      </c>
      <c r="E158" s="611">
        <f t="shared" si="27"/>
        <v>9762341.8118781745</v>
      </c>
      <c r="F158" s="582">
        <f t="shared" si="28"/>
        <v>4.0725479858504256E-2</v>
      </c>
      <c r="G158" s="582"/>
      <c r="H158" s="581">
        <v>223344243.30868703</v>
      </c>
      <c r="I158" s="581">
        <v>229256497.34500384</v>
      </c>
      <c r="J158" s="611">
        <f t="shared" si="29"/>
        <v>5912254.036316812</v>
      </c>
      <c r="K158" s="582">
        <f t="shared" si="30"/>
        <v>2.6471486118159793E-2</v>
      </c>
      <c r="L158" s="579"/>
      <c r="M158" s="578">
        <f t="shared" si="31"/>
        <v>16366666.072767735</v>
      </c>
      <c r="N158" s="578">
        <v>-9833567.5417955555</v>
      </c>
      <c r="O158" s="591">
        <v>-1943835.9032463431</v>
      </c>
      <c r="P158" s="578">
        <v>2341092.8804287612</v>
      </c>
      <c r="Q158" s="578">
        <v>-4067803.3941691201</v>
      </c>
      <c r="R158" s="604">
        <f t="shared" si="23"/>
        <v>-13901370.935964676</v>
      </c>
      <c r="S158" s="604"/>
      <c r="T158" s="581">
        <f t="shared" si="32"/>
        <v>20216753.848329097</v>
      </c>
      <c r="U158" s="581">
        <v>-12130052.308997456</v>
      </c>
      <c r="V158" s="592">
        <v>5745622.5445305109</v>
      </c>
      <c r="W158" s="581">
        <v>11584149.17830804</v>
      </c>
      <c r="X158" s="581">
        <v>-5033268.7734156651</v>
      </c>
      <c r="Y158" s="589">
        <v>-4702628.2733990401</v>
      </c>
      <c r="Z158" s="589">
        <v>1803552.8699071908</v>
      </c>
      <c r="AA158" s="604">
        <f t="shared" si="24"/>
        <v>-20062396.485904973</v>
      </c>
      <c r="AB158" s="604"/>
      <c r="AC158" s="602">
        <f t="shared" si="25"/>
        <v>-6161025.5499402974</v>
      </c>
      <c r="AD158" s="581">
        <v>-4964078.2524217609</v>
      </c>
      <c r="AE158" s="578">
        <f t="shared" si="26"/>
        <v>-95.499773998110058</v>
      </c>
      <c r="AF158" s="578"/>
      <c r="AG158" s="583">
        <v>51980</v>
      </c>
      <c r="AH158" s="584">
        <v>10</v>
      </c>
      <c r="AI158" s="584">
        <v>10</v>
      </c>
    </row>
    <row r="159" spans="1:35" s="572" customFormat="1" ht="16.5">
      <c r="A159" s="585">
        <v>494</v>
      </c>
      <c r="B159" s="432" t="s">
        <v>163</v>
      </c>
      <c r="C159" s="581">
        <v>35195119.638095193</v>
      </c>
      <c r="D159" s="581">
        <v>36163219.945422262</v>
      </c>
      <c r="E159" s="611">
        <f t="shared" si="27"/>
        <v>968100.30732706934</v>
      </c>
      <c r="F159" s="582">
        <f t="shared" si="28"/>
        <v>2.7506663346562338E-2</v>
      </c>
      <c r="G159" s="582"/>
      <c r="H159" s="581">
        <v>32610294.635330819</v>
      </c>
      <c r="I159" s="581">
        <v>33356097.343102317</v>
      </c>
      <c r="J159" s="611">
        <f t="shared" si="29"/>
        <v>745802.70777149871</v>
      </c>
      <c r="K159" s="582">
        <f t="shared" si="30"/>
        <v>2.2870161588895217E-2</v>
      </c>
      <c r="L159" s="579"/>
      <c r="M159" s="578">
        <f t="shared" si="31"/>
        <v>2584825.002764374</v>
      </c>
      <c r="N159" s="578">
        <v>-1332285.5570207154</v>
      </c>
      <c r="O159" s="591">
        <v>2336721.2500145063</v>
      </c>
      <c r="P159" s="578">
        <v>4323672.3634657934</v>
      </c>
      <c r="Q159" s="578">
        <v>-1802553.0599030182</v>
      </c>
      <c r="R159" s="604">
        <f t="shared" si="23"/>
        <v>-3134838.6169237336</v>
      </c>
      <c r="S159" s="604"/>
      <c r="T159" s="581">
        <f t="shared" si="32"/>
        <v>2807122.6023199446</v>
      </c>
      <c r="U159" s="581">
        <v>-1684273.5613919664</v>
      </c>
      <c r="V159" s="592">
        <v>-52997.350142158568</v>
      </c>
      <c r="W159" s="581">
        <v>2025189.8261376955</v>
      </c>
      <c r="X159" s="581">
        <v>-1940590.0174546521</v>
      </c>
      <c r="Y159" s="589">
        <v>-803554.14244575368</v>
      </c>
      <c r="Z159" s="589">
        <v>308179.23413843149</v>
      </c>
      <c r="AA159" s="604">
        <f t="shared" si="24"/>
        <v>-4120238.4871539404</v>
      </c>
      <c r="AB159" s="604"/>
      <c r="AC159" s="602">
        <f t="shared" si="25"/>
        <v>-985399.87023020675</v>
      </c>
      <c r="AD159" s="581">
        <v>-1099179.221711047</v>
      </c>
      <c r="AE159" s="578">
        <f t="shared" si="26"/>
        <v>-123.75357146037457</v>
      </c>
      <c r="AF159" s="578"/>
      <c r="AG159" s="583">
        <v>8882</v>
      </c>
      <c r="AH159" s="584">
        <v>17</v>
      </c>
      <c r="AI159" s="584">
        <v>17</v>
      </c>
    </row>
    <row r="160" spans="1:35" s="572" customFormat="1" ht="16.5">
      <c r="A160" s="585">
        <v>495</v>
      </c>
      <c r="B160" s="432" t="s">
        <v>164</v>
      </c>
      <c r="C160" s="581">
        <v>7564862.9855306745</v>
      </c>
      <c r="D160" s="581">
        <v>8061748.0725702187</v>
      </c>
      <c r="E160" s="611">
        <f t="shared" si="27"/>
        <v>496885.08703954425</v>
      </c>
      <c r="F160" s="582">
        <f t="shared" si="28"/>
        <v>6.5683289702660463E-2</v>
      </c>
      <c r="G160" s="582"/>
      <c r="H160" s="581">
        <v>7923190.8602454579</v>
      </c>
      <c r="I160" s="581">
        <v>8048074.6677042106</v>
      </c>
      <c r="J160" s="611">
        <f t="shared" si="29"/>
        <v>124883.80745875277</v>
      </c>
      <c r="K160" s="582">
        <f t="shared" si="30"/>
        <v>1.5761807289706498E-2</v>
      </c>
      <c r="L160" s="579"/>
      <c r="M160" s="578">
        <f t="shared" si="31"/>
        <v>-358327.87471478339</v>
      </c>
      <c r="N160" s="578">
        <v>214609.38296891158</v>
      </c>
      <c r="O160" s="591">
        <v>196633.60062773526</v>
      </c>
      <c r="P160" s="578">
        <v>24119.98661617469</v>
      </c>
      <c r="Q160" s="578">
        <v>178712.19771105226</v>
      </c>
      <c r="R160" s="604">
        <f t="shared" si="23"/>
        <v>393321.58067996381</v>
      </c>
      <c r="S160" s="604"/>
      <c r="T160" s="581">
        <f t="shared" si="32"/>
        <v>13673.404866008088</v>
      </c>
      <c r="U160" s="581">
        <v>-8204.0429196048517</v>
      </c>
      <c r="V160" s="592">
        <v>-508928.79974351637</v>
      </c>
      <c r="W160" s="581">
        <v>-532254.75144613301</v>
      </c>
      <c r="X160" s="581">
        <v>1897.1725520682137</v>
      </c>
      <c r="Y160" s="589">
        <v>-133624.12389015741</v>
      </c>
      <c r="Z160" s="589">
        <v>51247.548842880351</v>
      </c>
      <c r="AA160" s="604">
        <f t="shared" si="24"/>
        <v>-88683.445414813701</v>
      </c>
      <c r="AB160" s="604"/>
      <c r="AC160" s="602">
        <f t="shared" si="25"/>
        <v>-482005.02609477751</v>
      </c>
      <c r="AD160" s="581">
        <v>-109741.92081893724</v>
      </c>
      <c r="AE160" s="578">
        <f t="shared" si="26"/>
        <v>-74.300555733877616</v>
      </c>
      <c r="AF160" s="578"/>
      <c r="AG160" s="583">
        <v>1477</v>
      </c>
      <c r="AH160" s="584">
        <v>13</v>
      </c>
      <c r="AI160" s="584">
        <v>13</v>
      </c>
    </row>
    <row r="161" spans="1:35" s="572" customFormat="1" ht="16.5">
      <c r="A161" s="585">
        <v>498</v>
      </c>
      <c r="B161" s="432" t="s">
        <v>165</v>
      </c>
      <c r="C161" s="581">
        <v>11587008.872257523</v>
      </c>
      <c r="D161" s="581">
        <v>11616716.801692856</v>
      </c>
      <c r="E161" s="611">
        <f t="shared" si="27"/>
        <v>29707.929435333237</v>
      </c>
      <c r="F161" s="582">
        <f t="shared" si="28"/>
        <v>2.563899774553739E-3</v>
      </c>
      <c r="G161" s="582"/>
      <c r="H161" s="581">
        <v>11383539.055511357</v>
      </c>
      <c r="I161" s="581">
        <v>11738974.437799251</v>
      </c>
      <c r="J161" s="611">
        <f t="shared" si="29"/>
        <v>355435.38228789344</v>
      </c>
      <c r="K161" s="582">
        <f t="shared" si="30"/>
        <v>3.122362742857274E-2</v>
      </c>
      <c r="L161" s="579"/>
      <c r="M161" s="578">
        <f t="shared" si="31"/>
        <v>203469.81674616598</v>
      </c>
      <c r="N161" s="578">
        <v>-122686.07046232563</v>
      </c>
      <c r="O161" s="591">
        <v>292985.64911904931</v>
      </c>
      <c r="P161" s="578">
        <v>-191732.8385112267</v>
      </c>
      <c r="Q161" s="578">
        <v>494387.11180132453</v>
      </c>
      <c r="R161" s="604">
        <f t="shared" si="23"/>
        <v>371701.04133899888</v>
      </c>
      <c r="S161" s="604"/>
      <c r="T161" s="581">
        <f t="shared" si="32"/>
        <v>-122257.63610639423</v>
      </c>
      <c r="U161" s="581">
        <v>73354.581663836521</v>
      </c>
      <c r="V161" s="592">
        <v>1725098.9632084332</v>
      </c>
      <c r="W161" s="581">
        <v>1110693.3638067357</v>
      </c>
      <c r="X161" s="581">
        <v>581312.13613669772</v>
      </c>
      <c r="Y161" s="589">
        <v>-206361.96790348616</v>
      </c>
      <c r="Z161" s="589">
        <v>79143.980305084697</v>
      </c>
      <c r="AA161" s="604">
        <f t="shared" si="24"/>
        <v>527448.73020213272</v>
      </c>
      <c r="AB161" s="604"/>
      <c r="AC161" s="602">
        <f t="shared" si="25"/>
        <v>155747.68886313384</v>
      </c>
      <c r="AD161" s="581">
        <v>-18494.062739410903</v>
      </c>
      <c r="AE161" s="578">
        <f t="shared" si="26"/>
        <v>-8.1078749405571688</v>
      </c>
      <c r="AF161" s="578"/>
      <c r="AG161" s="583">
        <v>2281</v>
      </c>
      <c r="AH161" s="584">
        <v>19</v>
      </c>
      <c r="AI161" s="584">
        <v>19</v>
      </c>
    </row>
    <row r="162" spans="1:35" s="572" customFormat="1" ht="16.5">
      <c r="A162" s="585">
        <v>499</v>
      </c>
      <c r="B162" s="432" t="s">
        <v>570</v>
      </c>
      <c r="C162" s="581">
        <v>66359715.431194574</v>
      </c>
      <c r="D162" s="581">
        <v>70417557.1467219</v>
      </c>
      <c r="E162" s="611">
        <f t="shared" si="27"/>
        <v>4057841.7155273259</v>
      </c>
      <c r="F162" s="582">
        <f t="shared" si="28"/>
        <v>6.1149172945666422E-2</v>
      </c>
      <c r="G162" s="582"/>
      <c r="H162" s="581">
        <v>70130017.232512295</v>
      </c>
      <c r="I162" s="581">
        <v>72552735.968648419</v>
      </c>
      <c r="J162" s="611">
        <f t="shared" si="29"/>
        <v>2422718.7361361235</v>
      </c>
      <c r="K162" s="582">
        <f t="shared" si="30"/>
        <v>3.4546102107799716E-2</v>
      </c>
      <c r="L162" s="579"/>
      <c r="M162" s="578">
        <f t="shared" si="31"/>
        <v>-3770301.8013177216</v>
      </c>
      <c r="N162" s="578">
        <v>2257095.6570163397</v>
      </c>
      <c r="O162" s="591">
        <v>3855167.1238681674</v>
      </c>
      <c r="P162" s="578">
        <v>3168603.2831056565</v>
      </c>
      <c r="Q162" s="578">
        <v>767945.24610744999</v>
      </c>
      <c r="R162" s="604">
        <f t="shared" si="23"/>
        <v>3025040.9031237895</v>
      </c>
      <c r="S162" s="604"/>
      <c r="T162" s="581">
        <f t="shared" si="32"/>
        <v>-2135178.8219265193</v>
      </c>
      <c r="U162" s="581">
        <v>1281107.2931559114</v>
      </c>
      <c r="V162" s="592">
        <v>1575199.8209444433</v>
      </c>
      <c r="W162" s="581">
        <v>1547766.8920121789</v>
      </c>
      <c r="X162" s="581">
        <v>9667.5384847839996</v>
      </c>
      <c r="Y162" s="589">
        <v>-1778820.2599378978</v>
      </c>
      <c r="Z162" s="589">
        <v>682213.47687793733</v>
      </c>
      <c r="AA162" s="604">
        <f t="shared" si="24"/>
        <v>194168.04858073499</v>
      </c>
      <c r="AB162" s="604"/>
      <c r="AC162" s="602">
        <f t="shared" si="25"/>
        <v>-2830872.8545430545</v>
      </c>
      <c r="AD162" s="581">
        <v>-3133153.6447900496</v>
      </c>
      <c r="AE162" s="578">
        <f t="shared" si="26"/>
        <v>-159.35070922541195</v>
      </c>
      <c r="AF162" s="578"/>
      <c r="AG162" s="583">
        <v>19662</v>
      </c>
      <c r="AH162" s="584">
        <v>15</v>
      </c>
      <c r="AI162" s="584">
        <v>15</v>
      </c>
    </row>
    <row r="163" spans="1:35" s="572" customFormat="1" ht="16.5">
      <c r="A163" s="585">
        <v>500</v>
      </c>
      <c r="B163" s="432" t="s">
        <v>167</v>
      </c>
      <c r="C163" s="581">
        <v>28672707.108713675</v>
      </c>
      <c r="D163" s="581">
        <v>29484867.765685633</v>
      </c>
      <c r="E163" s="611">
        <f t="shared" si="27"/>
        <v>812160.65697195753</v>
      </c>
      <c r="F163" s="582">
        <f t="shared" si="28"/>
        <v>2.8325217214147904E-2</v>
      </c>
      <c r="G163" s="582"/>
      <c r="H163" s="581">
        <v>32651517.414041921</v>
      </c>
      <c r="I163" s="581">
        <v>33992252.62315847</v>
      </c>
      <c r="J163" s="611">
        <f t="shared" si="29"/>
        <v>1340735.2091165483</v>
      </c>
      <c r="K163" s="582">
        <f t="shared" si="30"/>
        <v>4.1061957155472339E-2</v>
      </c>
      <c r="L163" s="579"/>
      <c r="M163" s="578">
        <f t="shared" si="31"/>
        <v>-3978810.3053282462</v>
      </c>
      <c r="N163" s="578">
        <v>2384572.1870733406</v>
      </c>
      <c r="O163" s="591">
        <v>1595576.1454877779</v>
      </c>
      <c r="P163" s="578">
        <v>366969.63990151137</v>
      </c>
      <c r="Q163" s="578">
        <v>1272038.2486312264</v>
      </c>
      <c r="R163" s="604">
        <f t="shared" si="23"/>
        <v>3656610.435704567</v>
      </c>
      <c r="S163" s="604"/>
      <c r="T163" s="581">
        <f t="shared" si="32"/>
        <v>-4507384.857472837</v>
      </c>
      <c r="U163" s="581">
        <v>2704430.9144837018</v>
      </c>
      <c r="V163" s="592">
        <v>1447377.8841771558</v>
      </c>
      <c r="W163" s="581">
        <v>10053.267812471837</v>
      </c>
      <c r="X163" s="581">
        <v>1285190.440215284</v>
      </c>
      <c r="Y163" s="589">
        <v>-948667.95065144938</v>
      </c>
      <c r="Z163" s="589">
        <v>363833.30884661031</v>
      </c>
      <c r="AA163" s="604">
        <f t="shared" si="24"/>
        <v>3404786.7128941468</v>
      </c>
      <c r="AB163" s="604"/>
      <c r="AC163" s="602">
        <f t="shared" si="25"/>
        <v>-251823.72281042021</v>
      </c>
      <c r="AD163" s="581">
        <v>-514138.22348119877</v>
      </c>
      <c r="AE163" s="578">
        <f t="shared" si="26"/>
        <v>-49.030919652984814</v>
      </c>
      <c r="AF163" s="578"/>
      <c r="AG163" s="583">
        <v>10486</v>
      </c>
      <c r="AH163" s="584">
        <v>13</v>
      </c>
      <c r="AI163" s="584">
        <v>13</v>
      </c>
    </row>
    <row r="164" spans="1:35" s="572" customFormat="1" ht="16.5">
      <c r="A164" s="585">
        <v>503</v>
      </c>
      <c r="B164" s="432" t="s">
        <v>571</v>
      </c>
      <c r="C164" s="581">
        <v>32226543.085044913</v>
      </c>
      <c r="D164" s="581">
        <v>32386414.351569127</v>
      </c>
      <c r="E164" s="611">
        <f t="shared" si="27"/>
        <v>159871.2665242143</v>
      </c>
      <c r="F164" s="582">
        <f t="shared" si="28"/>
        <v>4.960856834762533E-3</v>
      </c>
      <c r="G164" s="582"/>
      <c r="H164" s="581">
        <v>30774202.277916923</v>
      </c>
      <c r="I164" s="581">
        <v>31339126.748451918</v>
      </c>
      <c r="J164" s="611">
        <f t="shared" si="29"/>
        <v>564924.4705349952</v>
      </c>
      <c r="K164" s="582">
        <f t="shared" si="30"/>
        <v>1.8357079265069236E-2</v>
      </c>
      <c r="L164" s="579"/>
      <c r="M164" s="578">
        <f t="shared" si="31"/>
        <v>1452340.8071279898</v>
      </c>
      <c r="N164" s="578">
        <v>-873381.28137660876</v>
      </c>
      <c r="O164" s="591">
        <v>588621.07632770389</v>
      </c>
      <c r="P164" s="578">
        <v>1624593.5516850948</v>
      </c>
      <c r="Q164" s="578">
        <v>-1004338.0367727539</v>
      </c>
      <c r="R164" s="604">
        <f t="shared" si="23"/>
        <v>-1877719.3181493627</v>
      </c>
      <c r="S164" s="604"/>
      <c r="T164" s="581">
        <f t="shared" si="32"/>
        <v>1047287.6031172089</v>
      </c>
      <c r="U164" s="581">
        <v>-628372.56187032524</v>
      </c>
      <c r="V164" s="592">
        <v>894839.06856878102</v>
      </c>
      <c r="W164" s="581">
        <v>1770766.0091908686</v>
      </c>
      <c r="X164" s="581">
        <v>-759135.11666541337</v>
      </c>
      <c r="Y164" s="589">
        <v>-682052.99255781772</v>
      </c>
      <c r="Z164" s="589">
        <v>261581.09053925186</v>
      </c>
      <c r="AA164" s="604">
        <f t="shared" si="24"/>
        <v>-1807979.5805543042</v>
      </c>
      <c r="AB164" s="604"/>
      <c r="AC164" s="602">
        <f t="shared" si="25"/>
        <v>69739.737595058512</v>
      </c>
      <c r="AD164" s="581">
        <v>-125564.54544994421</v>
      </c>
      <c r="AE164" s="578">
        <f t="shared" si="26"/>
        <v>-16.65533166864892</v>
      </c>
      <c r="AF164" s="578"/>
      <c r="AG164" s="583">
        <v>7539</v>
      </c>
      <c r="AH164" s="584">
        <v>2</v>
      </c>
      <c r="AI164" s="584">
        <v>2</v>
      </c>
    </row>
    <row r="165" spans="1:35" s="572" customFormat="1" ht="16.5">
      <c r="A165" s="585">
        <v>504</v>
      </c>
      <c r="B165" s="432" t="s">
        <v>572</v>
      </c>
      <c r="C165" s="581">
        <v>7921481.2599362684</v>
      </c>
      <c r="D165" s="581">
        <v>8589746.0356071517</v>
      </c>
      <c r="E165" s="611">
        <f t="shared" si="27"/>
        <v>668264.77567088325</v>
      </c>
      <c r="F165" s="582">
        <f t="shared" si="28"/>
        <v>8.4361087748916763E-2</v>
      </c>
      <c r="G165" s="582"/>
      <c r="H165" s="581">
        <v>7668036.1733634835</v>
      </c>
      <c r="I165" s="581">
        <v>7788193.6160457265</v>
      </c>
      <c r="J165" s="611">
        <f t="shared" si="29"/>
        <v>120157.44268224295</v>
      </c>
      <c r="K165" s="582">
        <f t="shared" si="30"/>
        <v>1.5669910778412181E-2</v>
      </c>
      <c r="L165" s="579"/>
      <c r="M165" s="578">
        <f t="shared" si="31"/>
        <v>253445.08657278493</v>
      </c>
      <c r="N165" s="578">
        <v>-152539.77561146973</v>
      </c>
      <c r="O165" s="591">
        <v>215022.5246815607</v>
      </c>
      <c r="P165" s="578">
        <v>197412.29192863312</v>
      </c>
      <c r="Q165" s="578">
        <v>25175.170923812559</v>
      </c>
      <c r="R165" s="604">
        <f t="shared" si="23"/>
        <v>-127364.60468765716</v>
      </c>
      <c r="S165" s="604"/>
      <c r="T165" s="581">
        <f t="shared" si="32"/>
        <v>801552.41956142522</v>
      </c>
      <c r="U165" s="581">
        <v>-480931.45173685503</v>
      </c>
      <c r="V165" s="592">
        <v>-1234455.2700753435</v>
      </c>
      <c r="W165" s="581">
        <v>-1032350.1199267525</v>
      </c>
      <c r="X165" s="581">
        <v>-174777.81529521823</v>
      </c>
      <c r="Y165" s="589">
        <v>-159589.00104416904</v>
      </c>
      <c r="Z165" s="589">
        <v>61205.603357373693</v>
      </c>
      <c r="AA165" s="604">
        <f t="shared" si="24"/>
        <v>-754092.66471886856</v>
      </c>
      <c r="AB165" s="604"/>
      <c r="AC165" s="602">
        <f t="shared" si="25"/>
        <v>-626728.06003121135</v>
      </c>
      <c r="AD165" s="581">
        <v>-624451.67505601514</v>
      </c>
      <c r="AE165" s="578">
        <f t="shared" si="26"/>
        <v>-353.99754821769568</v>
      </c>
      <c r="AF165" s="578"/>
      <c r="AG165" s="583">
        <v>1764</v>
      </c>
      <c r="AH165" s="584">
        <v>1</v>
      </c>
      <c r="AI165" s="586">
        <v>32</v>
      </c>
    </row>
    <row r="166" spans="1:35" s="572" customFormat="1" ht="16.5">
      <c r="A166" s="585">
        <v>505</v>
      </c>
      <c r="B166" s="432" t="s">
        <v>170</v>
      </c>
      <c r="C166" s="581">
        <v>71693164.738589838</v>
      </c>
      <c r="D166" s="581">
        <v>73366155.349487975</v>
      </c>
      <c r="E166" s="611">
        <f t="shared" si="27"/>
        <v>1672990.6108981371</v>
      </c>
      <c r="F166" s="582">
        <f t="shared" si="28"/>
        <v>2.3335426982450207E-2</v>
      </c>
      <c r="G166" s="582"/>
      <c r="H166" s="581">
        <v>69922665.866255298</v>
      </c>
      <c r="I166" s="581">
        <v>72217066.250322104</v>
      </c>
      <c r="J166" s="611">
        <f t="shared" si="29"/>
        <v>2294400.3840668052</v>
      </c>
      <c r="K166" s="582">
        <f t="shared" si="30"/>
        <v>3.2813399712983249E-2</v>
      </c>
      <c r="L166" s="579"/>
      <c r="M166" s="578">
        <f t="shared" si="31"/>
        <v>1770498.8723345399</v>
      </c>
      <c r="N166" s="578">
        <v>-1067723.4109920911</v>
      </c>
      <c r="O166" s="591">
        <v>428179.97267979383</v>
      </c>
      <c r="P166" s="578">
        <v>1002444.2048704699</v>
      </c>
      <c r="Q166" s="578">
        <v>-487463.23182353366</v>
      </c>
      <c r="R166" s="604">
        <f t="shared" si="23"/>
        <v>-1555186.6428156248</v>
      </c>
      <c r="S166" s="604"/>
      <c r="T166" s="581">
        <f t="shared" si="32"/>
        <v>1149089.0991658717</v>
      </c>
      <c r="U166" s="581">
        <v>-689453.45949952293</v>
      </c>
      <c r="V166" s="592">
        <v>2487915.4881077558</v>
      </c>
      <c r="W166" s="581">
        <v>2819035.8931343853</v>
      </c>
      <c r="X166" s="581">
        <v>-7158.2585109192814</v>
      </c>
      <c r="Y166" s="589">
        <v>-1891907.7039884713</v>
      </c>
      <c r="Z166" s="589">
        <v>725584.79444977245</v>
      </c>
      <c r="AA166" s="604">
        <f t="shared" si="24"/>
        <v>-1862934.6275491409</v>
      </c>
      <c r="AB166" s="604"/>
      <c r="AC166" s="602">
        <f t="shared" si="25"/>
        <v>-307747.98473351612</v>
      </c>
      <c r="AD166" s="581">
        <v>-422547.82053643093</v>
      </c>
      <c r="AE166" s="578">
        <f t="shared" si="26"/>
        <v>-20.205997539041263</v>
      </c>
      <c r="AF166" s="578"/>
      <c r="AG166" s="583">
        <v>20912</v>
      </c>
      <c r="AH166" s="584">
        <v>1</v>
      </c>
      <c r="AI166" s="586">
        <v>33</v>
      </c>
    </row>
    <row r="167" spans="1:35" s="572" customFormat="1" ht="16.5">
      <c r="A167" s="585">
        <v>507</v>
      </c>
      <c r="B167" s="432" t="s">
        <v>171</v>
      </c>
      <c r="C167" s="581">
        <v>29302412.684784282</v>
      </c>
      <c r="D167" s="581">
        <v>31398619.964400113</v>
      </c>
      <c r="E167" s="611">
        <f t="shared" si="27"/>
        <v>2096207.2796158306</v>
      </c>
      <c r="F167" s="582">
        <f t="shared" si="28"/>
        <v>7.1537019909091573E-2</v>
      </c>
      <c r="G167" s="582"/>
      <c r="H167" s="581">
        <v>29514870.121935222</v>
      </c>
      <c r="I167" s="581">
        <v>30100499.029675066</v>
      </c>
      <c r="J167" s="611">
        <f t="shared" si="29"/>
        <v>585628.90773984417</v>
      </c>
      <c r="K167" s="582">
        <f t="shared" si="30"/>
        <v>1.9841825673649477E-2</v>
      </c>
      <c r="L167" s="579"/>
      <c r="M167" s="578">
        <f t="shared" si="31"/>
        <v>-212457.4371509403</v>
      </c>
      <c r="N167" s="578">
        <v>126007.61324428333</v>
      </c>
      <c r="O167" s="591">
        <v>849052.61886327714</v>
      </c>
      <c r="P167" s="578">
        <v>405728.77574919723</v>
      </c>
      <c r="Q167" s="578">
        <v>466797.64630402316</v>
      </c>
      <c r="R167" s="604">
        <f t="shared" si="23"/>
        <v>592805.25954830647</v>
      </c>
      <c r="S167" s="604"/>
      <c r="T167" s="581">
        <f t="shared" si="32"/>
        <v>1298120.9347250462</v>
      </c>
      <c r="U167" s="581">
        <v>-778872.56083502749</v>
      </c>
      <c r="V167" s="592">
        <v>900157.60190889984</v>
      </c>
      <c r="W167" s="581">
        <v>1062531.4674630482</v>
      </c>
      <c r="X167" s="581">
        <v>-76178.122286481695</v>
      </c>
      <c r="Y167" s="589">
        <v>-503374.83095791191</v>
      </c>
      <c r="Z167" s="589">
        <v>193054.40877575238</v>
      </c>
      <c r="AA167" s="604">
        <f t="shared" si="24"/>
        <v>-1165371.1053036686</v>
      </c>
      <c r="AB167" s="604"/>
      <c r="AC167" s="602">
        <f t="shared" si="25"/>
        <v>-1758176.3648519751</v>
      </c>
      <c r="AD167" s="581">
        <v>-1070554.7432511181</v>
      </c>
      <c r="AE167" s="578">
        <f t="shared" si="26"/>
        <v>-192.40739454549211</v>
      </c>
      <c r="AF167" s="578"/>
      <c r="AG167" s="583">
        <v>5564</v>
      </c>
      <c r="AH167" s="584">
        <v>10</v>
      </c>
      <c r="AI167" s="584">
        <v>10</v>
      </c>
    </row>
    <row r="168" spans="1:35" s="572" customFormat="1" ht="16.5">
      <c r="A168" s="585">
        <v>508</v>
      </c>
      <c r="B168" s="432" t="s">
        <v>172</v>
      </c>
      <c r="C168" s="581">
        <v>47684245.53977675</v>
      </c>
      <c r="D168" s="581">
        <v>48732496.306999363</v>
      </c>
      <c r="E168" s="611">
        <f t="shared" si="27"/>
        <v>1048250.7672226131</v>
      </c>
      <c r="F168" s="582">
        <f t="shared" si="28"/>
        <v>2.1983167718323111E-2</v>
      </c>
      <c r="G168" s="582"/>
      <c r="H168" s="581">
        <v>47351402.802659869</v>
      </c>
      <c r="I168" s="581">
        <v>47335021.028370515</v>
      </c>
      <c r="J168" s="611">
        <f t="shared" si="29"/>
        <v>-16381.774289354682</v>
      </c>
      <c r="K168" s="582">
        <f t="shared" si="30"/>
        <v>-3.4596175233977375E-4</v>
      </c>
      <c r="L168" s="579"/>
      <c r="M168" s="578">
        <f t="shared" si="31"/>
        <v>332842.73711688071</v>
      </c>
      <c r="N168" s="578">
        <v>-202194.99052737484</v>
      </c>
      <c r="O168" s="591">
        <v>-1250307.2922356427</v>
      </c>
      <c r="P168" s="578">
        <v>-1041124.3893339969</v>
      </c>
      <c r="Q168" s="578">
        <v>-169346.17177379702</v>
      </c>
      <c r="R168" s="604">
        <f t="shared" si="23"/>
        <v>-371541.16230117186</v>
      </c>
      <c r="S168" s="604"/>
      <c r="T168" s="581">
        <f t="shared" si="32"/>
        <v>1397475.2786288485</v>
      </c>
      <c r="U168" s="581">
        <v>-838485.16717730893</v>
      </c>
      <c r="V168" s="592">
        <v>-1089602.3707459271</v>
      </c>
      <c r="W168" s="581">
        <v>-452077.87742778286</v>
      </c>
      <c r="X168" s="581">
        <v>-492522.30838188279</v>
      </c>
      <c r="Y168" s="589">
        <v>-846798.78105069289</v>
      </c>
      <c r="Z168" s="589">
        <v>324764.42597790121</v>
      </c>
      <c r="AA168" s="604">
        <f t="shared" si="24"/>
        <v>-1853041.8306319835</v>
      </c>
      <c r="AB168" s="604"/>
      <c r="AC168" s="602">
        <f t="shared" si="25"/>
        <v>-1481500.6683308117</v>
      </c>
      <c r="AD168" s="581">
        <v>-130018.95694885706</v>
      </c>
      <c r="AE168" s="578">
        <f t="shared" si="26"/>
        <v>-13.89091420393772</v>
      </c>
      <c r="AF168" s="578"/>
      <c r="AG168" s="583">
        <v>9360</v>
      </c>
      <c r="AH168" s="584">
        <v>6</v>
      </c>
      <c r="AI168" s="584">
        <v>6</v>
      </c>
    </row>
    <row r="169" spans="1:35" s="572" customFormat="1" ht="16.5">
      <c r="A169" s="585">
        <v>529</v>
      </c>
      <c r="B169" s="432" t="s">
        <v>573</v>
      </c>
      <c r="C169" s="581">
        <v>69438969.330808952</v>
      </c>
      <c r="D169" s="581">
        <v>71162512.175855815</v>
      </c>
      <c r="E169" s="611">
        <f t="shared" si="27"/>
        <v>1723542.845046863</v>
      </c>
      <c r="F169" s="582">
        <f t="shared" si="28"/>
        <v>2.4820973894872526E-2</v>
      </c>
      <c r="G169" s="582"/>
      <c r="H169" s="581">
        <v>74862745.357472599</v>
      </c>
      <c r="I169" s="581">
        <v>78372981.600047961</v>
      </c>
      <c r="J169" s="611">
        <f t="shared" si="29"/>
        <v>3510236.2425753623</v>
      </c>
      <c r="K169" s="582">
        <f t="shared" si="30"/>
        <v>4.6888959599515674E-2</v>
      </c>
      <c r="L169" s="579"/>
      <c r="M169" s="578">
        <f t="shared" si="31"/>
        <v>-5423776.0266636461</v>
      </c>
      <c r="N169" s="578">
        <v>3249168.9988771346</v>
      </c>
      <c r="O169" s="591">
        <v>1995494.1756165326</v>
      </c>
      <c r="P169" s="578">
        <v>1464158.4009354115</v>
      </c>
      <c r="Q169" s="578">
        <v>612896.30576468771</v>
      </c>
      <c r="R169" s="604">
        <f t="shared" si="23"/>
        <v>3862065.3046418224</v>
      </c>
      <c r="S169" s="604"/>
      <c r="T169" s="581">
        <f t="shared" si="32"/>
        <v>-7210469.4241921455</v>
      </c>
      <c r="U169" s="581">
        <v>4326281.654515286</v>
      </c>
      <c r="V169" s="592">
        <v>8455345.2580228895</v>
      </c>
      <c r="W169" s="581">
        <v>7214426.1187744513</v>
      </c>
      <c r="X169" s="581">
        <v>952929.11478100612</v>
      </c>
      <c r="Y169" s="589">
        <v>-1795828.6115231041</v>
      </c>
      <c r="Z169" s="589">
        <v>688736.52304074133</v>
      </c>
      <c r="AA169" s="604">
        <f t="shared" si="24"/>
        <v>4172118.6808139295</v>
      </c>
      <c r="AB169" s="604"/>
      <c r="AC169" s="602">
        <f t="shared" si="25"/>
        <v>310053.37617210718</v>
      </c>
      <c r="AD169" s="581">
        <v>673660.99742935784</v>
      </c>
      <c r="AE169" s="578">
        <f t="shared" si="26"/>
        <v>33.937581734476467</v>
      </c>
      <c r="AF169" s="578"/>
      <c r="AG169" s="583">
        <v>19850</v>
      </c>
      <c r="AH169" s="584">
        <v>2</v>
      </c>
      <c r="AI169" s="584">
        <v>2</v>
      </c>
    </row>
    <row r="170" spans="1:35" s="572" customFormat="1" ht="16.5">
      <c r="A170" s="585">
        <v>531</v>
      </c>
      <c r="B170" s="432" t="s">
        <v>174</v>
      </c>
      <c r="C170" s="581">
        <v>22647827.12545472</v>
      </c>
      <c r="D170" s="581">
        <v>23329831.793822087</v>
      </c>
      <c r="E170" s="611">
        <f t="shared" si="27"/>
        <v>682004.66836736724</v>
      </c>
      <c r="F170" s="582">
        <f t="shared" si="28"/>
        <v>3.0113470249904781E-2</v>
      </c>
      <c r="G170" s="582"/>
      <c r="H170" s="581">
        <v>21148081.633475605</v>
      </c>
      <c r="I170" s="581">
        <v>21456459.90482394</v>
      </c>
      <c r="J170" s="611">
        <f t="shared" si="29"/>
        <v>308378.27134833485</v>
      </c>
      <c r="K170" s="582">
        <f t="shared" si="30"/>
        <v>1.4581855540986679E-2</v>
      </c>
      <c r="L170" s="579"/>
      <c r="M170" s="578">
        <f t="shared" si="31"/>
        <v>1499745.4919791147</v>
      </c>
      <c r="N170" s="578">
        <v>-901192.83959212282</v>
      </c>
      <c r="O170" s="591">
        <v>396501.55843242258</v>
      </c>
      <c r="P170" s="578">
        <v>1324521.5996126104</v>
      </c>
      <c r="Q170" s="578">
        <v>-906487.4611111877</v>
      </c>
      <c r="R170" s="604">
        <f t="shared" si="23"/>
        <v>-1807680.3007033104</v>
      </c>
      <c r="S170" s="604"/>
      <c r="T170" s="581">
        <f t="shared" si="32"/>
        <v>1873371.8889981471</v>
      </c>
      <c r="U170" s="581">
        <v>-1124023.1333988879</v>
      </c>
      <c r="V170" s="592">
        <v>734169.82908732444</v>
      </c>
      <c r="W170" s="581">
        <v>1812985.2492634263</v>
      </c>
      <c r="X170" s="581">
        <v>-1000241.5866294442</v>
      </c>
      <c r="Y170" s="589">
        <v>-458863.61297960626</v>
      </c>
      <c r="Z170" s="589">
        <v>175983.4581794781</v>
      </c>
      <c r="AA170" s="604">
        <f t="shared" si="24"/>
        <v>-2407144.8748284602</v>
      </c>
      <c r="AB170" s="604"/>
      <c r="AC170" s="602">
        <f t="shared" si="25"/>
        <v>-599464.57412514975</v>
      </c>
      <c r="AD170" s="581">
        <v>-1202903.7785444439</v>
      </c>
      <c r="AE170" s="578">
        <f t="shared" si="26"/>
        <v>-237.16557147958278</v>
      </c>
      <c r="AF170" s="578"/>
      <c r="AG170" s="583">
        <v>5072</v>
      </c>
      <c r="AH170" s="584">
        <v>4</v>
      </c>
      <c r="AI170" s="584">
        <v>4</v>
      </c>
    </row>
    <row r="171" spans="1:35" s="572" customFormat="1" ht="16.5">
      <c r="A171" s="585">
        <v>535</v>
      </c>
      <c r="B171" s="432" t="s">
        <v>175</v>
      </c>
      <c r="C171" s="581">
        <v>45795606.212770835</v>
      </c>
      <c r="D171" s="581">
        <v>46953867.10751567</v>
      </c>
      <c r="E171" s="611">
        <f t="shared" si="27"/>
        <v>1158260.8947448358</v>
      </c>
      <c r="F171" s="582">
        <f t="shared" si="28"/>
        <v>2.5291965551530057E-2</v>
      </c>
      <c r="G171" s="582"/>
      <c r="H171" s="581">
        <v>46880699.521524869</v>
      </c>
      <c r="I171" s="581">
        <v>47670354.083300591</v>
      </c>
      <c r="J171" s="611">
        <f t="shared" si="29"/>
        <v>789654.56177572161</v>
      </c>
      <c r="K171" s="582">
        <f t="shared" si="30"/>
        <v>1.6843915936304632E-2</v>
      </c>
      <c r="L171" s="579"/>
      <c r="M171" s="578">
        <f t="shared" si="31"/>
        <v>-1085093.3087540343</v>
      </c>
      <c r="N171" s="578">
        <v>648349.79844050645</v>
      </c>
      <c r="O171" s="591">
        <v>669763.01969192922</v>
      </c>
      <c r="P171" s="578">
        <v>1041942.9390717298</v>
      </c>
      <c r="Q171" s="578">
        <v>-328873.14778039505</v>
      </c>
      <c r="R171" s="604">
        <f t="shared" si="23"/>
        <v>319476.65066011139</v>
      </c>
      <c r="S171" s="604"/>
      <c r="T171" s="581">
        <f t="shared" si="32"/>
        <v>-716486.97578492016</v>
      </c>
      <c r="U171" s="581">
        <v>429892.18547095201</v>
      </c>
      <c r="V171" s="592">
        <v>-1315417.4758405387</v>
      </c>
      <c r="W171" s="581">
        <v>-793091.13451693952</v>
      </c>
      <c r="X171" s="581">
        <v>-360918.46046346228</v>
      </c>
      <c r="Y171" s="589">
        <v>-942606.46365033858</v>
      </c>
      <c r="Z171" s="589">
        <v>361508.60622475995</v>
      </c>
      <c r="AA171" s="604">
        <f t="shared" si="24"/>
        <v>-512124.13241808885</v>
      </c>
      <c r="AB171" s="604"/>
      <c r="AC171" s="602">
        <f t="shared" si="25"/>
        <v>-831600.78307820018</v>
      </c>
      <c r="AD171" s="581">
        <v>-1040804.6954343133</v>
      </c>
      <c r="AE171" s="578">
        <f t="shared" si="26"/>
        <v>-99.894874309848674</v>
      </c>
      <c r="AF171" s="578"/>
      <c r="AG171" s="583">
        <v>10419</v>
      </c>
      <c r="AH171" s="584">
        <v>17</v>
      </c>
      <c r="AI171" s="584">
        <v>17</v>
      </c>
    </row>
    <row r="172" spans="1:35" s="572" customFormat="1" ht="16.5">
      <c r="A172" s="585">
        <v>536</v>
      </c>
      <c r="B172" s="432" t="s">
        <v>176</v>
      </c>
      <c r="C172" s="581">
        <v>117912817.61396797</v>
      </c>
      <c r="D172" s="581">
        <v>123588601.7114875</v>
      </c>
      <c r="E172" s="611">
        <f t="shared" si="27"/>
        <v>5675784.0975195318</v>
      </c>
      <c r="F172" s="582">
        <f t="shared" si="28"/>
        <v>4.8135429314405405E-2</v>
      </c>
      <c r="G172" s="582"/>
      <c r="H172" s="581">
        <v>114806171.93109062</v>
      </c>
      <c r="I172" s="581">
        <v>121134128.931767</v>
      </c>
      <c r="J172" s="611">
        <f t="shared" si="29"/>
        <v>6327957.0006763786</v>
      </c>
      <c r="K172" s="582">
        <f t="shared" si="30"/>
        <v>5.5118613348370919E-2</v>
      </c>
      <c r="L172" s="579"/>
      <c r="M172" s="578">
        <f t="shared" si="31"/>
        <v>3106645.6828773469</v>
      </c>
      <c r="N172" s="578">
        <v>-1873068.0773626922</v>
      </c>
      <c r="O172" s="591">
        <v>2783698.5650539994</v>
      </c>
      <c r="P172" s="578">
        <v>4447822.9186491668</v>
      </c>
      <c r="Q172" s="578">
        <v>-1518807.5567046653</v>
      </c>
      <c r="R172" s="604">
        <f t="shared" si="23"/>
        <v>-3391875.6340673575</v>
      </c>
      <c r="S172" s="604"/>
      <c r="T172" s="581">
        <f t="shared" si="32"/>
        <v>2454472.7797205001</v>
      </c>
      <c r="U172" s="581">
        <v>-1472683.6678322998</v>
      </c>
      <c r="V172" s="592">
        <v>10541222.4073596</v>
      </c>
      <c r="W172" s="581">
        <v>11953552.222744897</v>
      </c>
      <c r="X172" s="581">
        <v>-864760.66701380664</v>
      </c>
      <c r="Y172" s="589">
        <v>-3197751.0379292513</v>
      </c>
      <c r="Z172" s="589">
        <v>1226402.0727152668</v>
      </c>
      <c r="AA172" s="604">
        <f t="shared" si="24"/>
        <v>-4308793.3000600906</v>
      </c>
      <c r="AB172" s="604"/>
      <c r="AC172" s="602">
        <f t="shared" si="25"/>
        <v>-916917.66599273309</v>
      </c>
      <c r="AD172" s="581">
        <v>-213946.13136867806</v>
      </c>
      <c r="AE172" s="578">
        <f t="shared" si="26"/>
        <v>-6.0529092788060339</v>
      </c>
      <c r="AF172" s="578"/>
      <c r="AG172" s="583">
        <v>35346</v>
      </c>
      <c r="AH172" s="584">
        <v>6</v>
      </c>
      <c r="AI172" s="584">
        <v>6</v>
      </c>
    </row>
    <row r="173" spans="1:35" s="572" customFormat="1" ht="16.5">
      <c r="A173" s="585">
        <v>538</v>
      </c>
      <c r="B173" s="432" t="s">
        <v>574</v>
      </c>
      <c r="C173" s="581">
        <v>16426179.895778237</v>
      </c>
      <c r="D173" s="581">
        <v>16466490.529735412</v>
      </c>
      <c r="E173" s="611">
        <f t="shared" si="27"/>
        <v>40310.633957175538</v>
      </c>
      <c r="F173" s="582">
        <f t="shared" si="28"/>
        <v>2.4540480022099322E-3</v>
      </c>
      <c r="G173" s="582"/>
      <c r="H173" s="581">
        <v>16216019.979192086</v>
      </c>
      <c r="I173" s="581">
        <v>16472988.335914405</v>
      </c>
      <c r="J173" s="611">
        <f t="shared" si="29"/>
        <v>256968.3567223195</v>
      </c>
      <c r="K173" s="582">
        <f t="shared" si="30"/>
        <v>1.5846573761752494E-2</v>
      </c>
      <c r="L173" s="579"/>
      <c r="M173" s="578">
        <f t="shared" si="31"/>
        <v>210159.91658615135</v>
      </c>
      <c r="N173" s="578">
        <v>-127316.54536926148</v>
      </c>
      <c r="O173" s="591">
        <v>137705.17537078634</v>
      </c>
      <c r="P173" s="578">
        <v>501507.38327908143</v>
      </c>
      <c r="Q173" s="578">
        <v>-344269.17096816306</v>
      </c>
      <c r="R173" s="604">
        <f t="shared" si="23"/>
        <v>-471585.71633742453</v>
      </c>
      <c r="S173" s="604"/>
      <c r="T173" s="581">
        <f t="shared" si="32"/>
        <v>-6497.8061789926142</v>
      </c>
      <c r="U173" s="581">
        <v>3898.6837073955676</v>
      </c>
      <c r="V173" s="592">
        <v>-311995.06338405609</v>
      </c>
      <c r="W173" s="581">
        <v>-33636.32657933794</v>
      </c>
      <c r="X173" s="581">
        <v>-206415.34504788092</v>
      </c>
      <c r="Y173" s="589">
        <v>-420142.47213668993</v>
      </c>
      <c r="Z173" s="589">
        <v>161133.11904288176</v>
      </c>
      <c r="AA173" s="604">
        <f t="shared" si="24"/>
        <v>-461526.01443429349</v>
      </c>
      <c r="AB173" s="604"/>
      <c r="AC173" s="602">
        <f t="shared" si="25"/>
        <v>10059.701903131034</v>
      </c>
      <c r="AD173" s="581">
        <v>-233027.71039004251</v>
      </c>
      <c r="AE173" s="578">
        <f t="shared" si="26"/>
        <v>-50.178232211464795</v>
      </c>
      <c r="AF173" s="578"/>
      <c r="AG173" s="583">
        <v>4644</v>
      </c>
      <c r="AH173" s="584">
        <v>2</v>
      </c>
      <c r="AI173" s="584">
        <v>2</v>
      </c>
    </row>
    <row r="174" spans="1:35" s="572" customFormat="1" ht="16.5">
      <c r="A174" s="585">
        <v>541</v>
      </c>
      <c r="B174" s="432" t="s">
        <v>178</v>
      </c>
      <c r="C174" s="581">
        <v>47037631.080680154</v>
      </c>
      <c r="D174" s="581">
        <v>50048430.25240656</v>
      </c>
      <c r="E174" s="611">
        <f t="shared" si="27"/>
        <v>3010799.1717264056</v>
      </c>
      <c r="F174" s="582">
        <f t="shared" si="28"/>
        <v>6.4008307870823802E-2</v>
      </c>
      <c r="G174" s="582"/>
      <c r="H174" s="581">
        <v>53486139.30282566</v>
      </c>
      <c r="I174" s="581">
        <v>54128055.627917707</v>
      </c>
      <c r="J174" s="611">
        <f t="shared" si="29"/>
        <v>641916.32509204745</v>
      </c>
      <c r="K174" s="582">
        <f t="shared" si="30"/>
        <v>1.2001545324811565E-2</v>
      </c>
      <c r="L174" s="579"/>
      <c r="M174" s="578">
        <f t="shared" si="31"/>
        <v>-6448508.2221455052</v>
      </c>
      <c r="N174" s="578">
        <v>3866652.0284846225</v>
      </c>
      <c r="O174" s="591">
        <v>868944.12371374667</v>
      </c>
      <c r="P174" s="578">
        <v>-1877911.7943920195</v>
      </c>
      <c r="Q174" s="578">
        <v>2786109.4491543616</v>
      </c>
      <c r="R174" s="604">
        <f t="shared" si="23"/>
        <v>6652761.4776389841</v>
      </c>
      <c r="S174" s="604"/>
      <c r="T174" s="581">
        <f t="shared" si="32"/>
        <v>-4079625.3755111471</v>
      </c>
      <c r="U174" s="581">
        <v>2447775.2253066879</v>
      </c>
      <c r="V174" s="592">
        <v>-1258871.2243410647</v>
      </c>
      <c r="W174" s="581">
        <v>-3055721.8035350665</v>
      </c>
      <c r="X174" s="581">
        <v>1662750.2368185597</v>
      </c>
      <c r="Y174" s="589">
        <v>-836213.79628755921</v>
      </c>
      <c r="Z174" s="589">
        <v>320704.87065317744</v>
      </c>
      <c r="AA174" s="604">
        <f t="shared" si="24"/>
        <v>3595016.536490866</v>
      </c>
      <c r="AB174" s="604"/>
      <c r="AC174" s="602">
        <f t="shared" si="25"/>
        <v>-3057744.9411481181</v>
      </c>
      <c r="AD174" s="581">
        <v>-2588804.651415484</v>
      </c>
      <c r="AE174" s="578">
        <f t="shared" si="26"/>
        <v>-280.08272762257752</v>
      </c>
      <c r="AF174" s="578"/>
      <c r="AG174" s="583">
        <v>9243</v>
      </c>
      <c r="AH174" s="584">
        <v>12</v>
      </c>
      <c r="AI174" s="584">
        <v>12</v>
      </c>
    </row>
    <row r="175" spans="1:35" s="572" customFormat="1" ht="16.5">
      <c r="A175" s="585">
        <v>543</v>
      </c>
      <c r="B175" s="432" t="s">
        <v>179</v>
      </c>
      <c r="C175" s="581">
        <v>138193844.71294087</v>
      </c>
      <c r="D175" s="581">
        <v>141886714.59778017</v>
      </c>
      <c r="E175" s="611">
        <f t="shared" si="27"/>
        <v>3692869.8848392963</v>
      </c>
      <c r="F175" s="582">
        <f t="shared" si="28"/>
        <v>2.6722390512473274E-2</v>
      </c>
      <c r="G175" s="582"/>
      <c r="H175" s="581">
        <v>142980842.38598073</v>
      </c>
      <c r="I175" s="581">
        <v>150601158.75804821</v>
      </c>
      <c r="J175" s="611">
        <f t="shared" si="29"/>
        <v>7620316.3720674813</v>
      </c>
      <c r="K175" s="582">
        <f t="shared" si="30"/>
        <v>5.329606571694568E-2</v>
      </c>
      <c r="L175" s="579"/>
      <c r="M175" s="578">
        <f t="shared" si="31"/>
        <v>-4786997.6730398536</v>
      </c>
      <c r="N175" s="578">
        <v>2860711.8872551038</v>
      </c>
      <c r="O175" s="591">
        <v>8022953.0759734213</v>
      </c>
      <c r="P175" s="578">
        <v>5946710.487429142</v>
      </c>
      <c r="Q175" s="578">
        <v>2260063.0878100507</v>
      </c>
      <c r="R175" s="604">
        <f t="shared" si="23"/>
        <v>5120774.975065155</v>
      </c>
      <c r="S175" s="604"/>
      <c r="T175" s="581">
        <f t="shared" si="32"/>
        <v>-8714444.1602680385</v>
      </c>
      <c r="U175" s="581">
        <v>5228666.496160822</v>
      </c>
      <c r="V175" s="592">
        <v>9939840.9515861273</v>
      </c>
      <c r="W175" s="581">
        <v>6304097.9111291319</v>
      </c>
      <c r="X175" s="581">
        <v>2990732.435531389</v>
      </c>
      <c r="Y175" s="589">
        <v>-4022113.2700803103</v>
      </c>
      <c r="Z175" s="589">
        <v>1542561.629286916</v>
      </c>
      <c r="AA175" s="604">
        <f t="shared" si="24"/>
        <v>5739847.2908988167</v>
      </c>
      <c r="AB175" s="604"/>
      <c r="AC175" s="602">
        <f t="shared" si="25"/>
        <v>619072.31583366171</v>
      </c>
      <c r="AD175" s="581">
        <v>359462.74758737534</v>
      </c>
      <c r="AE175" s="578">
        <f t="shared" si="26"/>
        <v>8.0854457597592191</v>
      </c>
      <c r="AF175" s="578"/>
      <c r="AG175" s="583">
        <v>44458</v>
      </c>
      <c r="AH175" s="584">
        <v>1</v>
      </c>
      <c r="AI175" s="586">
        <v>33</v>
      </c>
    </row>
    <row r="176" spans="1:35" s="572" customFormat="1" ht="16.5">
      <c r="A176" s="585">
        <v>545</v>
      </c>
      <c r="B176" s="432" t="s">
        <v>575</v>
      </c>
      <c r="C176" s="581">
        <v>40352940.357635066</v>
      </c>
      <c r="D176" s="581">
        <v>40037594.242403023</v>
      </c>
      <c r="E176" s="611">
        <f t="shared" si="27"/>
        <v>-315346.11523204297</v>
      </c>
      <c r="F176" s="582">
        <f t="shared" si="28"/>
        <v>-7.814699807182135E-3</v>
      </c>
      <c r="G176" s="582"/>
      <c r="H176" s="581">
        <v>42189004.513327554</v>
      </c>
      <c r="I176" s="581">
        <v>43109334.34151917</v>
      </c>
      <c r="J176" s="611">
        <f t="shared" si="29"/>
        <v>920329.82819161564</v>
      </c>
      <c r="K176" s="582">
        <f t="shared" si="30"/>
        <v>2.1814447598565222E-2</v>
      </c>
      <c r="L176" s="579"/>
      <c r="M176" s="578">
        <f t="shared" si="31"/>
        <v>-1836064.155692488</v>
      </c>
      <c r="N176" s="578">
        <v>1099149.4054686362</v>
      </c>
      <c r="O176" s="591">
        <v>3394624.0087045431</v>
      </c>
      <c r="P176" s="578">
        <v>2322354.5502698794</v>
      </c>
      <c r="Q176" s="578">
        <v>1112102.0238476603</v>
      </c>
      <c r="R176" s="604">
        <f t="shared" si="23"/>
        <v>2211251.4293162962</v>
      </c>
      <c r="S176" s="604"/>
      <c r="T176" s="581">
        <f t="shared" si="32"/>
        <v>-3071740.0991161466</v>
      </c>
      <c r="U176" s="581">
        <v>1843044.0594696875</v>
      </c>
      <c r="V176" s="592">
        <v>6109964.4896077365</v>
      </c>
      <c r="W176" s="581">
        <v>4545912.7476210371</v>
      </c>
      <c r="X176" s="581">
        <v>1425004.0646821237</v>
      </c>
      <c r="Y176" s="589">
        <v>-867064.05102455569</v>
      </c>
      <c r="Z176" s="589">
        <v>332536.56608677405</v>
      </c>
      <c r="AA176" s="604">
        <f t="shared" si="24"/>
        <v>2733520.6392140295</v>
      </c>
      <c r="AB176" s="604"/>
      <c r="AC176" s="602">
        <f t="shared" si="25"/>
        <v>522269.20989773329</v>
      </c>
      <c r="AD176" s="581">
        <v>827297.59805119783</v>
      </c>
      <c r="AE176" s="578">
        <f t="shared" si="26"/>
        <v>86.320700965275236</v>
      </c>
      <c r="AF176" s="578"/>
      <c r="AG176" s="583">
        <v>9584</v>
      </c>
      <c r="AH176" s="584">
        <v>15</v>
      </c>
      <c r="AI176" s="584">
        <v>15</v>
      </c>
    </row>
    <row r="177" spans="1:35" s="572" customFormat="1" ht="16.5">
      <c r="A177" s="585">
        <v>560</v>
      </c>
      <c r="B177" s="432" t="s">
        <v>181</v>
      </c>
      <c r="C177" s="581">
        <v>58874058.765461579</v>
      </c>
      <c r="D177" s="581">
        <v>61438697.519856252</v>
      </c>
      <c r="E177" s="611">
        <f t="shared" si="27"/>
        <v>2564638.7543946728</v>
      </c>
      <c r="F177" s="582">
        <f t="shared" si="28"/>
        <v>4.3561439591102494E-2</v>
      </c>
      <c r="G177" s="582"/>
      <c r="H177" s="581">
        <v>60444789.004923388</v>
      </c>
      <c r="I177" s="581">
        <v>61673475.133468382</v>
      </c>
      <c r="J177" s="611">
        <f t="shared" si="29"/>
        <v>1228686.1285449937</v>
      </c>
      <c r="K177" s="582">
        <f t="shared" si="30"/>
        <v>2.0327411986580248E-2</v>
      </c>
      <c r="L177" s="579"/>
      <c r="M177" s="578">
        <f t="shared" si="31"/>
        <v>-1570730.2394618094</v>
      </c>
      <c r="N177" s="578">
        <v>938323.15703580657</v>
      </c>
      <c r="O177" s="591">
        <v>1892609.7262370437</v>
      </c>
      <c r="P177" s="578">
        <v>1384237.2882092595</v>
      </c>
      <c r="Q177" s="578">
        <v>574224.05840517965</v>
      </c>
      <c r="R177" s="604">
        <f t="shared" si="23"/>
        <v>1512547.2154409862</v>
      </c>
      <c r="S177" s="604"/>
      <c r="T177" s="581">
        <f t="shared" si="32"/>
        <v>-234777.61361213028</v>
      </c>
      <c r="U177" s="581">
        <v>140866.56816727814</v>
      </c>
      <c r="V177" s="592">
        <v>-2575139.8598339856</v>
      </c>
      <c r="W177" s="581">
        <v>-2545018.6736836582</v>
      </c>
      <c r="X177" s="581">
        <v>7736.6858945212198</v>
      </c>
      <c r="Y177" s="589">
        <v>-1423544.7457086167</v>
      </c>
      <c r="Z177" s="589">
        <v>545958.14559426019</v>
      </c>
      <c r="AA177" s="604">
        <f t="shared" si="24"/>
        <v>-728983.34605255723</v>
      </c>
      <c r="AB177" s="604"/>
      <c r="AC177" s="602">
        <f t="shared" si="25"/>
        <v>-2241530.5614935434</v>
      </c>
      <c r="AD177" s="581">
        <v>-2578510.5475878343</v>
      </c>
      <c r="AE177" s="578">
        <f t="shared" si="26"/>
        <v>-163.87102304339589</v>
      </c>
      <c r="AF177" s="578"/>
      <c r="AG177" s="583">
        <v>15735</v>
      </c>
      <c r="AH177" s="584">
        <v>7</v>
      </c>
      <c r="AI177" s="584">
        <v>7</v>
      </c>
    </row>
    <row r="178" spans="1:35" s="572" customFormat="1" ht="16.5">
      <c r="A178" s="585">
        <v>561</v>
      </c>
      <c r="B178" s="432" t="s">
        <v>182</v>
      </c>
      <c r="C178" s="581">
        <v>5100572.9596272614</v>
      </c>
      <c r="D178" s="581">
        <v>5208567.1820471138</v>
      </c>
      <c r="E178" s="611">
        <f t="shared" si="27"/>
        <v>107994.22241985239</v>
      </c>
      <c r="F178" s="582">
        <f t="shared" si="28"/>
        <v>2.1172959052769703E-2</v>
      </c>
      <c r="G178" s="582"/>
      <c r="H178" s="581">
        <v>5734003.549229186</v>
      </c>
      <c r="I178" s="581">
        <v>5871565.9619901991</v>
      </c>
      <c r="J178" s="611">
        <f t="shared" si="29"/>
        <v>137562.41276101302</v>
      </c>
      <c r="K178" s="582">
        <f t="shared" si="30"/>
        <v>2.3990639625520522E-2</v>
      </c>
      <c r="L178" s="579"/>
      <c r="M178" s="578">
        <f t="shared" si="31"/>
        <v>-633430.58960192464</v>
      </c>
      <c r="N178" s="578">
        <v>379710.31877004961</v>
      </c>
      <c r="O178" s="591">
        <v>398801.27504181862</v>
      </c>
      <c r="P178" s="578">
        <v>75174.025748429354</v>
      </c>
      <c r="Q178" s="578">
        <v>329196.81005025771</v>
      </c>
      <c r="R178" s="604">
        <f t="shared" si="23"/>
        <v>708907.12882030732</v>
      </c>
      <c r="S178" s="604"/>
      <c r="T178" s="581">
        <f t="shared" si="32"/>
        <v>-662998.77994308528</v>
      </c>
      <c r="U178" s="581">
        <v>397799.26796585106</v>
      </c>
      <c r="V178" s="592">
        <v>70009.851486537606</v>
      </c>
      <c r="W178" s="581">
        <v>-265096.85168565344</v>
      </c>
      <c r="X178" s="581">
        <v>315999.25419367111</v>
      </c>
      <c r="Y178" s="589">
        <v>-119148.93105168403</v>
      </c>
      <c r="Z178" s="589">
        <v>45696.020193685457</v>
      </c>
      <c r="AA178" s="604">
        <f t="shared" si="24"/>
        <v>640345.61130152352</v>
      </c>
      <c r="AB178" s="604"/>
      <c r="AC178" s="602">
        <f t="shared" si="25"/>
        <v>-68561.517518783803</v>
      </c>
      <c r="AD178" s="581">
        <v>-35789.926442359108</v>
      </c>
      <c r="AE178" s="578">
        <f t="shared" si="26"/>
        <v>-27.175342780834555</v>
      </c>
      <c r="AF178" s="578"/>
      <c r="AG178" s="583">
        <v>1317</v>
      </c>
      <c r="AH178" s="584">
        <v>2</v>
      </c>
      <c r="AI178" s="584">
        <v>2</v>
      </c>
    </row>
    <row r="179" spans="1:35" s="572" customFormat="1" ht="16.5">
      <c r="A179" s="585">
        <v>562</v>
      </c>
      <c r="B179" s="432" t="s">
        <v>183</v>
      </c>
      <c r="C179" s="581">
        <v>39891076.517604642</v>
      </c>
      <c r="D179" s="581">
        <v>40200821.806087203</v>
      </c>
      <c r="E179" s="611">
        <f t="shared" si="27"/>
        <v>309745.28848256171</v>
      </c>
      <c r="F179" s="582">
        <f t="shared" si="28"/>
        <v>7.7647763741313328E-3</v>
      </c>
      <c r="G179" s="582"/>
      <c r="H179" s="581">
        <v>39392731.216608316</v>
      </c>
      <c r="I179" s="581">
        <v>40174154.740636058</v>
      </c>
      <c r="J179" s="611">
        <f t="shared" si="29"/>
        <v>781423.52402774245</v>
      </c>
      <c r="K179" s="582">
        <f t="shared" si="30"/>
        <v>1.9836743985354524E-2</v>
      </c>
      <c r="L179" s="579"/>
      <c r="M179" s="578">
        <f t="shared" si="31"/>
        <v>498345.30099632591</v>
      </c>
      <c r="N179" s="578">
        <v>-301344.2472770341</v>
      </c>
      <c r="O179" s="591">
        <v>-113348.63954401761</v>
      </c>
      <c r="P179" s="578">
        <v>216141.90507042035</v>
      </c>
      <c r="Q179" s="578">
        <v>-292090.75667489751</v>
      </c>
      <c r="R179" s="604">
        <f t="shared" si="23"/>
        <v>-593435.00395193161</v>
      </c>
      <c r="S179" s="604"/>
      <c r="T179" s="581">
        <f t="shared" si="32"/>
        <v>26667.065451145172</v>
      </c>
      <c r="U179" s="581">
        <v>-16000.2392706871</v>
      </c>
      <c r="V179" s="592">
        <v>779798.29330898821</v>
      </c>
      <c r="W179" s="581">
        <v>922953.43159479275</v>
      </c>
      <c r="X179" s="581">
        <v>-4736.9200800910085</v>
      </c>
      <c r="Y179" s="589">
        <v>-808349.05007349805</v>
      </c>
      <c r="Z179" s="589">
        <v>310018.17800347728</v>
      </c>
      <c r="AA179" s="604">
        <f t="shared" si="24"/>
        <v>-519068.03142079886</v>
      </c>
      <c r="AB179" s="604"/>
      <c r="AC179" s="602">
        <f t="shared" si="25"/>
        <v>74366.972531132749</v>
      </c>
      <c r="AD179" s="581">
        <v>40344.126035095192</v>
      </c>
      <c r="AE179" s="578">
        <f t="shared" si="26"/>
        <v>4.515291106334101</v>
      </c>
      <c r="AF179" s="578"/>
      <c r="AG179" s="583">
        <v>8935</v>
      </c>
      <c r="AH179" s="584">
        <v>6</v>
      </c>
      <c r="AI179" s="584">
        <v>6</v>
      </c>
    </row>
    <row r="180" spans="1:35" s="572" customFormat="1" ht="16.5">
      <c r="A180" s="585">
        <v>563</v>
      </c>
      <c r="B180" s="432" t="s">
        <v>184</v>
      </c>
      <c r="C180" s="581">
        <v>35571087.750827625</v>
      </c>
      <c r="D180" s="581">
        <v>37694733.895378016</v>
      </c>
      <c r="E180" s="611">
        <f t="shared" si="27"/>
        <v>2123646.1445503905</v>
      </c>
      <c r="F180" s="582">
        <f t="shared" si="28"/>
        <v>5.9701467647724105E-2</v>
      </c>
      <c r="G180" s="582"/>
      <c r="H180" s="581">
        <v>36173198.529388592</v>
      </c>
      <c r="I180" s="581">
        <v>36566616.620833963</v>
      </c>
      <c r="J180" s="611">
        <f t="shared" si="29"/>
        <v>393418.09144537151</v>
      </c>
      <c r="K180" s="582">
        <f t="shared" si="30"/>
        <v>1.0875955332668261E-2</v>
      </c>
      <c r="L180" s="579"/>
      <c r="M180" s="578">
        <f t="shared" si="31"/>
        <v>-602110.77856096625</v>
      </c>
      <c r="N180" s="578">
        <v>359417.74274852534</v>
      </c>
      <c r="O180" s="591">
        <v>430015.98957489431</v>
      </c>
      <c r="P180" s="578">
        <v>853434.83961252868</v>
      </c>
      <c r="Q180" s="578">
        <v>-393833.94316008739</v>
      </c>
      <c r="R180" s="604">
        <f t="shared" si="23"/>
        <v>-34416.200411562051</v>
      </c>
      <c r="S180" s="604"/>
      <c r="T180" s="581">
        <f t="shared" si="32"/>
        <v>1128117.2745440528</v>
      </c>
      <c r="U180" s="581">
        <v>-676870.36472643155</v>
      </c>
      <c r="V180" s="592">
        <v>-4847871.4696184918</v>
      </c>
      <c r="W180" s="581">
        <v>-3730513.7303777821</v>
      </c>
      <c r="X180" s="581">
        <v>-1008528.6421063918</v>
      </c>
      <c r="Y180" s="589">
        <v>-635551.43556422193</v>
      </c>
      <c r="Z180" s="589">
        <v>243746.80475371325</v>
      </c>
      <c r="AA180" s="604">
        <f t="shared" si="24"/>
        <v>-2077203.6376433321</v>
      </c>
      <c r="AB180" s="604"/>
      <c r="AC180" s="602">
        <f t="shared" si="25"/>
        <v>-2042787.43723177</v>
      </c>
      <c r="AD180" s="581">
        <v>-2024091.6494395053</v>
      </c>
      <c r="AE180" s="578">
        <f t="shared" si="26"/>
        <v>-288.12692518711822</v>
      </c>
      <c r="AF180" s="578"/>
      <c r="AG180" s="583">
        <v>7025</v>
      </c>
      <c r="AH180" s="584">
        <v>17</v>
      </c>
      <c r="AI180" s="584">
        <v>17</v>
      </c>
    </row>
    <row r="181" spans="1:35" s="572" customFormat="1" ht="16.5">
      <c r="A181" s="585">
        <v>564</v>
      </c>
      <c r="B181" s="432" t="s">
        <v>576</v>
      </c>
      <c r="C181" s="581">
        <v>731475056.97190535</v>
      </c>
      <c r="D181" s="581">
        <v>750427314.21446824</v>
      </c>
      <c r="E181" s="611">
        <f t="shared" si="27"/>
        <v>18952257.24256289</v>
      </c>
      <c r="F181" s="582">
        <f t="shared" si="28"/>
        <v>2.5909642525638182E-2</v>
      </c>
      <c r="G181" s="582"/>
      <c r="H181" s="581">
        <v>692965476.861552</v>
      </c>
      <c r="I181" s="581">
        <v>724808439.46750224</v>
      </c>
      <c r="J181" s="611">
        <f t="shared" si="29"/>
        <v>31842962.605950236</v>
      </c>
      <c r="K181" s="582">
        <f t="shared" si="30"/>
        <v>4.595173016434722E-2</v>
      </c>
      <c r="L181" s="579"/>
      <c r="M181" s="578">
        <f t="shared" si="31"/>
        <v>38509580.110353351</v>
      </c>
      <c r="N181" s="578">
        <v>-23160296.368695986</v>
      </c>
      <c r="O181" s="591">
        <v>-17910279.351450682</v>
      </c>
      <c r="P181" s="578">
        <v>-4011544.5130190849</v>
      </c>
      <c r="Q181" s="578">
        <v>-13025805.125520186</v>
      </c>
      <c r="R181" s="604">
        <f t="shared" si="23"/>
        <v>-36186101.494216174</v>
      </c>
      <c r="S181" s="604"/>
      <c r="T181" s="581">
        <f t="shared" si="32"/>
        <v>25618874.746966004</v>
      </c>
      <c r="U181" s="581">
        <v>-15371324.848179599</v>
      </c>
      <c r="V181" s="592">
        <v>46223973.223551989</v>
      </c>
      <c r="W181" s="581">
        <v>55020945.06621635</v>
      </c>
      <c r="X181" s="581">
        <v>-5515089.056940225</v>
      </c>
      <c r="Y181" s="589">
        <v>-19165879.077780683</v>
      </c>
      <c r="Z181" s="589">
        <v>7350501.5079664979</v>
      </c>
      <c r="AA181" s="604">
        <f t="shared" si="24"/>
        <v>-32701791.474934012</v>
      </c>
      <c r="AB181" s="604"/>
      <c r="AC181" s="602">
        <f t="shared" si="25"/>
        <v>3484310.0192821622</v>
      </c>
      <c r="AD181" s="581">
        <v>-3333050.0119157732</v>
      </c>
      <c r="AE181" s="578">
        <f t="shared" si="26"/>
        <v>-15.733214436368401</v>
      </c>
      <c r="AF181" s="578"/>
      <c r="AG181" s="583">
        <v>211848</v>
      </c>
      <c r="AH181" s="584">
        <v>17</v>
      </c>
      <c r="AI181" s="584">
        <v>17</v>
      </c>
    </row>
    <row r="182" spans="1:35" s="572" customFormat="1" ht="16.5">
      <c r="A182" s="585">
        <v>576</v>
      </c>
      <c r="B182" s="432" t="s">
        <v>186</v>
      </c>
      <c r="C182" s="581">
        <v>14439990.685029522</v>
      </c>
      <c r="D182" s="581">
        <v>14925765.159250835</v>
      </c>
      <c r="E182" s="611">
        <f t="shared" si="27"/>
        <v>485774.47422131337</v>
      </c>
      <c r="F182" s="582">
        <f t="shared" si="28"/>
        <v>3.3640913267688873E-2</v>
      </c>
      <c r="G182" s="582"/>
      <c r="H182" s="581">
        <v>15493053.596129796</v>
      </c>
      <c r="I182" s="581">
        <v>15526690.527675951</v>
      </c>
      <c r="J182" s="611">
        <f t="shared" si="29"/>
        <v>33636.931546155363</v>
      </c>
      <c r="K182" s="582">
        <f t="shared" si="30"/>
        <v>2.1710976043197807E-3</v>
      </c>
      <c r="L182" s="579"/>
      <c r="M182" s="578">
        <f t="shared" si="31"/>
        <v>-1053062.911100274</v>
      </c>
      <c r="N182" s="578">
        <v>631105.49353377777</v>
      </c>
      <c r="O182" s="591">
        <v>871653.40096927434</v>
      </c>
      <c r="P182" s="578">
        <v>284274.81155086029</v>
      </c>
      <c r="Q182" s="578">
        <v>599096.74529655254</v>
      </c>
      <c r="R182" s="604">
        <f t="shared" si="23"/>
        <v>1230202.2388303303</v>
      </c>
      <c r="S182" s="604"/>
      <c r="T182" s="581">
        <f t="shared" si="32"/>
        <v>-600925.36842511594</v>
      </c>
      <c r="U182" s="581">
        <v>360555.22105506947</v>
      </c>
      <c r="V182" s="592">
        <v>548123.04871309921</v>
      </c>
      <c r="W182" s="581">
        <v>142331.51530591492</v>
      </c>
      <c r="X182" s="581">
        <v>365893.67107542342</v>
      </c>
      <c r="Y182" s="589">
        <v>-248792.37691126126</v>
      </c>
      <c r="Z182" s="589">
        <v>95416.898658037215</v>
      </c>
      <c r="AA182" s="604">
        <f t="shared" si="24"/>
        <v>573073.4138772689</v>
      </c>
      <c r="AB182" s="604"/>
      <c r="AC182" s="602">
        <f t="shared" si="25"/>
        <v>-657128.82495306141</v>
      </c>
      <c r="AD182" s="581">
        <v>-407015.6373819001</v>
      </c>
      <c r="AE182" s="578">
        <f t="shared" si="26"/>
        <v>-148.00568632069096</v>
      </c>
      <c r="AF182" s="578"/>
      <c r="AG182" s="583">
        <v>2750</v>
      </c>
      <c r="AH182" s="584">
        <v>7</v>
      </c>
      <c r="AI182" s="584">
        <v>7</v>
      </c>
    </row>
    <row r="183" spans="1:35" s="572" customFormat="1" ht="16.5">
      <c r="A183" s="585">
        <v>577</v>
      </c>
      <c r="B183" s="432" t="s">
        <v>577</v>
      </c>
      <c r="C183" s="581">
        <v>37369777.425980896</v>
      </c>
      <c r="D183" s="581">
        <v>38572260.057656541</v>
      </c>
      <c r="E183" s="611">
        <f t="shared" si="27"/>
        <v>1202482.6316756457</v>
      </c>
      <c r="F183" s="582">
        <f t="shared" si="28"/>
        <v>3.2177944705649594E-2</v>
      </c>
      <c r="G183" s="582"/>
      <c r="H183" s="581">
        <v>37627975.680673845</v>
      </c>
      <c r="I183" s="581">
        <v>39103373.832207702</v>
      </c>
      <c r="J183" s="611">
        <f t="shared" si="29"/>
        <v>1475398.151533857</v>
      </c>
      <c r="K183" s="582">
        <f t="shared" si="30"/>
        <v>3.9210138861964831E-2</v>
      </c>
      <c r="L183" s="579"/>
      <c r="M183" s="578">
        <f t="shared" si="31"/>
        <v>-258198.25469294935</v>
      </c>
      <c r="N183" s="578">
        <v>152044.8658024623</v>
      </c>
      <c r="O183" s="591">
        <v>1842746.3230571747</v>
      </c>
      <c r="P183" s="578">
        <v>2195946.8529168889</v>
      </c>
      <c r="Q183" s="578">
        <v>-307206.87218089239</v>
      </c>
      <c r="R183" s="604">
        <f t="shared" si="23"/>
        <v>-155162.00637843009</v>
      </c>
      <c r="S183" s="604"/>
      <c r="T183" s="581">
        <f t="shared" si="32"/>
        <v>-531113.77455116063</v>
      </c>
      <c r="U183" s="581">
        <v>318668.26473069633</v>
      </c>
      <c r="V183" s="592">
        <v>1449524.1247791201</v>
      </c>
      <c r="W183" s="581">
        <v>1696430.5145142116</v>
      </c>
      <c r="X183" s="581">
        <v>-74359.986335513808</v>
      </c>
      <c r="Y183" s="589">
        <v>-1007654.3614682284</v>
      </c>
      <c r="Z183" s="589">
        <v>386455.78809207946</v>
      </c>
      <c r="AA183" s="604">
        <f t="shared" si="24"/>
        <v>-376890.29498096637</v>
      </c>
      <c r="AB183" s="604"/>
      <c r="AC183" s="602">
        <f t="shared" si="25"/>
        <v>-221728.28860253628</v>
      </c>
      <c r="AD183" s="581">
        <v>-818978.87831585854</v>
      </c>
      <c r="AE183" s="578">
        <f t="shared" si="26"/>
        <v>-73.530156070736084</v>
      </c>
      <c r="AF183" s="578"/>
      <c r="AG183" s="583">
        <v>11138</v>
      </c>
      <c r="AH183" s="584">
        <v>2</v>
      </c>
      <c r="AI183" s="584">
        <v>2</v>
      </c>
    </row>
    <row r="184" spans="1:35" s="572" customFormat="1" ht="16.5">
      <c r="A184" s="585">
        <v>578</v>
      </c>
      <c r="B184" s="432" t="s">
        <v>188</v>
      </c>
      <c r="C184" s="581">
        <v>17376887.732689824</v>
      </c>
      <c r="D184" s="581">
        <v>17457104.538622014</v>
      </c>
      <c r="E184" s="611">
        <f t="shared" si="27"/>
        <v>80216.805932190269</v>
      </c>
      <c r="F184" s="582">
        <f t="shared" si="28"/>
        <v>4.6162930420091544E-3</v>
      </c>
      <c r="G184" s="582"/>
      <c r="H184" s="581">
        <v>16643119.114485973</v>
      </c>
      <c r="I184" s="581">
        <v>16890525.074805334</v>
      </c>
      <c r="J184" s="611">
        <f t="shared" si="29"/>
        <v>247405.96031936072</v>
      </c>
      <c r="K184" s="582">
        <f t="shared" si="30"/>
        <v>1.4865360189846957E-2</v>
      </c>
      <c r="L184" s="579"/>
      <c r="M184" s="578">
        <f t="shared" si="31"/>
        <v>733768.61820385046</v>
      </c>
      <c r="N184" s="578">
        <v>-441089.73889290687</v>
      </c>
      <c r="O184" s="591">
        <v>-342674.50978014991</v>
      </c>
      <c r="P184" s="578">
        <v>24493.936257688329</v>
      </c>
      <c r="Q184" s="578">
        <v>-353908.97566453047</v>
      </c>
      <c r="R184" s="604">
        <f t="shared" si="23"/>
        <v>-794998.71455743734</v>
      </c>
      <c r="S184" s="604"/>
      <c r="T184" s="581">
        <f t="shared" si="32"/>
        <v>566579.46381668001</v>
      </c>
      <c r="U184" s="581">
        <v>-339947.67829000793</v>
      </c>
      <c r="V184" s="592">
        <v>-536816.87649289519</v>
      </c>
      <c r="W184" s="581">
        <v>-235695.8505696319</v>
      </c>
      <c r="X184" s="581">
        <v>-253096.79800633944</v>
      </c>
      <c r="Y184" s="589">
        <v>-280456.86124542181</v>
      </c>
      <c r="Z184" s="589">
        <v>107560.86757815105</v>
      </c>
      <c r="AA184" s="604">
        <f t="shared" si="24"/>
        <v>-765940.46996361809</v>
      </c>
      <c r="AB184" s="604"/>
      <c r="AC184" s="602">
        <f t="shared" si="25"/>
        <v>29058.244593819254</v>
      </c>
      <c r="AD184" s="581">
        <v>-25130.25382103771</v>
      </c>
      <c r="AE184" s="578">
        <f t="shared" si="26"/>
        <v>-8.1065334906573252</v>
      </c>
      <c r="AF184" s="578"/>
      <c r="AG184" s="583">
        <v>3100</v>
      </c>
      <c r="AH184" s="584">
        <v>18</v>
      </c>
      <c r="AI184" s="584">
        <v>18</v>
      </c>
    </row>
    <row r="185" spans="1:35" s="572" customFormat="1" ht="16.5">
      <c r="A185" s="585">
        <v>580</v>
      </c>
      <c r="B185" s="432" t="s">
        <v>189</v>
      </c>
      <c r="C185" s="581">
        <v>25154517.288707092</v>
      </c>
      <c r="D185" s="581">
        <v>25651841.747487556</v>
      </c>
      <c r="E185" s="611">
        <f t="shared" si="27"/>
        <v>497324.45878046378</v>
      </c>
      <c r="F185" s="582">
        <f t="shared" si="28"/>
        <v>1.9770781250639757E-2</v>
      </c>
      <c r="G185" s="582"/>
      <c r="H185" s="581">
        <v>25041217.982098121</v>
      </c>
      <c r="I185" s="581">
        <v>25079928.090107046</v>
      </c>
      <c r="J185" s="611">
        <f t="shared" si="29"/>
        <v>38710.108008924872</v>
      </c>
      <c r="K185" s="582">
        <f t="shared" si="30"/>
        <v>1.5458556383558736E-3</v>
      </c>
      <c r="L185" s="579"/>
      <c r="M185" s="578">
        <f t="shared" si="31"/>
        <v>113299.30660897121</v>
      </c>
      <c r="N185" s="578">
        <v>-69168.421515403068</v>
      </c>
      <c r="O185" s="591">
        <v>-265932.61999786645</v>
      </c>
      <c r="P185" s="578">
        <v>-443823.42233346216</v>
      </c>
      <c r="Q185" s="578">
        <v>196915.62206380701</v>
      </c>
      <c r="R185" s="604">
        <f t="shared" si="23"/>
        <v>127747.20054840394</v>
      </c>
      <c r="S185" s="604"/>
      <c r="T185" s="581">
        <f t="shared" si="32"/>
        <v>571913.65738051012</v>
      </c>
      <c r="U185" s="581">
        <v>-343148.19442830601</v>
      </c>
      <c r="V185" s="592">
        <v>-1131674.0734086186</v>
      </c>
      <c r="W185" s="581">
        <v>-1124930.6169302575</v>
      </c>
      <c r="X185" s="581">
        <v>2182.1043533451016</v>
      </c>
      <c r="Y185" s="589">
        <v>-401505.66135715548</v>
      </c>
      <c r="Z185" s="589">
        <v>153985.52590704334</v>
      </c>
      <c r="AA185" s="604">
        <f t="shared" si="24"/>
        <v>-588486.22552507301</v>
      </c>
      <c r="AB185" s="604"/>
      <c r="AC185" s="602">
        <f t="shared" si="25"/>
        <v>-716233.42607347691</v>
      </c>
      <c r="AD185" s="581">
        <v>-579477.34271474089</v>
      </c>
      <c r="AE185" s="578">
        <f t="shared" si="26"/>
        <v>-130.57173112094208</v>
      </c>
      <c r="AF185" s="578"/>
      <c r="AG185" s="583">
        <v>4438</v>
      </c>
      <c r="AH185" s="584">
        <v>9</v>
      </c>
      <c r="AI185" s="584">
        <v>9</v>
      </c>
    </row>
    <row r="186" spans="1:35" s="572" customFormat="1" ht="16.5">
      <c r="A186" s="585">
        <v>581</v>
      </c>
      <c r="B186" s="432" t="s">
        <v>190</v>
      </c>
      <c r="C186" s="581">
        <v>29071289.706129231</v>
      </c>
      <c r="D186" s="581">
        <v>31710585.195559312</v>
      </c>
      <c r="E186" s="611">
        <f t="shared" si="27"/>
        <v>2639295.4894300811</v>
      </c>
      <c r="F186" s="582">
        <f t="shared" si="28"/>
        <v>9.0787010693702611E-2</v>
      </c>
      <c r="G186" s="582"/>
      <c r="H186" s="581">
        <v>30390856.066634003</v>
      </c>
      <c r="I186" s="581">
        <v>30639215.336509388</v>
      </c>
      <c r="J186" s="611">
        <f t="shared" si="29"/>
        <v>248359.26987538487</v>
      </c>
      <c r="K186" s="582">
        <f t="shared" si="30"/>
        <v>8.1721709099223921E-3</v>
      </c>
      <c r="L186" s="579"/>
      <c r="M186" s="578">
        <f t="shared" si="31"/>
        <v>-1319566.3605047725</v>
      </c>
      <c r="N186" s="578">
        <v>790103.50519285083</v>
      </c>
      <c r="O186" s="591">
        <v>238909.53018320352</v>
      </c>
      <c r="P186" s="578">
        <v>-180497.84394248575</v>
      </c>
      <c r="Q186" s="578">
        <v>445593.05768416007</v>
      </c>
      <c r="R186" s="604">
        <f t="shared" si="23"/>
        <v>1235696.562877011</v>
      </c>
      <c r="S186" s="604"/>
      <c r="T186" s="581">
        <f t="shared" si="32"/>
        <v>1071369.8590499237</v>
      </c>
      <c r="U186" s="581">
        <v>-642821.91542995407</v>
      </c>
      <c r="V186" s="592">
        <v>-2022578.9993892759</v>
      </c>
      <c r="W186" s="581">
        <v>-1483976.1573965941</v>
      </c>
      <c r="X186" s="581">
        <v>-441934.71870183945</v>
      </c>
      <c r="Y186" s="589">
        <v>-564532.52070046193</v>
      </c>
      <c r="Z186" s="589">
        <v>216509.61731860082</v>
      </c>
      <c r="AA186" s="604">
        <f t="shared" si="24"/>
        <v>-1432779.5375136544</v>
      </c>
      <c r="AB186" s="604"/>
      <c r="AC186" s="602">
        <f t="shared" si="25"/>
        <v>-2668476.1003906652</v>
      </c>
      <c r="AD186" s="581">
        <v>-2510943.8498833124</v>
      </c>
      <c r="AE186" s="578">
        <f t="shared" si="26"/>
        <v>-402.39484773771034</v>
      </c>
      <c r="AF186" s="578"/>
      <c r="AG186" s="583">
        <v>6240</v>
      </c>
      <c r="AH186" s="584">
        <v>6</v>
      </c>
      <c r="AI186" s="584">
        <v>6</v>
      </c>
    </row>
    <row r="187" spans="1:35" s="572" customFormat="1" ht="16.5">
      <c r="A187" s="585">
        <v>583</v>
      </c>
      <c r="B187" s="432" t="s">
        <v>191</v>
      </c>
      <c r="C187" s="581">
        <v>6750301.4563502539</v>
      </c>
      <c r="D187" s="581">
        <v>6494983.5618141312</v>
      </c>
      <c r="E187" s="611">
        <f t="shared" si="27"/>
        <v>-255317.89453612268</v>
      </c>
      <c r="F187" s="582">
        <f t="shared" si="28"/>
        <v>-3.7823184073643976E-2</v>
      </c>
      <c r="G187" s="582"/>
      <c r="H187" s="581">
        <v>5471978.4694267362</v>
      </c>
      <c r="I187" s="581">
        <v>5650851.8522956371</v>
      </c>
      <c r="J187" s="611">
        <f t="shared" si="29"/>
        <v>178873.3828689009</v>
      </c>
      <c r="K187" s="582">
        <f t="shared" si="30"/>
        <v>3.2688977829190967E-2</v>
      </c>
      <c r="L187" s="579"/>
      <c r="M187" s="578">
        <f t="shared" si="31"/>
        <v>1278322.9869235177</v>
      </c>
      <c r="N187" s="578">
        <v>-767234.31895424612</v>
      </c>
      <c r="O187" s="591">
        <v>136491.87894701771</v>
      </c>
      <c r="P187" s="578">
        <v>-35130.498874262441</v>
      </c>
      <c r="Q187" s="578">
        <v>175471.4983443516</v>
      </c>
      <c r="R187" s="604">
        <f t="shared" si="23"/>
        <v>-591762.82060989458</v>
      </c>
      <c r="S187" s="604"/>
      <c r="T187" s="581">
        <f t="shared" si="32"/>
        <v>844131.70951849408</v>
      </c>
      <c r="U187" s="581">
        <v>-506479.02571109636</v>
      </c>
      <c r="V187" s="592">
        <v>1898247.6855233964</v>
      </c>
      <c r="W187" s="581">
        <v>1553189.3071565358</v>
      </c>
      <c r="X187" s="581">
        <v>331319.00541115989</v>
      </c>
      <c r="Y187" s="589">
        <v>-85675.047612714334</v>
      </c>
      <c r="Z187" s="589">
        <v>32858.110192422275</v>
      </c>
      <c r="AA187" s="604">
        <f t="shared" si="24"/>
        <v>-227976.95772022853</v>
      </c>
      <c r="AB187" s="604"/>
      <c r="AC187" s="602">
        <f t="shared" si="25"/>
        <v>363785.86288966605</v>
      </c>
      <c r="AD187" s="581">
        <v>474567.26638057199</v>
      </c>
      <c r="AE187" s="578">
        <f t="shared" si="26"/>
        <v>501.12699723397253</v>
      </c>
      <c r="AF187" s="578"/>
      <c r="AG187" s="583">
        <v>947</v>
      </c>
      <c r="AH187" s="584">
        <v>19</v>
      </c>
      <c r="AI187" s="584">
        <v>19</v>
      </c>
    </row>
    <row r="188" spans="1:35" s="572" customFormat="1" ht="16.5">
      <c r="A188" s="585">
        <v>584</v>
      </c>
      <c r="B188" s="432" t="s">
        <v>192</v>
      </c>
      <c r="C188" s="581">
        <v>12160635.19792751</v>
      </c>
      <c r="D188" s="581">
        <v>12499998.882881578</v>
      </c>
      <c r="E188" s="611">
        <f t="shared" si="27"/>
        <v>339363.68495406769</v>
      </c>
      <c r="F188" s="582">
        <f t="shared" si="28"/>
        <v>2.7906740020612091E-2</v>
      </c>
      <c r="G188" s="582"/>
      <c r="H188" s="581">
        <v>11606422.059671445</v>
      </c>
      <c r="I188" s="581">
        <v>11805717.923863141</v>
      </c>
      <c r="J188" s="611">
        <f t="shared" si="29"/>
        <v>199295.86419169605</v>
      </c>
      <c r="K188" s="582">
        <f t="shared" si="30"/>
        <v>1.7171171543397909E-2</v>
      </c>
      <c r="L188" s="579"/>
      <c r="M188" s="578">
        <f t="shared" si="31"/>
        <v>554213.13825606555</v>
      </c>
      <c r="N188" s="578">
        <v>-333224.47355662909</v>
      </c>
      <c r="O188" s="591">
        <v>31916.904363125563</v>
      </c>
      <c r="P188" s="578">
        <v>427412.52608369477</v>
      </c>
      <c r="Q188" s="578">
        <v>-384348.16877712862</v>
      </c>
      <c r="R188" s="604">
        <f t="shared" si="23"/>
        <v>-717572.64233375771</v>
      </c>
      <c r="S188" s="604"/>
      <c r="T188" s="581">
        <f t="shared" si="32"/>
        <v>694280.95901843719</v>
      </c>
      <c r="U188" s="581">
        <v>-416568.57541106222</v>
      </c>
      <c r="V188" s="592">
        <v>-1086344.0437267534</v>
      </c>
      <c r="W188" s="581">
        <v>-634125.33032944053</v>
      </c>
      <c r="X188" s="581">
        <v>-411119.26931228035</v>
      </c>
      <c r="Y188" s="589">
        <v>-240016.79125293679</v>
      </c>
      <c r="Z188" s="589">
        <v>92051.284414462818</v>
      </c>
      <c r="AA188" s="604">
        <f t="shared" si="24"/>
        <v>-975653.35156181653</v>
      </c>
      <c r="AB188" s="604"/>
      <c r="AC188" s="602">
        <f t="shared" si="25"/>
        <v>-258080.70922805881</v>
      </c>
      <c r="AD188" s="581">
        <v>-259370.55062845629</v>
      </c>
      <c r="AE188" s="578">
        <f t="shared" si="26"/>
        <v>-97.765002121544015</v>
      </c>
      <c r="AF188" s="578"/>
      <c r="AG188" s="583">
        <v>2653</v>
      </c>
      <c r="AH188" s="584">
        <v>16</v>
      </c>
      <c r="AI188" s="584">
        <v>16</v>
      </c>
    </row>
    <row r="189" spans="1:35" s="572" customFormat="1" ht="16.5">
      <c r="A189" s="585">
        <v>588</v>
      </c>
      <c r="B189" s="432" t="s">
        <v>193</v>
      </c>
      <c r="C189" s="581">
        <v>9469527.4037598446</v>
      </c>
      <c r="D189" s="581">
        <v>9958152.8821698651</v>
      </c>
      <c r="E189" s="611">
        <f t="shared" si="27"/>
        <v>488625.47841002047</v>
      </c>
      <c r="F189" s="582">
        <f t="shared" si="28"/>
        <v>5.1599774474068612E-2</v>
      </c>
      <c r="G189" s="582"/>
      <c r="H189" s="581">
        <v>8717554.9665930159</v>
      </c>
      <c r="I189" s="581">
        <v>8903445.1230310705</v>
      </c>
      <c r="J189" s="611">
        <f t="shared" si="29"/>
        <v>185890.15643805452</v>
      </c>
      <c r="K189" s="582">
        <f t="shared" si="30"/>
        <v>2.1323657510668257E-2</v>
      </c>
      <c r="L189" s="579"/>
      <c r="M189" s="578">
        <f t="shared" si="31"/>
        <v>751972.43716682866</v>
      </c>
      <c r="N189" s="578">
        <v>-451611.41258085769</v>
      </c>
      <c r="O189" s="591">
        <v>-1020761.5020106677</v>
      </c>
      <c r="P189" s="578">
        <v>-768032.35217812145</v>
      </c>
      <c r="Q189" s="578">
        <v>-245880.71461617234</v>
      </c>
      <c r="R189" s="604">
        <f t="shared" si="23"/>
        <v>-697492.12719703</v>
      </c>
      <c r="S189" s="604"/>
      <c r="T189" s="581">
        <f t="shared" si="32"/>
        <v>1054707.7591387946</v>
      </c>
      <c r="U189" s="581">
        <v>-632824.65548327658</v>
      </c>
      <c r="V189" s="592">
        <v>-1058266.2683949862</v>
      </c>
      <c r="W189" s="581">
        <v>-684015.1366873174</v>
      </c>
      <c r="X189" s="581">
        <v>-349464.43342796603</v>
      </c>
      <c r="Y189" s="589">
        <v>-144751.92838473382</v>
      </c>
      <c r="Z189" s="589">
        <v>55515.286491948929</v>
      </c>
      <c r="AA189" s="604">
        <f t="shared" si="24"/>
        <v>-1071525.7308040275</v>
      </c>
      <c r="AB189" s="604"/>
      <c r="AC189" s="602">
        <f t="shared" si="25"/>
        <v>-374033.60360699752</v>
      </c>
      <c r="AD189" s="581">
        <v>-164777.53458089387</v>
      </c>
      <c r="AE189" s="578">
        <f t="shared" si="26"/>
        <v>-102.98595911305867</v>
      </c>
      <c r="AF189" s="578"/>
      <c r="AG189" s="583">
        <v>1600</v>
      </c>
      <c r="AH189" s="584">
        <v>10</v>
      </c>
      <c r="AI189" s="584">
        <v>10</v>
      </c>
    </row>
    <row r="190" spans="1:35" s="572" customFormat="1" ht="16.5">
      <c r="A190" s="585">
        <v>592</v>
      </c>
      <c r="B190" s="432" t="s">
        <v>194</v>
      </c>
      <c r="C190" s="581">
        <v>13850450.392628605</v>
      </c>
      <c r="D190" s="581">
        <v>15184003.302186495</v>
      </c>
      <c r="E190" s="611">
        <f t="shared" si="27"/>
        <v>1333552.9095578901</v>
      </c>
      <c r="F190" s="582">
        <f t="shared" si="28"/>
        <v>9.6282277597819127E-2</v>
      </c>
      <c r="G190" s="582"/>
      <c r="H190" s="581">
        <v>14260476.688065505</v>
      </c>
      <c r="I190" s="581">
        <v>14477116.780509952</v>
      </c>
      <c r="J190" s="611">
        <f t="shared" si="29"/>
        <v>216640.0924444478</v>
      </c>
      <c r="K190" s="582">
        <f t="shared" si="30"/>
        <v>1.5191644513941978E-2</v>
      </c>
      <c r="L190" s="579"/>
      <c r="M190" s="578">
        <f t="shared" si="31"/>
        <v>-410026.29543690011</v>
      </c>
      <c r="N190" s="578">
        <v>245058.35564861374</v>
      </c>
      <c r="O190" s="591">
        <v>-561274.83669944853</v>
      </c>
      <c r="P190" s="578">
        <v>-646769.85475542583</v>
      </c>
      <c r="Q190" s="578">
        <v>100816.51728093039</v>
      </c>
      <c r="R190" s="604">
        <f t="shared" si="23"/>
        <v>345874.87292954413</v>
      </c>
      <c r="S190" s="604"/>
      <c r="T190" s="581">
        <f t="shared" si="32"/>
        <v>706886.52167654224</v>
      </c>
      <c r="U190" s="581">
        <v>-424131.91300592525</v>
      </c>
      <c r="V190" s="592">
        <v>-1919304.2259441242</v>
      </c>
      <c r="W190" s="581">
        <v>-1557077.4623925984</v>
      </c>
      <c r="X190" s="581">
        <v>-305666.61641452974</v>
      </c>
      <c r="Y190" s="589">
        <v>-330305.80658291449</v>
      </c>
      <c r="Z190" s="589">
        <v>126678.94436381596</v>
      </c>
      <c r="AA190" s="604">
        <f t="shared" si="24"/>
        <v>-933425.39163955348</v>
      </c>
      <c r="AB190" s="604"/>
      <c r="AC190" s="602">
        <f t="shared" si="25"/>
        <v>-1279300.2645690977</v>
      </c>
      <c r="AD190" s="581">
        <v>-1153781.51827585</v>
      </c>
      <c r="AE190" s="578">
        <f t="shared" si="26"/>
        <v>-316.01794529604217</v>
      </c>
      <c r="AF190" s="578"/>
      <c r="AG190" s="583">
        <v>3651</v>
      </c>
      <c r="AH190" s="584">
        <v>13</v>
      </c>
      <c r="AI190" s="584">
        <v>13</v>
      </c>
    </row>
    <row r="191" spans="1:35" s="572" customFormat="1" ht="16.5">
      <c r="A191" s="585">
        <v>593</v>
      </c>
      <c r="B191" s="432" t="s">
        <v>195</v>
      </c>
      <c r="C191" s="581">
        <v>86220078.167261109</v>
      </c>
      <c r="D191" s="581">
        <v>89681332.147497639</v>
      </c>
      <c r="E191" s="611">
        <f t="shared" si="27"/>
        <v>3461253.9802365303</v>
      </c>
      <c r="F191" s="582">
        <f t="shared" si="28"/>
        <v>4.0144407820205549E-2</v>
      </c>
      <c r="G191" s="582"/>
      <c r="H191" s="581">
        <v>86503788.448724836</v>
      </c>
      <c r="I191" s="581">
        <v>87130605.753248647</v>
      </c>
      <c r="J191" s="611">
        <f t="shared" si="29"/>
        <v>626817.30452381074</v>
      </c>
      <c r="K191" s="582">
        <f t="shared" si="30"/>
        <v>7.2461254676187623E-3</v>
      </c>
      <c r="L191" s="579"/>
      <c r="M191" s="578">
        <f t="shared" si="31"/>
        <v>-283710.28146372736</v>
      </c>
      <c r="N191" s="578">
        <v>165735.03372375845</v>
      </c>
      <c r="O191" s="591">
        <v>1074026.4380050898</v>
      </c>
      <c r="P191" s="578">
        <v>1645267.5292990804</v>
      </c>
      <c r="Q191" s="578">
        <v>-499370.01295573113</v>
      </c>
      <c r="R191" s="604">
        <f t="shared" si="23"/>
        <v>-333634.97923197271</v>
      </c>
      <c r="S191" s="604"/>
      <c r="T191" s="581">
        <f t="shared" si="32"/>
        <v>2550726.3942489922</v>
      </c>
      <c r="U191" s="581">
        <v>-1530435.836549395</v>
      </c>
      <c r="V191" s="592">
        <v>-2559188.2718525827</v>
      </c>
      <c r="W191" s="581">
        <v>-849682.72960460931</v>
      </c>
      <c r="X191" s="581">
        <v>-1444954.01317142</v>
      </c>
      <c r="Y191" s="589">
        <v>-1544955.4256413123</v>
      </c>
      <c r="Z191" s="589">
        <v>592521.59213938238</v>
      </c>
      <c r="AA191" s="604">
        <f t="shared" si="24"/>
        <v>-3927823.6832227451</v>
      </c>
      <c r="AB191" s="604"/>
      <c r="AC191" s="602">
        <f t="shared" si="25"/>
        <v>-3594188.7039907724</v>
      </c>
      <c r="AD191" s="581">
        <v>-3024870.1468501976</v>
      </c>
      <c r="AE191" s="578">
        <f t="shared" si="26"/>
        <v>-177.13123773790466</v>
      </c>
      <c r="AF191" s="578"/>
      <c r="AG191" s="583">
        <v>17077</v>
      </c>
      <c r="AH191" s="584">
        <v>10</v>
      </c>
      <c r="AI191" s="584">
        <v>10</v>
      </c>
    </row>
    <row r="192" spans="1:35" s="572" customFormat="1" ht="16.5">
      <c r="A192" s="585">
        <v>595</v>
      </c>
      <c r="B192" s="432" t="s">
        <v>196</v>
      </c>
      <c r="C192" s="581">
        <v>24040972.649205178</v>
      </c>
      <c r="D192" s="581">
        <v>24155396.33688562</v>
      </c>
      <c r="E192" s="611">
        <f t="shared" si="27"/>
        <v>114423.68768044189</v>
      </c>
      <c r="F192" s="582">
        <f t="shared" si="28"/>
        <v>4.7595282166848964E-3</v>
      </c>
      <c r="G192" s="582"/>
      <c r="H192" s="581">
        <v>25567598.111663383</v>
      </c>
      <c r="I192" s="581">
        <v>25780139.724428371</v>
      </c>
      <c r="J192" s="611">
        <f t="shared" si="29"/>
        <v>212541.61276498809</v>
      </c>
      <c r="K192" s="582">
        <f t="shared" si="30"/>
        <v>8.312928411841362E-3</v>
      </c>
      <c r="L192" s="579"/>
      <c r="M192" s="578">
        <f t="shared" si="31"/>
        <v>-1526625.4624582045</v>
      </c>
      <c r="N192" s="578">
        <v>914864.01242104999</v>
      </c>
      <c r="O192" s="591">
        <v>803053.57637675852</v>
      </c>
      <c r="P192" s="578">
        <v>490711.90614757314</v>
      </c>
      <c r="Q192" s="578">
        <v>330125.10693155747</v>
      </c>
      <c r="R192" s="604">
        <f t="shared" si="23"/>
        <v>1244989.1193526075</v>
      </c>
      <c r="S192" s="604"/>
      <c r="T192" s="581">
        <f t="shared" si="32"/>
        <v>-1624743.3875427507</v>
      </c>
      <c r="U192" s="581">
        <v>974846.03252565023</v>
      </c>
      <c r="V192" s="592">
        <v>965872.29974517971</v>
      </c>
      <c r="W192" s="581">
        <v>615394.28506033495</v>
      </c>
      <c r="X192" s="581">
        <v>290413.5964835753</v>
      </c>
      <c r="Y192" s="589">
        <v>-374545.61469549878</v>
      </c>
      <c r="Z192" s="589">
        <v>143645.80379791785</v>
      </c>
      <c r="AA192" s="604">
        <f t="shared" si="24"/>
        <v>1034359.8181116446</v>
      </c>
      <c r="AB192" s="604"/>
      <c r="AC192" s="602">
        <f t="shared" si="25"/>
        <v>-210629.30124096293</v>
      </c>
      <c r="AD192" s="581">
        <v>157427.6767649157</v>
      </c>
      <c r="AE192" s="578">
        <f t="shared" si="26"/>
        <v>38.026008880414423</v>
      </c>
      <c r="AF192" s="578"/>
      <c r="AG192" s="583">
        <v>4140</v>
      </c>
      <c r="AH192" s="584">
        <v>11</v>
      </c>
      <c r="AI192" s="584">
        <v>11</v>
      </c>
    </row>
    <row r="193" spans="1:35" s="572" customFormat="1" ht="16.5">
      <c r="A193" s="585">
        <v>598</v>
      </c>
      <c r="B193" s="432" t="s">
        <v>578</v>
      </c>
      <c r="C193" s="581">
        <v>87643880.047520772</v>
      </c>
      <c r="D193" s="581">
        <v>92497562.434888095</v>
      </c>
      <c r="E193" s="611">
        <f t="shared" si="27"/>
        <v>4853682.387367323</v>
      </c>
      <c r="F193" s="582">
        <f t="shared" si="28"/>
        <v>5.5379592787718229E-2</v>
      </c>
      <c r="G193" s="582"/>
      <c r="H193" s="581">
        <v>79611403.679786116</v>
      </c>
      <c r="I193" s="581">
        <v>80675346.500005946</v>
      </c>
      <c r="J193" s="611">
        <f t="shared" si="29"/>
        <v>1063942.8202198297</v>
      </c>
      <c r="K193" s="582">
        <f t="shared" si="30"/>
        <v>1.3364201245580753E-2</v>
      </c>
      <c r="L193" s="579"/>
      <c r="M193" s="578">
        <f t="shared" si="31"/>
        <v>8032476.3677346557</v>
      </c>
      <c r="N193" s="578">
        <v>-4824456.9681539834</v>
      </c>
      <c r="O193" s="591">
        <v>4107313.4562042356</v>
      </c>
      <c r="P193" s="578">
        <v>6529745.4806460813</v>
      </c>
      <c r="Q193" s="578">
        <v>-2342879.3679168504</v>
      </c>
      <c r="R193" s="604">
        <f t="shared" si="23"/>
        <v>-7167336.3360708337</v>
      </c>
      <c r="S193" s="604"/>
      <c r="T193" s="581">
        <f t="shared" si="32"/>
        <v>11822215.934882149</v>
      </c>
      <c r="U193" s="581">
        <v>-7093329.5609292882</v>
      </c>
      <c r="V193" s="592">
        <v>-1647295.4457676411</v>
      </c>
      <c r="W193" s="581">
        <v>2302591.9524565935</v>
      </c>
      <c r="X193" s="581">
        <v>-3652338.5770628252</v>
      </c>
      <c r="Y193" s="589">
        <v>-1737656.4303034891</v>
      </c>
      <c r="Z193" s="589">
        <v>666426.31728178938</v>
      </c>
      <c r="AA193" s="604">
        <f t="shared" si="24"/>
        <v>-11816898.251013814</v>
      </c>
      <c r="AB193" s="604"/>
      <c r="AC193" s="602">
        <f t="shared" si="25"/>
        <v>-4649561.9149429798</v>
      </c>
      <c r="AD193" s="581">
        <v>-3589562.8070060844</v>
      </c>
      <c r="AE193" s="578">
        <f t="shared" si="26"/>
        <v>-186.8882598534953</v>
      </c>
      <c r="AF193" s="578"/>
      <c r="AG193" s="583">
        <v>19207</v>
      </c>
      <c r="AH193" s="584">
        <v>15</v>
      </c>
      <c r="AI193" s="584">
        <v>15</v>
      </c>
    </row>
    <row r="194" spans="1:35" s="572" customFormat="1" ht="16.5">
      <c r="A194" s="585">
        <v>599</v>
      </c>
      <c r="B194" s="432" t="s">
        <v>198</v>
      </c>
      <c r="C194" s="581">
        <v>39030983.968892351</v>
      </c>
      <c r="D194" s="581">
        <v>39930354.313380189</v>
      </c>
      <c r="E194" s="611">
        <f t="shared" si="27"/>
        <v>899370.34448783845</v>
      </c>
      <c r="F194" s="582">
        <f t="shared" si="28"/>
        <v>2.3042471724633834E-2</v>
      </c>
      <c r="G194" s="582"/>
      <c r="H194" s="581">
        <v>35181634.11789985</v>
      </c>
      <c r="I194" s="581">
        <v>36632409.602739133</v>
      </c>
      <c r="J194" s="611">
        <f t="shared" si="29"/>
        <v>1450775.4848392829</v>
      </c>
      <c r="K194" s="582">
        <f t="shared" si="30"/>
        <v>4.1236728230913858E-2</v>
      </c>
      <c r="L194" s="579"/>
      <c r="M194" s="578">
        <f t="shared" si="31"/>
        <v>3849349.8509925008</v>
      </c>
      <c r="N194" s="578">
        <v>-2312518.0982698658</v>
      </c>
      <c r="O194" s="591">
        <v>1809755.7699192762</v>
      </c>
      <c r="P194" s="578">
        <v>3980390.4918845817</v>
      </c>
      <c r="Q194" s="578">
        <v>-2124095.3556408966</v>
      </c>
      <c r="R194" s="604">
        <f t="shared" si="23"/>
        <v>-4436613.4539107624</v>
      </c>
      <c r="S194" s="604"/>
      <c r="T194" s="581">
        <f t="shared" si="32"/>
        <v>3297944.7106410563</v>
      </c>
      <c r="U194" s="581">
        <v>-1978766.8263846333</v>
      </c>
      <c r="V194" s="592">
        <v>2974714.054644689</v>
      </c>
      <c r="W194" s="581">
        <v>4921865.1330154985</v>
      </c>
      <c r="X194" s="581">
        <v>-1773551.2402943368</v>
      </c>
      <c r="Y194" s="589">
        <v>-1013806.3184245796</v>
      </c>
      <c r="Z194" s="589">
        <v>388815.18776798731</v>
      </c>
      <c r="AA194" s="604">
        <f t="shared" si="24"/>
        <v>-4377309.1973355627</v>
      </c>
      <c r="AB194" s="604"/>
      <c r="AC194" s="602">
        <f t="shared" si="25"/>
        <v>59304.256575199775</v>
      </c>
      <c r="AD194" s="581">
        <v>248608.68305248395</v>
      </c>
      <c r="AE194" s="578">
        <f t="shared" si="26"/>
        <v>22.185318851729782</v>
      </c>
      <c r="AF194" s="578"/>
      <c r="AG194" s="583">
        <v>11206</v>
      </c>
      <c r="AH194" s="584">
        <v>15</v>
      </c>
      <c r="AI194" s="584">
        <v>15</v>
      </c>
    </row>
    <row r="195" spans="1:35" s="572" customFormat="1" ht="16.5">
      <c r="A195" s="585">
        <v>601</v>
      </c>
      <c r="B195" s="432" t="s">
        <v>199</v>
      </c>
      <c r="C195" s="581">
        <v>19379636.224080268</v>
      </c>
      <c r="D195" s="581">
        <v>20574890.698816944</v>
      </c>
      <c r="E195" s="611">
        <f t="shared" si="27"/>
        <v>1195254.4747366756</v>
      </c>
      <c r="F195" s="582">
        <f t="shared" si="28"/>
        <v>6.1675795196377628E-2</v>
      </c>
      <c r="G195" s="582"/>
      <c r="H195" s="581">
        <v>21403869.194499083</v>
      </c>
      <c r="I195" s="581">
        <v>21866389.43758877</v>
      </c>
      <c r="J195" s="611">
        <f t="shared" si="29"/>
        <v>462520.24308968708</v>
      </c>
      <c r="K195" s="582">
        <f t="shared" si="30"/>
        <v>2.1609188454980721E-2</v>
      </c>
      <c r="L195" s="579"/>
      <c r="M195" s="578">
        <f t="shared" si="31"/>
        <v>-2024232.9704188146</v>
      </c>
      <c r="N195" s="578">
        <v>1213531.6001117597</v>
      </c>
      <c r="O195" s="591">
        <v>680881.57712079212</v>
      </c>
      <c r="P195" s="578">
        <v>-53775.288331197575</v>
      </c>
      <c r="Q195" s="578">
        <v>750790.6790730455</v>
      </c>
      <c r="R195" s="604">
        <f t="shared" si="23"/>
        <v>1964322.2791848052</v>
      </c>
      <c r="S195" s="604"/>
      <c r="T195" s="581">
        <f t="shared" si="32"/>
        <v>-1291498.738771826</v>
      </c>
      <c r="U195" s="581">
        <v>774899.2432630955</v>
      </c>
      <c r="V195" s="592">
        <v>453874.15114951506</v>
      </c>
      <c r="W195" s="581">
        <v>13318.69748483412</v>
      </c>
      <c r="X195" s="581">
        <v>385626.97846902756</v>
      </c>
      <c r="Y195" s="589">
        <v>-342519.25054037641</v>
      </c>
      <c r="Z195" s="589">
        <v>131363.04666157416</v>
      </c>
      <c r="AA195" s="604">
        <f t="shared" si="24"/>
        <v>949370.01785332081</v>
      </c>
      <c r="AB195" s="604"/>
      <c r="AC195" s="602">
        <f t="shared" si="25"/>
        <v>-1014952.2613314844</v>
      </c>
      <c r="AD195" s="581">
        <v>-884855.21931656823</v>
      </c>
      <c r="AE195" s="578">
        <f t="shared" si="26"/>
        <v>-233.71770187970634</v>
      </c>
      <c r="AF195" s="578"/>
      <c r="AG195" s="583">
        <v>3786</v>
      </c>
      <c r="AH195" s="584">
        <v>13</v>
      </c>
      <c r="AI195" s="584">
        <v>13</v>
      </c>
    </row>
    <row r="196" spans="1:35" s="572" customFormat="1" ht="16.5">
      <c r="A196" s="585">
        <v>604</v>
      </c>
      <c r="B196" s="432" t="s">
        <v>579</v>
      </c>
      <c r="C196" s="581">
        <v>61320470.750745051</v>
      </c>
      <c r="D196" s="581">
        <v>65162821.625547707</v>
      </c>
      <c r="E196" s="611">
        <f t="shared" si="27"/>
        <v>3842350.8748026565</v>
      </c>
      <c r="F196" s="582">
        <f t="shared" si="28"/>
        <v>6.266016597330136E-2</v>
      </c>
      <c r="G196" s="582"/>
      <c r="H196" s="581">
        <v>66703700.783112772</v>
      </c>
      <c r="I196" s="581">
        <v>71758348.227339223</v>
      </c>
      <c r="J196" s="611">
        <f t="shared" si="29"/>
        <v>5054647.4442264512</v>
      </c>
      <c r="K196" s="582">
        <f t="shared" si="30"/>
        <v>7.5777616307401721E-2</v>
      </c>
      <c r="L196" s="579"/>
      <c r="M196" s="578">
        <f t="shared" si="31"/>
        <v>-5383230.0323677212</v>
      </c>
      <c r="N196" s="578">
        <v>3224678.1876852023</v>
      </c>
      <c r="O196" s="591">
        <v>53207.391895264387</v>
      </c>
      <c r="P196" s="578">
        <v>-1589394.0143192858</v>
      </c>
      <c r="Q196" s="578">
        <v>1726773.8405102009</v>
      </c>
      <c r="R196" s="604">
        <f t="shared" si="23"/>
        <v>4951452.0281954035</v>
      </c>
      <c r="S196" s="604"/>
      <c r="T196" s="581">
        <f t="shared" si="32"/>
        <v>-6595526.6017915159</v>
      </c>
      <c r="U196" s="581">
        <v>3957315.9610749087</v>
      </c>
      <c r="V196" s="592">
        <v>4101295.0599118769</v>
      </c>
      <c r="W196" s="581">
        <v>1979031.2564614043</v>
      </c>
      <c r="X196" s="581">
        <v>1826221.6649488076</v>
      </c>
      <c r="Y196" s="589">
        <v>-1846039.4366815586</v>
      </c>
      <c r="Z196" s="589">
        <v>707993.38804263622</v>
      </c>
      <c r="AA196" s="604">
        <f t="shared" si="24"/>
        <v>4645491.5773847941</v>
      </c>
      <c r="AB196" s="604"/>
      <c r="AC196" s="602">
        <f t="shared" si="25"/>
        <v>-305960.45081060939</v>
      </c>
      <c r="AD196" s="581">
        <v>-431358.46365981922</v>
      </c>
      <c r="AE196" s="578">
        <f t="shared" si="26"/>
        <v>-21.139841394747329</v>
      </c>
      <c r="AF196" s="578"/>
      <c r="AG196" s="583">
        <v>20405</v>
      </c>
      <c r="AH196" s="584">
        <v>6</v>
      </c>
      <c r="AI196" s="584">
        <v>6</v>
      </c>
    </row>
    <row r="197" spans="1:35" s="572" customFormat="1" ht="16.5">
      <c r="A197" s="585">
        <v>607</v>
      </c>
      <c r="B197" s="432" t="s">
        <v>201</v>
      </c>
      <c r="C197" s="581">
        <v>19856969.393525008</v>
      </c>
      <c r="D197" s="581">
        <v>21103996.148806397</v>
      </c>
      <c r="E197" s="611">
        <f t="shared" si="27"/>
        <v>1247026.7552813888</v>
      </c>
      <c r="F197" s="582">
        <f t="shared" si="28"/>
        <v>6.2800457137634574E-2</v>
      </c>
      <c r="G197" s="582"/>
      <c r="H197" s="581">
        <v>19868030.670469172</v>
      </c>
      <c r="I197" s="581">
        <v>20180750.570739891</v>
      </c>
      <c r="J197" s="611">
        <f t="shared" si="29"/>
        <v>312719.90027071908</v>
      </c>
      <c r="K197" s="582">
        <f t="shared" si="30"/>
        <v>1.5739853911919413E-2</v>
      </c>
      <c r="L197" s="579"/>
      <c r="M197" s="578">
        <f t="shared" si="31"/>
        <v>-11061.276944164187</v>
      </c>
      <c r="N197" s="578">
        <v>5553.6146347195299</v>
      </c>
      <c r="O197" s="591">
        <v>-712377.2266420573</v>
      </c>
      <c r="P197" s="578">
        <v>-895222.11932033673</v>
      </c>
      <c r="Q197" s="578">
        <v>200178.43217665635</v>
      </c>
      <c r="R197" s="604">
        <f t="shared" si="23"/>
        <v>205732.04681137588</v>
      </c>
      <c r="S197" s="604"/>
      <c r="T197" s="581">
        <f t="shared" si="32"/>
        <v>923245.57806650549</v>
      </c>
      <c r="U197" s="581">
        <v>-553947.34683990316</v>
      </c>
      <c r="V197" s="592">
        <v>-2967731.0668664165</v>
      </c>
      <c r="W197" s="581">
        <v>-2775770.4833107404</v>
      </c>
      <c r="X197" s="581">
        <v>-128692.53619673556</v>
      </c>
      <c r="Y197" s="589">
        <v>-369479.29720203311</v>
      </c>
      <c r="Z197" s="589">
        <v>141702.76877069965</v>
      </c>
      <c r="AA197" s="604">
        <f t="shared" si="24"/>
        <v>-910416.41146797221</v>
      </c>
      <c r="AB197" s="604"/>
      <c r="AC197" s="602">
        <f t="shared" si="25"/>
        <v>-1116148.458279348</v>
      </c>
      <c r="AD197" s="581">
        <v>-937993.53746112203</v>
      </c>
      <c r="AE197" s="578">
        <f t="shared" si="26"/>
        <v>-229.67520505904065</v>
      </c>
      <c r="AF197" s="578"/>
      <c r="AG197" s="583">
        <v>4084</v>
      </c>
      <c r="AH197" s="584">
        <v>12</v>
      </c>
      <c r="AI197" s="584">
        <v>12</v>
      </c>
    </row>
    <row r="198" spans="1:35" s="572" customFormat="1" ht="16.5">
      <c r="A198" s="585">
        <v>608</v>
      </c>
      <c r="B198" s="432" t="s">
        <v>580</v>
      </c>
      <c r="C198" s="581">
        <v>9421955.6172595844</v>
      </c>
      <c r="D198" s="581">
        <v>9941632.5169314444</v>
      </c>
      <c r="E198" s="611">
        <f t="shared" si="27"/>
        <v>519676.89967186004</v>
      </c>
      <c r="F198" s="582">
        <f t="shared" si="28"/>
        <v>5.5155948593080963E-2</v>
      </c>
      <c r="G198" s="582"/>
      <c r="H198" s="581">
        <v>9495537.2344436087</v>
      </c>
      <c r="I198" s="581">
        <v>9614289.3700999171</v>
      </c>
      <c r="J198" s="611">
        <f t="shared" si="29"/>
        <v>118752.13565630838</v>
      </c>
      <c r="K198" s="582">
        <f t="shared" si="30"/>
        <v>1.2506099731308848E-2</v>
      </c>
      <c r="L198" s="579"/>
      <c r="M198" s="578">
        <f t="shared" si="31"/>
        <v>-73581.617184024304</v>
      </c>
      <c r="N198" s="578">
        <v>43624.965495833691</v>
      </c>
      <c r="O198" s="591">
        <v>-434697.25724474341</v>
      </c>
      <c r="P198" s="578">
        <v>-426977.6575053893</v>
      </c>
      <c r="Q198" s="578">
        <v>665.98425733721444</v>
      </c>
      <c r="R198" s="604">
        <f t="shared" si="23"/>
        <v>44290.949753170906</v>
      </c>
      <c r="S198" s="604"/>
      <c r="T198" s="581">
        <f t="shared" si="32"/>
        <v>327343.14683152735</v>
      </c>
      <c r="U198" s="581">
        <v>-196405.88809891636</v>
      </c>
      <c r="V198" s="592">
        <v>-199572.13062609918</v>
      </c>
      <c r="W198" s="581">
        <v>-30958.885943912901</v>
      </c>
      <c r="X198" s="581">
        <v>-137939.70556105376</v>
      </c>
      <c r="Y198" s="589">
        <v>-179130.51137610813</v>
      </c>
      <c r="Z198" s="589">
        <v>68700.167033786798</v>
      </c>
      <c r="AA198" s="604">
        <f t="shared" si="24"/>
        <v>-444775.93800229148</v>
      </c>
      <c r="AB198" s="604"/>
      <c r="AC198" s="602">
        <f t="shared" si="25"/>
        <v>-489066.88775546238</v>
      </c>
      <c r="AD198" s="581">
        <v>-517208.4102428162</v>
      </c>
      <c r="AE198" s="578">
        <f t="shared" si="26"/>
        <v>-261.21636880950314</v>
      </c>
      <c r="AF198" s="578"/>
      <c r="AG198" s="583">
        <v>1980</v>
      </c>
      <c r="AH198" s="584">
        <v>4</v>
      </c>
      <c r="AI198" s="584">
        <v>4</v>
      </c>
    </row>
    <row r="199" spans="1:35" s="572" customFormat="1" ht="16.5">
      <c r="A199" s="585">
        <v>609</v>
      </c>
      <c r="B199" s="432" t="s">
        <v>581</v>
      </c>
      <c r="C199" s="581">
        <v>351329480.8891468</v>
      </c>
      <c r="D199" s="581">
        <v>363180352.29204553</v>
      </c>
      <c r="E199" s="611">
        <f t="shared" si="27"/>
        <v>11850871.402898729</v>
      </c>
      <c r="F199" s="582">
        <f t="shared" si="28"/>
        <v>3.3731502898380381E-2</v>
      </c>
      <c r="G199" s="582"/>
      <c r="H199" s="581">
        <v>329490881.78608906</v>
      </c>
      <c r="I199" s="581">
        <v>336841383.92257005</v>
      </c>
      <c r="J199" s="611">
        <f t="shared" si="29"/>
        <v>7350502.1364809871</v>
      </c>
      <c r="K199" s="582">
        <f t="shared" si="30"/>
        <v>2.2308666317670832E-2</v>
      </c>
      <c r="L199" s="579"/>
      <c r="M199" s="578">
        <f t="shared" si="31"/>
        <v>21838599.103057742</v>
      </c>
      <c r="N199" s="578">
        <v>-13124890.693792341</v>
      </c>
      <c r="O199" s="591">
        <v>-454290.01734483242</v>
      </c>
      <c r="P199" s="578">
        <v>3241289.9401575625</v>
      </c>
      <c r="Q199" s="578">
        <v>-3347817.7502436833</v>
      </c>
      <c r="R199" s="604">
        <f t="shared" si="23"/>
        <v>-16472708.444036026</v>
      </c>
      <c r="S199" s="604"/>
      <c r="T199" s="581">
        <f t="shared" si="32"/>
        <v>26338968.369475484</v>
      </c>
      <c r="U199" s="581">
        <v>-15803381.021685287</v>
      </c>
      <c r="V199" s="592">
        <v>-6918270.6245554686</v>
      </c>
      <c r="W199" s="581">
        <v>-1400820.1290753782</v>
      </c>
      <c r="X199" s="581">
        <v>-4228464.7265034141</v>
      </c>
      <c r="Y199" s="589">
        <v>-7527552.6257823613</v>
      </c>
      <c r="Z199" s="589">
        <v>2886968.3828516314</v>
      </c>
      <c r="AA199" s="604">
        <f t="shared" si="24"/>
        <v>-24672429.991119429</v>
      </c>
      <c r="AB199" s="604"/>
      <c r="AC199" s="602">
        <f t="shared" si="25"/>
        <v>-8199721.5470834039</v>
      </c>
      <c r="AD199" s="581">
        <v>-11051588.510804549</v>
      </c>
      <c r="AE199" s="578">
        <f t="shared" si="26"/>
        <v>-132.82361048980889</v>
      </c>
      <c r="AF199" s="578"/>
      <c r="AG199" s="583">
        <v>83205</v>
      </c>
      <c r="AH199" s="584">
        <v>4</v>
      </c>
      <c r="AI199" s="584">
        <v>4</v>
      </c>
    </row>
    <row r="200" spans="1:35" s="572" customFormat="1" ht="16.5">
      <c r="A200" s="585">
        <v>611</v>
      </c>
      <c r="B200" s="432" t="s">
        <v>582</v>
      </c>
      <c r="C200" s="581">
        <v>14670966.89097039</v>
      </c>
      <c r="D200" s="581">
        <v>15307323.940993764</v>
      </c>
      <c r="E200" s="611">
        <f t="shared" si="27"/>
        <v>636357.05002337322</v>
      </c>
      <c r="F200" s="582">
        <f t="shared" si="28"/>
        <v>4.3375263181531336E-2</v>
      </c>
      <c r="G200" s="582"/>
      <c r="H200" s="581">
        <v>15423579.935280895</v>
      </c>
      <c r="I200" s="581">
        <v>16166486.898368934</v>
      </c>
      <c r="J200" s="611">
        <f t="shared" si="29"/>
        <v>742906.96308803931</v>
      </c>
      <c r="K200" s="582">
        <f t="shared" si="30"/>
        <v>4.8166960342888088E-2</v>
      </c>
      <c r="L200" s="579"/>
      <c r="M200" s="578">
        <f t="shared" si="31"/>
        <v>-752613.04431050457</v>
      </c>
      <c r="N200" s="578">
        <v>450249.09415179363</v>
      </c>
      <c r="O200" s="591">
        <v>-31687.042121626437</v>
      </c>
      <c r="P200" s="578">
        <v>-213560.29006916843</v>
      </c>
      <c r="Q200" s="578">
        <v>202976.75938680599</v>
      </c>
      <c r="R200" s="604">
        <f t="shared" si="23"/>
        <v>653225.85353859956</v>
      </c>
      <c r="S200" s="604"/>
      <c r="T200" s="581">
        <f t="shared" si="32"/>
        <v>-859162.95737517066</v>
      </c>
      <c r="U200" s="581">
        <v>515497.77442510228</v>
      </c>
      <c r="V200" s="592">
        <v>-730833.65465818346</v>
      </c>
      <c r="W200" s="581">
        <v>-954009.19476180151</v>
      </c>
      <c r="X200" s="581">
        <v>150474.38077836184</v>
      </c>
      <c r="Y200" s="600">
        <v>-453344.9457099383</v>
      </c>
      <c r="Z200" s="600">
        <v>173866.93788197255</v>
      </c>
      <c r="AA200" s="604">
        <f t="shared" si="24"/>
        <v>386494.14737549832</v>
      </c>
      <c r="AB200" s="604"/>
      <c r="AC200" s="602">
        <f t="shared" si="25"/>
        <v>-266731.70616310125</v>
      </c>
      <c r="AD200" s="581">
        <v>-808553.63781586848</v>
      </c>
      <c r="AE200" s="578">
        <f t="shared" si="26"/>
        <v>-161.35574492434014</v>
      </c>
      <c r="AF200" s="578"/>
      <c r="AG200" s="583">
        <v>5011</v>
      </c>
      <c r="AH200" s="584">
        <v>1</v>
      </c>
      <c r="AI200" s="586">
        <v>33</v>
      </c>
    </row>
    <row r="201" spans="1:35" s="572" customFormat="1" ht="16.5">
      <c r="A201" s="585">
        <v>614</v>
      </c>
      <c r="B201" s="432" t="s">
        <v>205</v>
      </c>
      <c r="C201" s="581">
        <v>20253929.621004049</v>
      </c>
      <c r="D201" s="581">
        <v>20720377.796800889</v>
      </c>
      <c r="E201" s="611">
        <f t="shared" si="27"/>
        <v>466448.17579684034</v>
      </c>
      <c r="F201" s="582">
        <f t="shared" si="28"/>
        <v>2.303000872053574E-2</v>
      </c>
      <c r="G201" s="582"/>
      <c r="H201" s="581">
        <v>19372514.60398395</v>
      </c>
      <c r="I201" s="581">
        <v>19582287.675694406</v>
      </c>
      <c r="J201" s="611">
        <f t="shared" si="29"/>
        <v>209773.07171045616</v>
      </c>
      <c r="K201" s="582">
        <f t="shared" si="30"/>
        <v>1.0828386298767657E-2</v>
      </c>
      <c r="L201" s="579"/>
      <c r="M201" s="578">
        <f t="shared" si="31"/>
        <v>881415.01702009887</v>
      </c>
      <c r="N201" s="578">
        <v>-529647.12186705426</v>
      </c>
      <c r="O201" s="591">
        <v>-279102.91397056356</v>
      </c>
      <c r="P201" s="578">
        <v>75117.448558906093</v>
      </c>
      <c r="Q201" s="578">
        <v>-341448.28079382353</v>
      </c>
      <c r="R201" s="604">
        <f t="shared" si="23"/>
        <v>-871095.40266087779</v>
      </c>
      <c r="S201" s="604"/>
      <c r="T201" s="581">
        <f t="shared" si="32"/>
        <v>1138090.121106483</v>
      </c>
      <c r="U201" s="581">
        <v>-682854.07266388962</v>
      </c>
      <c r="V201" s="592">
        <v>-108520.66813925654</v>
      </c>
      <c r="W201" s="581">
        <v>349167.69292284548</v>
      </c>
      <c r="X201" s="581">
        <v>-411228.793474084</v>
      </c>
      <c r="Y201" s="589">
        <v>-271319.39576613548</v>
      </c>
      <c r="Z201" s="589">
        <v>104056.46511834676</v>
      </c>
      <c r="AA201" s="604">
        <f t="shared" si="24"/>
        <v>-1261345.7967857623</v>
      </c>
      <c r="AB201" s="604"/>
      <c r="AC201" s="602">
        <f t="shared" si="25"/>
        <v>-390250.39412488451</v>
      </c>
      <c r="AD201" s="581">
        <v>-321778.68787576398</v>
      </c>
      <c r="AE201" s="578">
        <f t="shared" si="26"/>
        <v>-107.29532773449949</v>
      </c>
      <c r="AF201" s="578"/>
      <c r="AG201" s="583">
        <v>2999</v>
      </c>
      <c r="AH201" s="584">
        <v>19</v>
      </c>
      <c r="AI201" s="584">
        <v>19</v>
      </c>
    </row>
    <row r="202" spans="1:35" s="572" customFormat="1" ht="16.5">
      <c r="A202" s="585">
        <v>615</v>
      </c>
      <c r="B202" s="432" t="s">
        <v>206</v>
      </c>
      <c r="C202" s="581">
        <v>37635492.775002725</v>
      </c>
      <c r="D202" s="581">
        <v>38155415.722939357</v>
      </c>
      <c r="E202" s="611">
        <f t="shared" si="27"/>
        <v>519922.94793663174</v>
      </c>
      <c r="F202" s="582">
        <f t="shared" si="28"/>
        <v>1.3814697499642186E-2</v>
      </c>
      <c r="G202" s="582"/>
      <c r="H202" s="581">
        <v>41020324.566809565</v>
      </c>
      <c r="I202" s="581">
        <v>41563754.497304529</v>
      </c>
      <c r="J202" s="611">
        <f t="shared" si="29"/>
        <v>543429.93049496412</v>
      </c>
      <c r="K202" s="582">
        <f t="shared" si="30"/>
        <v>1.3247821323546159E-2</v>
      </c>
      <c r="L202" s="579"/>
      <c r="M202" s="578">
        <f t="shared" si="31"/>
        <v>-3384831.7918068394</v>
      </c>
      <c r="N202" s="578">
        <v>2028894.164462195</v>
      </c>
      <c r="O202" s="591">
        <v>2674432.4770696685</v>
      </c>
      <c r="P202" s="578">
        <v>2222862.0771521255</v>
      </c>
      <c r="Q202" s="578">
        <v>483654.7357061751</v>
      </c>
      <c r="R202" s="604">
        <f t="shared" ref="R202:R265" si="33">N202+Q202</f>
        <v>2512548.90016837</v>
      </c>
      <c r="S202" s="604"/>
      <c r="T202" s="581">
        <f t="shared" si="32"/>
        <v>-3408338.7743651718</v>
      </c>
      <c r="U202" s="581">
        <v>2045003.2646191027</v>
      </c>
      <c r="V202" s="592">
        <v>-736951.48031305522</v>
      </c>
      <c r="W202" s="581">
        <v>-1195920.7519486696</v>
      </c>
      <c r="X202" s="581">
        <v>348662.56352347316</v>
      </c>
      <c r="Y202" s="589">
        <v>-687843.06969320704</v>
      </c>
      <c r="Z202" s="589">
        <v>263801.70199892978</v>
      </c>
      <c r="AA202" s="604">
        <f t="shared" ref="AA202:AA265" si="34">U202+X202+Y202+Z202</f>
        <v>1969624.4604482986</v>
      </c>
      <c r="AB202" s="604"/>
      <c r="AC202" s="602">
        <f t="shared" ref="AC202:AC265" si="35">AA202-R202</f>
        <v>-542924.43972007139</v>
      </c>
      <c r="AD202" s="581">
        <v>11834.529196223244</v>
      </c>
      <c r="AE202" s="578">
        <f t="shared" ref="AE202:AE265" si="36">AD202/AG202</f>
        <v>1.556560462478396</v>
      </c>
      <c r="AF202" s="578"/>
      <c r="AG202" s="583">
        <v>7603</v>
      </c>
      <c r="AH202" s="584">
        <v>17</v>
      </c>
      <c r="AI202" s="584">
        <v>17</v>
      </c>
    </row>
    <row r="203" spans="1:35" s="572" customFormat="1" ht="16.5">
      <c r="A203" s="585">
        <v>616</v>
      </c>
      <c r="B203" s="432" t="s">
        <v>207</v>
      </c>
      <c r="C203" s="581">
        <v>6891009.1317232111</v>
      </c>
      <c r="D203" s="581">
        <v>7417690.788971086</v>
      </c>
      <c r="E203" s="611">
        <f t="shared" ref="E203:E266" si="37">D203-C203</f>
        <v>526681.65724787489</v>
      </c>
      <c r="F203" s="582">
        <f t="shared" ref="F203:F266" si="38">E203/C203</f>
        <v>7.6430265463335617E-2</v>
      </c>
      <c r="G203" s="582"/>
      <c r="H203" s="581">
        <v>6864176.6130120344</v>
      </c>
      <c r="I203" s="581">
        <v>7064414.7044752771</v>
      </c>
      <c r="J203" s="611">
        <f t="shared" ref="J203:J266" si="39">I203-H203</f>
        <v>200238.09146324266</v>
      </c>
      <c r="K203" s="582">
        <f t="shared" ref="K203:K266" si="40">J203/H203</f>
        <v>2.9171465530718213E-2</v>
      </c>
      <c r="L203" s="579"/>
      <c r="M203" s="578">
        <f t="shared" ref="M203:M266" si="41">C203-H203</f>
        <v>26832.518711176701</v>
      </c>
      <c r="N203" s="578">
        <v>-16580.564826977003</v>
      </c>
      <c r="O203" s="591">
        <v>-436377.92793619446</v>
      </c>
      <c r="P203" s="578">
        <v>-389344.14333538618</v>
      </c>
      <c r="Q203" s="578">
        <v>-39335.543554665368</v>
      </c>
      <c r="R203" s="604">
        <f t="shared" si="33"/>
        <v>-55916.108381642371</v>
      </c>
      <c r="S203" s="604"/>
      <c r="T203" s="581">
        <f t="shared" ref="T203:T266" si="42">D203-I203</f>
        <v>353276.08449580893</v>
      </c>
      <c r="U203" s="581">
        <v>-211965.65069748531</v>
      </c>
      <c r="V203" s="592">
        <v>-898600.14818259887</v>
      </c>
      <c r="W203" s="581">
        <v>-720508.15678091906</v>
      </c>
      <c r="X203" s="581">
        <v>-150098.51403204093</v>
      </c>
      <c r="Y203" s="589">
        <v>-163479.20911950877</v>
      </c>
      <c r="Z203" s="589">
        <v>62697.576681844817</v>
      </c>
      <c r="AA203" s="604">
        <f t="shared" si="34"/>
        <v>-462845.79716719018</v>
      </c>
      <c r="AB203" s="604"/>
      <c r="AC203" s="602">
        <f t="shared" si="35"/>
        <v>-406929.6887855478</v>
      </c>
      <c r="AD203" s="581">
        <v>-543877.96518178214</v>
      </c>
      <c r="AE203" s="578">
        <f t="shared" si="36"/>
        <v>-300.98393203197685</v>
      </c>
      <c r="AF203" s="578"/>
      <c r="AG203" s="583">
        <v>1807</v>
      </c>
      <c r="AH203" s="584">
        <v>1</v>
      </c>
      <c r="AI203" s="586">
        <v>32</v>
      </c>
    </row>
    <row r="204" spans="1:35" s="572" customFormat="1" ht="16.5">
      <c r="A204" s="585">
        <v>619</v>
      </c>
      <c r="B204" s="432" t="s">
        <v>208</v>
      </c>
      <c r="C204" s="581">
        <v>13162284.072103057</v>
      </c>
      <c r="D204" s="581">
        <v>13290471.182761438</v>
      </c>
      <c r="E204" s="611">
        <f t="shared" si="37"/>
        <v>128187.11065838113</v>
      </c>
      <c r="F204" s="582">
        <f t="shared" si="38"/>
        <v>9.7389715915696326E-3</v>
      </c>
      <c r="G204" s="582"/>
      <c r="H204" s="581">
        <v>14394458.449185075</v>
      </c>
      <c r="I204" s="581">
        <v>14579525.909880929</v>
      </c>
      <c r="J204" s="611">
        <f t="shared" si="39"/>
        <v>185067.46069585346</v>
      </c>
      <c r="K204" s="582">
        <f t="shared" si="40"/>
        <v>1.2856854695101838E-2</v>
      </c>
      <c r="L204" s="579"/>
      <c r="M204" s="578">
        <f t="shared" si="41"/>
        <v>-1232174.3770820182</v>
      </c>
      <c r="N204" s="578">
        <v>738596.321678682</v>
      </c>
      <c r="O204" s="591">
        <v>-73779.013892132789</v>
      </c>
      <c r="P204" s="578">
        <v>-476133.33847134095</v>
      </c>
      <c r="Q204" s="578">
        <v>413689.23469098029</v>
      </c>
      <c r="R204" s="604">
        <f t="shared" si="33"/>
        <v>1152285.5563696623</v>
      </c>
      <c r="S204" s="604"/>
      <c r="T204" s="581">
        <f t="shared" si="42"/>
        <v>-1289054.7271194905</v>
      </c>
      <c r="U204" s="581">
        <v>773432.83627169416</v>
      </c>
      <c r="V204" s="592">
        <v>991274.70909853652</v>
      </c>
      <c r="W204" s="581">
        <v>566876.27830243483</v>
      </c>
      <c r="X204" s="581">
        <v>385588.69198247936</v>
      </c>
      <c r="Y204" s="589">
        <v>-242007.13026822687</v>
      </c>
      <c r="Z204" s="589">
        <v>92814.619603727115</v>
      </c>
      <c r="AA204" s="604">
        <f t="shared" si="34"/>
        <v>1009829.0175896737</v>
      </c>
      <c r="AB204" s="604"/>
      <c r="AC204" s="602">
        <f t="shared" si="35"/>
        <v>-142456.53877998854</v>
      </c>
      <c r="AD204" s="581">
        <v>-422886.01635655714</v>
      </c>
      <c r="AE204" s="578">
        <f t="shared" si="36"/>
        <v>-158.08823041366622</v>
      </c>
      <c r="AF204" s="578"/>
      <c r="AG204" s="583">
        <v>2675</v>
      </c>
      <c r="AH204" s="584">
        <v>6</v>
      </c>
      <c r="AI204" s="584">
        <v>6</v>
      </c>
    </row>
    <row r="205" spans="1:35" s="572" customFormat="1" ht="16.5">
      <c r="A205" s="585">
        <v>620</v>
      </c>
      <c r="B205" s="432" t="s">
        <v>209</v>
      </c>
      <c r="C205" s="581">
        <v>15842217.243819408</v>
      </c>
      <c r="D205" s="581">
        <v>16174132.74785861</v>
      </c>
      <c r="E205" s="611">
        <f t="shared" si="37"/>
        <v>331915.50403920189</v>
      </c>
      <c r="F205" s="582">
        <f t="shared" si="38"/>
        <v>2.0951328903704658E-2</v>
      </c>
      <c r="G205" s="582"/>
      <c r="H205" s="581">
        <v>16551769.094683086</v>
      </c>
      <c r="I205" s="581">
        <v>16640456.343818683</v>
      </c>
      <c r="J205" s="611">
        <f t="shared" si="39"/>
        <v>88687.249135596678</v>
      </c>
      <c r="K205" s="582">
        <f t="shared" si="40"/>
        <v>5.3581734150753482E-3</v>
      </c>
      <c r="L205" s="579"/>
      <c r="M205" s="578">
        <f t="shared" si="41"/>
        <v>-709551.85086367838</v>
      </c>
      <c r="N205" s="578">
        <v>425094.39130486135</v>
      </c>
      <c r="O205" s="591">
        <v>579621.13475042582</v>
      </c>
      <c r="P205" s="578">
        <v>112363.99385713041</v>
      </c>
      <c r="Q205" s="578">
        <v>477446.47942081996</v>
      </c>
      <c r="R205" s="604">
        <f t="shared" si="33"/>
        <v>902540.87072568131</v>
      </c>
      <c r="S205" s="604"/>
      <c r="T205" s="581">
        <f t="shared" si="42"/>
        <v>-466323.59596007317</v>
      </c>
      <c r="U205" s="581">
        <v>279794.15757604386</v>
      </c>
      <c r="V205" s="592">
        <v>697961.28134929761</v>
      </c>
      <c r="W205" s="581">
        <v>328631.99937631749</v>
      </c>
      <c r="X205" s="581">
        <v>334799.49566403922</v>
      </c>
      <c r="Y205" s="589">
        <v>-215318.49347229156</v>
      </c>
      <c r="Z205" s="589">
        <v>82578.988656774032</v>
      </c>
      <c r="AA205" s="604">
        <f t="shared" si="34"/>
        <v>481854.1484245655</v>
      </c>
      <c r="AB205" s="604"/>
      <c r="AC205" s="602">
        <f t="shared" si="35"/>
        <v>-420686.72230111581</v>
      </c>
      <c r="AD205" s="581">
        <v>-203761.43217888242</v>
      </c>
      <c r="AE205" s="578">
        <f t="shared" si="36"/>
        <v>-85.614047133984215</v>
      </c>
      <c r="AF205" s="578"/>
      <c r="AG205" s="583">
        <v>2380</v>
      </c>
      <c r="AH205" s="584">
        <v>18</v>
      </c>
      <c r="AI205" s="584">
        <v>18</v>
      </c>
    </row>
    <row r="206" spans="1:35" s="572" customFormat="1" ht="16.5">
      <c r="A206" s="585">
        <v>623</v>
      </c>
      <c r="B206" s="432" t="s">
        <v>210</v>
      </c>
      <c r="C206" s="581">
        <v>11402132.58810533</v>
      </c>
      <c r="D206" s="581">
        <v>11962841.758675005</v>
      </c>
      <c r="E206" s="611">
        <f t="shared" si="37"/>
        <v>560709.17056967504</v>
      </c>
      <c r="F206" s="582">
        <f t="shared" si="38"/>
        <v>4.9175815685094305E-2</v>
      </c>
      <c r="G206" s="582"/>
      <c r="H206" s="581">
        <v>12217348.715953542</v>
      </c>
      <c r="I206" s="581">
        <v>12808314.604152413</v>
      </c>
      <c r="J206" s="611">
        <f t="shared" si="39"/>
        <v>590965.88819887117</v>
      </c>
      <c r="K206" s="582">
        <f t="shared" si="40"/>
        <v>4.8371042027079224E-2</v>
      </c>
      <c r="L206" s="579"/>
      <c r="M206" s="578">
        <f t="shared" si="41"/>
        <v>-815216.12784821168</v>
      </c>
      <c r="N206" s="578">
        <v>488578.59961381136</v>
      </c>
      <c r="O206" s="591">
        <v>451030.28623748198</v>
      </c>
      <c r="P206" s="578">
        <v>329529.06478496641</v>
      </c>
      <c r="Q206" s="578">
        <v>130320.03979379506</v>
      </c>
      <c r="R206" s="604">
        <f t="shared" si="33"/>
        <v>618898.63940760645</v>
      </c>
      <c r="S206" s="604"/>
      <c r="T206" s="581">
        <f t="shared" si="42"/>
        <v>-845472.8454774078</v>
      </c>
      <c r="U206" s="581">
        <v>507283.70728644455</v>
      </c>
      <c r="V206" s="592">
        <v>342641.97213512659</v>
      </c>
      <c r="W206" s="581">
        <v>209589.04301258922</v>
      </c>
      <c r="X206" s="581">
        <v>102483.9124196209</v>
      </c>
      <c r="Y206" s="589">
        <v>-190620.19569164637</v>
      </c>
      <c r="Z206" s="589">
        <v>73106.692899085247</v>
      </c>
      <c r="AA206" s="604">
        <f t="shared" si="34"/>
        <v>492254.11691350426</v>
      </c>
      <c r="AB206" s="604"/>
      <c r="AC206" s="602">
        <f t="shared" si="35"/>
        <v>-126644.52249410219</v>
      </c>
      <c r="AD206" s="581">
        <v>-3438.7706744167954</v>
      </c>
      <c r="AE206" s="578">
        <f t="shared" si="36"/>
        <v>-1.6320696129173211</v>
      </c>
      <c r="AF206" s="578"/>
      <c r="AG206" s="583">
        <v>2107</v>
      </c>
      <c r="AH206" s="584">
        <v>10</v>
      </c>
      <c r="AI206" s="584">
        <v>10</v>
      </c>
    </row>
    <row r="207" spans="1:35" s="572" customFormat="1" ht="16.5">
      <c r="A207" s="585">
        <v>624</v>
      </c>
      <c r="B207" s="432" t="s">
        <v>583</v>
      </c>
      <c r="C207" s="581">
        <v>17728771.585867606</v>
      </c>
      <c r="D207" s="581">
        <v>19109359.860162135</v>
      </c>
      <c r="E207" s="611">
        <f t="shared" si="37"/>
        <v>1380588.2742945291</v>
      </c>
      <c r="F207" s="582">
        <f t="shared" si="38"/>
        <v>7.7872754330878605E-2</v>
      </c>
      <c r="G207" s="582"/>
      <c r="H207" s="581">
        <v>19782280.307789259</v>
      </c>
      <c r="I207" s="581">
        <v>20318067.416981194</v>
      </c>
      <c r="J207" s="611">
        <f t="shared" si="39"/>
        <v>535787.10919193551</v>
      </c>
      <c r="K207" s="582">
        <f t="shared" si="40"/>
        <v>2.7084193574032502E-2</v>
      </c>
      <c r="L207" s="579"/>
      <c r="M207" s="578">
        <f t="shared" si="41"/>
        <v>-2053508.7219216526</v>
      </c>
      <c r="N207" s="578">
        <v>1230772.7042678252</v>
      </c>
      <c r="O207" s="591">
        <v>1093221.7477568686</v>
      </c>
      <c r="P207" s="578">
        <v>-127589.77699125186</v>
      </c>
      <c r="Q207" s="578">
        <v>1242135.8190745302</v>
      </c>
      <c r="R207" s="604">
        <f t="shared" si="33"/>
        <v>2472908.5233423552</v>
      </c>
      <c r="S207" s="604"/>
      <c r="T207" s="581">
        <f t="shared" si="42"/>
        <v>-1208707.556819059</v>
      </c>
      <c r="U207" s="581">
        <v>725224.53409143526</v>
      </c>
      <c r="V207" s="592">
        <v>1178084.1943549439</v>
      </c>
      <c r="W207" s="581">
        <v>296524.72674888186</v>
      </c>
      <c r="X207" s="581">
        <v>807320.4270418348</v>
      </c>
      <c r="Y207" s="589">
        <v>-462934.76096542692</v>
      </c>
      <c r="Z207" s="589">
        <v>177544.82561206416</v>
      </c>
      <c r="AA207" s="604">
        <f t="shared" si="34"/>
        <v>1247155.0257799074</v>
      </c>
      <c r="AB207" s="604"/>
      <c r="AC207" s="602">
        <f t="shared" si="35"/>
        <v>-1225753.4975624478</v>
      </c>
      <c r="AD207" s="581">
        <v>-1443603.7276750468</v>
      </c>
      <c r="AE207" s="578">
        <f t="shared" si="36"/>
        <v>-282.11915725523681</v>
      </c>
      <c r="AF207" s="578"/>
      <c r="AG207" s="583">
        <v>5117</v>
      </c>
      <c r="AH207" s="584">
        <v>8</v>
      </c>
      <c r="AI207" s="584">
        <v>8</v>
      </c>
    </row>
    <row r="208" spans="1:35" s="572" customFormat="1" ht="16.5">
      <c r="A208" s="585">
        <v>625</v>
      </c>
      <c r="B208" s="432" t="s">
        <v>212</v>
      </c>
      <c r="C208" s="581">
        <v>12695822.734436048</v>
      </c>
      <c r="D208" s="581">
        <v>13279421.462096952</v>
      </c>
      <c r="E208" s="611">
        <f t="shared" si="37"/>
        <v>583598.72766090371</v>
      </c>
      <c r="F208" s="582">
        <f t="shared" si="38"/>
        <v>4.5967775375277978E-2</v>
      </c>
      <c r="G208" s="582"/>
      <c r="H208" s="581">
        <v>14241106.339909766</v>
      </c>
      <c r="I208" s="581">
        <v>14722523.409622563</v>
      </c>
      <c r="J208" s="611">
        <f t="shared" si="39"/>
        <v>481417.06971279718</v>
      </c>
      <c r="K208" s="582">
        <f t="shared" si="40"/>
        <v>3.3804752118426179E-2</v>
      </c>
      <c r="L208" s="579"/>
      <c r="M208" s="578">
        <f t="shared" si="41"/>
        <v>-1545283.6054737177</v>
      </c>
      <c r="N208" s="578">
        <v>926376.7372162512</v>
      </c>
      <c r="O208" s="591">
        <v>1840651.9983146526</v>
      </c>
      <c r="P208" s="578">
        <v>1228965.7358290758</v>
      </c>
      <c r="Q208" s="578">
        <v>624383.3613538905</v>
      </c>
      <c r="R208" s="604">
        <f t="shared" si="33"/>
        <v>1550760.0985701417</v>
      </c>
      <c r="S208" s="604"/>
      <c r="T208" s="581">
        <f t="shared" si="42"/>
        <v>-1443101.9475256111</v>
      </c>
      <c r="U208" s="581">
        <v>865861.1685153665</v>
      </c>
      <c r="V208" s="592">
        <v>404589.56383154541</v>
      </c>
      <c r="W208" s="581">
        <v>-165431.13542553596</v>
      </c>
      <c r="X208" s="581">
        <v>526626.33335370081</v>
      </c>
      <c r="Y208" s="589">
        <v>-270595.63612421183</v>
      </c>
      <c r="Z208" s="589">
        <v>103778.88868588702</v>
      </c>
      <c r="AA208" s="604">
        <f t="shared" si="34"/>
        <v>1225670.7544307425</v>
      </c>
      <c r="AB208" s="604"/>
      <c r="AC208" s="602">
        <f t="shared" si="35"/>
        <v>-325089.34413939924</v>
      </c>
      <c r="AD208" s="581">
        <v>-423460.92006177455</v>
      </c>
      <c r="AE208" s="578">
        <f t="shared" si="36"/>
        <v>-141.5783751460296</v>
      </c>
      <c r="AF208" s="578"/>
      <c r="AG208" s="583">
        <v>2991</v>
      </c>
      <c r="AH208" s="584">
        <v>17</v>
      </c>
      <c r="AI208" s="584">
        <v>17</v>
      </c>
    </row>
    <row r="209" spans="1:35" s="572" customFormat="1" ht="16.5">
      <c r="A209" s="585">
        <v>626</v>
      </c>
      <c r="B209" s="432" t="s">
        <v>213</v>
      </c>
      <c r="C209" s="581">
        <v>28472399.797523323</v>
      </c>
      <c r="D209" s="581">
        <v>29497800.765260763</v>
      </c>
      <c r="E209" s="611">
        <f t="shared" si="37"/>
        <v>1025400.96773744</v>
      </c>
      <c r="F209" s="582">
        <f t="shared" si="38"/>
        <v>3.6013858158406256E-2</v>
      </c>
      <c r="G209" s="582"/>
      <c r="H209" s="581">
        <v>27989594.351751622</v>
      </c>
      <c r="I209" s="581">
        <v>28145940.124160681</v>
      </c>
      <c r="J209" s="611">
        <f t="shared" si="39"/>
        <v>156345.77240905911</v>
      </c>
      <c r="K209" s="582">
        <f t="shared" si="40"/>
        <v>5.5858534584040803E-3</v>
      </c>
      <c r="L209" s="579"/>
      <c r="M209" s="578">
        <f t="shared" si="41"/>
        <v>482805.44577170163</v>
      </c>
      <c r="N209" s="578">
        <v>-290975.44823777484</v>
      </c>
      <c r="O209" s="591">
        <v>-2258695.8674827144</v>
      </c>
      <c r="P209" s="578">
        <v>-1897897.9262048248</v>
      </c>
      <c r="Q209" s="578">
        <v>-340119.33275351027</v>
      </c>
      <c r="R209" s="604">
        <f t="shared" si="33"/>
        <v>-631094.78099128511</v>
      </c>
      <c r="S209" s="604"/>
      <c r="T209" s="581">
        <f t="shared" si="42"/>
        <v>1351860.6411000825</v>
      </c>
      <c r="U209" s="581">
        <v>-811116.38466004934</v>
      </c>
      <c r="V209" s="592">
        <v>-2907762.1031891853</v>
      </c>
      <c r="W209" s="581">
        <v>-2198050.5130064357</v>
      </c>
      <c r="X209" s="581">
        <v>-634809.28631877387</v>
      </c>
      <c r="Y209" s="589">
        <v>-437422.23358761758</v>
      </c>
      <c r="Z209" s="589">
        <v>167760.25636785818</v>
      </c>
      <c r="AA209" s="604">
        <f t="shared" si="34"/>
        <v>-1715587.6481985825</v>
      </c>
      <c r="AB209" s="604"/>
      <c r="AC209" s="602">
        <f t="shared" si="35"/>
        <v>-1084492.8672072974</v>
      </c>
      <c r="AD209" s="581">
        <v>541066.46696830355</v>
      </c>
      <c r="AE209" s="578">
        <f t="shared" si="36"/>
        <v>111.90619792519205</v>
      </c>
      <c r="AF209" s="578"/>
      <c r="AG209" s="583">
        <v>4835</v>
      </c>
      <c r="AH209" s="584">
        <v>17</v>
      </c>
      <c r="AI209" s="584">
        <v>17</v>
      </c>
    </row>
    <row r="210" spans="1:35" s="572" customFormat="1" ht="16.5">
      <c r="A210" s="585">
        <v>630</v>
      </c>
      <c r="B210" s="432" t="s">
        <v>214</v>
      </c>
      <c r="C210" s="581">
        <v>7388843.9175018864</v>
      </c>
      <c r="D210" s="581">
        <v>7522910.5736363428</v>
      </c>
      <c r="E210" s="611">
        <f t="shared" si="37"/>
        <v>134066.6561344564</v>
      </c>
      <c r="F210" s="582">
        <f t="shared" si="38"/>
        <v>1.8144469910494922E-2</v>
      </c>
      <c r="G210" s="582"/>
      <c r="H210" s="581">
        <v>6800697.6055786991</v>
      </c>
      <c r="I210" s="581">
        <v>7167739.2969055446</v>
      </c>
      <c r="J210" s="611">
        <f t="shared" si="39"/>
        <v>367041.69132684544</v>
      </c>
      <c r="K210" s="582">
        <f t="shared" si="40"/>
        <v>5.3971182460128275E-2</v>
      </c>
      <c r="L210" s="579"/>
      <c r="M210" s="578">
        <f t="shared" si="41"/>
        <v>588146.31192318723</v>
      </c>
      <c r="N210" s="578">
        <v>-353312.35339960601</v>
      </c>
      <c r="O210" s="591">
        <v>787450.29321555607</v>
      </c>
      <c r="P210" s="578">
        <v>1262029.6563445553</v>
      </c>
      <c r="Q210" s="578">
        <v>-467785.08220569883</v>
      </c>
      <c r="R210" s="604">
        <f t="shared" si="33"/>
        <v>-821097.43560530478</v>
      </c>
      <c r="S210" s="604"/>
      <c r="T210" s="581">
        <f t="shared" si="42"/>
        <v>355171.27673079818</v>
      </c>
      <c r="U210" s="581">
        <v>-213102.76603847888</v>
      </c>
      <c r="V210" s="592">
        <v>1127871.3489964083</v>
      </c>
      <c r="W210" s="581">
        <v>1509684.9884527531</v>
      </c>
      <c r="X210" s="581">
        <v>-356484.73215177376</v>
      </c>
      <c r="Y210" s="589">
        <v>-147918.37681814987</v>
      </c>
      <c r="Z210" s="589">
        <v>56729.683383960313</v>
      </c>
      <c r="AA210" s="604">
        <f t="shared" si="34"/>
        <v>-660776.19162444212</v>
      </c>
      <c r="AB210" s="604"/>
      <c r="AC210" s="602">
        <f t="shared" si="35"/>
        <v>160321.24398086267</v>
      </c>
      <c r="AD210" s="581">
        <v>281817.74203835288</v>
      </c>
      <c r="AE210" s="578">
        <f t="shared" si="36"/>
        <v>172.3655914607663</v>
      </c>
      <c r="AF210" s="578"/>
      <c r="AG210" s="583">
        <v>1635</v>
      </c>
      <c r="AH210" s="584">
        <v>17</v>
      </c>
      <c r="AI210" s="584">
        <v>17</v>
      </c>
    </row>
    <row r="211" spans="1:35" s="572" customFormat="1" ht="16.5">
      <c r="A211" s="585">
        <v>631</v>
      </c>
      <c r="B211" s="432" t="s">
        <v>215</v>
      </c>
      <c r="C211" s="581">
        <v>6919344.7635190282</v>
      </c>
      <c r="D211" s="581">
        <v>7730471.7157170847</v>
      </c>
      <c r="E211" s="611">
        <f t="shared" si="37"/>
        <v>811126.9521980565</v>
      </c>
      <c r="F211" s="582">
        <f t="shared" si="38"/>
        <v>0.11722597730273163</v>
      </c>
      <c r="G211" s="582"/>
      <c r="H211" s="581">
        <v>7856989.4350042567</v>
      </c>
      <c r="I211" s="581">
        <v>7967047.9027028549</v>
      </c>
      <c r="J211" s="611">
        <f t="shared" si="39"/>
        <v>110058.46769859828</v>
      </c>
      <c r="K211" s="582">
        <f t="shared" si="40"/>
        <v>1.4007714864457961E-2</v>
      </c>
      <c r="L211" s="579"/>
      <c r="M211" s="578">
        <f t="shared" si="41"/>
        <v>-937644.67148522846</v>
      </c>
      <c r="N211" s="578">
        <v>562070.08676746942</v>
      </c>
      <c r="O211" s="591">
        <v>286040.56719387136</v>
      </c>
      <c r="P211" s="578">
        <v>-258542.88747366704</v>
      </c>
      <c r="Q211" s="578">
        <v>552852.39864837914</v>
      </c>
      <c r="R211" s="604">
        <f t="shared" si="33"/>
        <v>1114922.4854158484</v>
      </c>
      <c r="S211" s="604"/>
      <c r="T211" s="581">
        <f t="shared" si="42"/>
        <v>-236576.18698577024</v>
      </c>
      <c r="U211" s="581">
        <v>141945.71219146211</v>
      </c>
      <c r="V211" s="592">
        <v>-434772.5831919834</v>
      </c>
      <c r="W211" s="581">
        <v>-698412.23339897394</v>
      </c>
      <c r="X211" s="581">
        <v>235159.83065890017</v>
      </c>
      <c r="Y211" s="589">
        <v>-177592.52213702031</v>
      </c>
      <c r="Z211" s="589">
        <v>68110.317114809834</v>
      </c>
      <c r="AA211" s="604">
        <f t="shared" si="34"/>
        <v>267623.33782815177</v>
      </c>
      <c r="AB211" s="604"/>
      <c r="AC211" s="602">
        <f t="shared" si="35"/>
        <v>-847299.14758769667</v>
      </c>
      <c r="AD211" s="581">
        <v>-1001290.4023695802</v>
      </c>
      <c r="AE211" s="578">
        <f t="shared" si="36"/>
        <v>-510.08171287293948</v>
      </c>
      <c r="AF211" s="578"/>
      <c r="AG211" s="583">
        <v>1963</v>
      </c>
      <c r="AH211" s="584">
        <v>2</v>
      </c>
      <c r="AI211" s="584">
        <v>2</v>
      </c>
    </row>
    <row r="212" spans="1:35" s="572" customFormat="1" ht="16.5">
      <c r="A212" s="585">
        <v>635</v>
      </c>
      <c r="B212" s="432" t="s">
        <v>216</v>
      </c>
      <c r="C212" s="581">
        <v>27638592.77019095</v>
      </c>
      <c r="D212" s="581">
        <v>28337161.30420734</v>
      </c>
      <c r="E212" s="611">
        <f t="shared" si="37"/>
        <v>698568.5340163894</v>
      </c>
      <c r="F212" s="582">
        <f t="shared" si="38"/>
        <v>2.5275112225316206E-2</v>
      </c>
      <c r="G212" s="582"/>
      <c r="H212" s="581">
        <v>27574718.594526194</v>
      </c>
      <c r="I212" s="581">
        <v>28144928.672268666</v>
      </c>
      <c r="J212" s="611">
        <f t="shared" si="39"/>
        <v>570210.07774247229</v>
      </c>
      <c r="K212" s="582">
        <f t="shared" si="40"/>
        <v>2.0678726993633351E-2</v>
      </c>
      <c r="L212" s="579"/>
      <c r="M212" s="578">
        <f t="shared" si="41"/>
        <v>63874.175664756447</v>
      </c>
      <c r="N212" s="578">
        <v>-40000.643998499349</v>
      </c>
      <c r="O212" s="591">
        <v>525117.94271592796</v>
      </c>
      <c r="P212" s="578">
        <v>640539.20552839711</v>
      </c>
      <c r="Q212" s="578">
        <v>-88598.224881671558</v>
      </c>
      <c r="R212" s="604">
        <f t="shared" si="33"/>
        <v>-128598.86888017091</v>
      </c>
      <c r="S212" s="604"/>
      <c r="T212" s="581">
        <f t="shared" si="42"/>
        <v>192232.63193867356</v>
      </c>
      <c r="U212" s="581">
        <v>-115339.57916320411</v>
      </c>
      <c r="V212" s="592">
        <v>301698.81297280639</v>
      </c>
      <c r="W212" s="581">
        <v>470138.74685027078</v>
      </c>
      <c r="X212" s="581">
        <v>-70114.200139166569</v>
      </c>
      <c r="Y212" s="589">
        <v>-574212.80591119104</v>
      </c>
      <c r="Z212" s="589">
        <v>220222.2021027499</v>
      </c>
      <c r="AA212" s="604">
        <f t="shared" si="34"/>
        <v>-539444.38311081193</v>
      </c>
      <c r="AB212" s="604"/>
      <c r="AC212" s="602">
        <f t="shared" si="35"/>
        <v>-410845.51423064101</v>
      </c>
      <c r="AD212" s="581">
        <v>-548869.42460438702</v>
      </c>
      <c r="AE212" s="578">
        <f t="shared" si="36"/>
        <v>-86.476985127522767</v>
      </c>
      <c r="AF212" s="578"/>
      <c r="AG212" s="583">
        <v>6347</v>
      </c>
      <c r="AH212" s="584">
        <v>6</v>
      </c>
      <c r="AI212" s="584">
        <v>6</v>
      </c>
    </row>
    <row r="213" spans="1:35" s="572" customFormat="1" ht="16.5">
      <c r="A213" s="585">
        <v>636</v>
      </c>
      <c r="B213" s="432" t="s">
        <v>217</v>
      </c>
      <c r="C213" s="581">
        <v>30573828.320258491</v>
      </c>
      <c r="D213" s="581">
        <v>30974361.973986223</v>
      </c>
      <c r="E213" s="611">
        <f t="shared" si="37"/>
        <v>400533.6537277326</v>
      </c>
      <c r="F213" s="582">
        <f t="shared" si="38"/>
        <v>1.3100539766632216E-2</v>
      </c>
      <c r="G213" s="582"/>
      <c r="H213" s="581">
        <v>31490077.178788964</v>
      </c>
      <c r="I213" s="581">
        <v>32199770.279174689</v>
      </c>
      <c r="J213" s="611">
        <f t="shared" si="39"/>
        <v>709693.1003857255</v>
      </c>
      <c r="K213" s="582">
        <f t="shared" si="40"/>
        <v>2.2537039091913038E-2</v>
      </c>
      <c r="L213" s="579"/>
      <c r="M213" s="578">
        <f t="shared" si="41"/>
        <v>-916248.85853047296</v>
      </c>
      <c r="N213" s="578">
        <v>547609.04309370148</v>
      </c>
      <c r="O213" s="591">
        <v>-17064.770558536053</v>
      </c>
      <c r="P213" s="578">
        <v>-210469.54868590832</v>
      </c>
      <c r="Q213" s="578">
        <v>227655.28563894515</v>
      </c>
      <c r="R213" s="604">
        <f t="shared" si="33"/>
        <v>775264.32873264665</v>
      </c>
      <c r="S213" s="604"/>
      <c r="T213" s="581">
        <f t="shared" si="42"/>
        <v>-1225408.3051884659</v>
      </c>
      <c r="U213" s="581">
        <v>735244.98311307933</v>
      </c>
      <c r="V213" s="592">
        <v>-302655.03139510751</v>
      </c>
      <c r="W213" s="581">
        <v>-617584.72236026451</v>
      </c>
      <c r="X213" s="581">
        <v>196628.90207309095</v>
      </c>
      <c r="Y213" s="589">
        <v>-737692.01503069978</v>
      </c>
      <c r="Z213" s="589">
        <v>282919.77878459473</v>
      </c>
      <c r="AA213" s="604">
        <f t="shared" si="34"/>
        <v>477101.64894006518</v>
      </c>
      <c r="AB213" s="604"/>
      <c r="AC213" s="602">
        <f t="shared" si="35"/>
        <v>-298162.67979258148</v>
      </c>
      <c r="AD213" s="581">
        <v>1173089.6874698345</v>
      </c>
      <c r="AE213" s="578">
        <f t="shared" si="36"/>
        <v>143.86677550525317</v>
      </c>
      <c r="AF213" s="578"/>
      <c r="AG213" s="583">
        <v>8154</v>
      </c>
      <c r="AH213" s="584">
        <v>2</v>
      </c>
      <c r="AI213" s="584">
        <v>2</v>
      </c>
    </row>
    <row r="214" spans="1:35" s="572" customFormat="1" ht="16.5">
      <c r="A214" s="585">
        <v>638</v>
      </c>
      <c r="B214" s="432" t="s">
        <v>584</v>
      </c>
      <c r="C214" s="581">
        <v>173129250.53718251</v>
      </c>
      <c r="D214" s="581">
        <v>181877020.31069538</v>
      </c>
      <c r="E214" s="611">
        <f t="shared" si="37"/>
        <v>8747769.7735128701</v>
      </c>
      <c r="F214" s="582">
        <f t="shared" si="38"/>
        <v>5.0527393530385177E-2</v>
      </c>
      <c r="G214" s="582"/>
      <c r="H214" s="581">
        <v>195877619.95588183</v>
      </c>
      <c r="I214" s="581">
        <v>206070871.50129372</v>
      </c>
      <c r="J214" s="611">
        <f t="shared" si="39"/>
        <v>10193251.545411885</v>
      </c>
      <c r="K214" s="582">
        <f t="shared" si="40"/>
        <v>5.2038877885629532E-2</v>
      </c>
      <c r="L214" s="579"/>
      <c r="M214" s="578">
        <f t="shared" si="41"/>
        <v>-22748369.418699324</v>
      </c>
      <c r="N214" s="578">
        <v>13635707.035093911</v>
      </c>
      <c r="O214" s="591">
        <v>30497224.546505332</v>
      </c>
      <c r="P214" s="578">
        <v>24918998.861357123</v>
      </c>
      <c r="Q214" s="578">
        <v>5791297.8341033831</v>
      </c>
      <c r="R214" s="604">
        <f t="shared" si="33"/>
        <v>19427004.869197294</v>
      </c>
      <c r="S214" s="604"/>
      <c r="T214" s="581">
        <f t="shared" si="42"/>
        <v>-24193851.190598339</v>
      </c>
      <c r="U214" s="581">
        <v>14516310.714359</v>
      </c>
      <c r="V214" s="592">
        <v>32929898.173927844</v>
      </c>
      <c r="W214" s="581">
        <v>26786787.272204041</v>
      </c>
      <c r="X214" s="581">
        <v>5399820.9806399001</v>
      </c>
      <c r="Y214" s="589">
        <v>-4634956.7468791772</v>
      </c>
      <c r="Z214" s="589">
        <v>1777599.4734722048</v>
      </c>
      <c r="AA214" s="604">
        <f t="shared" si="34"/>
        <v>17058774.42159193</v>
      </c>
      <c r="AB214" s="604"/>
      <c r="AC214" s="602">
        <f t="shared" si="35"/>
        <v>-2368230.447605364</v>
      </c>
      <c r="AD214" s="581">
        <v>-518150.2606465593</v>
      </c>
      <c r="AE214" s="578">
        <f t="shared" si="36"/>
        <v>-10.113801152532778</v>
      </c>
      <c r="AF214" s="578"/>
      <c r="AG214" s="583">
        <v>51232</v>
      </c>
      <c r="AH214" s="584">
        <v>1</v>
      </c>
      <c r="AI214" s="586">
        <v>32</v>
      </c>
    </row>
    <row r="215" spans="1:35" s="572" customFormat="1" ht="16.5">
      <c r="A215" s="585">
        <v>678</v>
      </c>
      <c r="B215" s="432" t="s">
        <v>585</v>
      </c>
      <c r="C215" s="581">
        <v>100805579.58072552</v>
      </c>
      <c r="D215" s="581">
        <v>104171363.03518948</v>
      </c>
      <c r="E215" s="611">
        <f t="shared" si="37"/>
        <v>3365783.4544639587</v>
      </c>
      <c r="F215" s="582">
        <f t="shared" si="38"/>
        <v>3.3388860700598676E-2</v>
      </c>
      <c r="G215" s="582"/>
      <c r="H215" s="581">
        <v>104176417.5339165</v>
      </c>
      <c r="I215" s="581">
        <v>106688303.1153696</v>
      </c>
      <c r="J215" s="611">
        <f t="shared" si="39"/>
        <v>2511885.5814530998</v>
      </c>
      <c r="K215" s="582">
        <f t="shared" si="40"/>
        <v>2.4111844512557847E-2</v>
      </c>
      <c r="L215" s="579"/>
      <c r="M215" s="578">
        <f t="shared" si="41"/>
        <v>-3370837.9531909823</v>
      </c>
      <c r="N215" s="578">
        <v>2016187.6418590839</v>
      </c>
      <c r="O215" s="591">
        <v>-110603.31541621685</v>
      </c>
      <c r="P215" s="578">
        <v>-1347597.1775208712</v>
      </c>
      <c r="Q215" s="578">
        <v>1338054.1044095384</v>
      </c>
      <c r="R215" s="604">
        <f t="shared" si="33"/>
        <v>3354241.7462686226</v>
      </c>
      <c r="S215" s="604"/>
      <c r="T215" s="581">
        <f t="shared" si="42"/>
        <v>-2516940.0801801234</v>
      </c>
      <c r="U215" s="581">
        <v>1510164.0481080736</v>
      </c>
      <c r="V215" s="592">
        <v>-7314122.2963607311</v>
      </c>
      <c r="W215" s="581">
        <v>-8203245.6161189377</v>
      </c>
      <c r="X215" s="581">
        <v>539864.68706276116</v>
      </c>
      <c r="Y215" s="589">
        <v>-2177883.2325035608</v>
      </c>
      <c r="Z215" s="589">
        <v>835262.18232542905</v>
      </c>
      <c r="AA215" s="604">
        <f t="shared" si="34"/>
        <v>707407.68499270291</v>
      </c>
      <c r="AB215" s="604"/>
      <c r="AC215" s="602">
        <f t="shared" si="35"/>
        <v>-2646834.0612759199</v>
      </c>
      <c r="AD215" s="581">
        <v>-1897265.8969407827</v>
      </c>
      <c r="AE215" s="578">
        <f t="shared" si="36"/>
        <v>-78.813022761632652</v>
      </c>
      <c r="AF215" s="578"/>
      <c r="AG215" s="583">
        <v>24073</v>
      </c>
      <c r="AH215" s="584">
        <v>17</v>
      </c>
      <c r="AI215" s="584">
        <v>17</v>
      </c>
    </row>
    <row r="216" spans="1:35" s="572" customFormat="1" ht="16.5">
      <c r="A216" s="585">
        <v>680</v>
      </c>
      <c r="B216" s="432" t="s">
        <v>586</v>
      </c>
      <c r="C216" s="581">
        <v>90256462.784860387</v>
      </c>
      <c r="D216" s="581">
        <v>93019448.075597987</v>
      </c>
      <c r="E216" s="611">
        <f t="shared" si="37"/>
        <v>2762985.2907375991</v>
      </c>
      <c r="F216" s="582">
        <f t="shared" si="38"/>
        <v>3.0612603302697366E-2</v>
      </c>
      <c r="G216" s="582"/>
      <c r="H216" s="581">
        <v>90473364.84795858</v>
      </c>
      <c r="I216" s="581">
        <v>94326025.826819643</v>
      </c>
      <c r="J216" s="611">
        <f t="shared" si="39"/>
        <v>3852660.9788610637</v>
      </c>
      <c r="K216" s="582">
        <f t="shared" si="40"/>
        <v>4.2583372303390064E-2</v>
      </c>
      <c r="L216" s="579"/>
      <c r="M216" s="578">
        <f t="shared" si="41"/>
        <v>-216902.06309819221</v>
      </c>
      <c r="N216" s="578">
        <v>123682.93708904352</v>
      </c>
      <c r="O216" s="591">
        <v>749458.91616383195</v>
      </c>
      <c r="P216" s="578">
        <v>102378.61240512878</v>
      </c>
      <c r="Q216" s="578">
        <v>750431.68923208234</v>
      </c>
      <c r="R216" s="604">
        <f t="shared" si="33"/>
        <v>874114.62632112589</v>
      </c>
      <c r="S216" s="604"/>
      <c r="T216" s="581">
        <f t="shared" si="42"/>
        <v>-1306577.7512216568</v>
      </c>
      <c r="U216" s="581">
        <v>783946.65073299396</v>
      </c>
      <c r="V216" s="592">
        <v>4979627.292885989</v>
      </c>
      <c r="W216" s="581">
        <v>3903132.208393991</v>
      </c>
      <c r="X216" s="581">
        <v>714628.72729971213</v>
      </c>
      <c r="Y216" s="589">
        <v>-2256501.6236075195</v>
      </c>
      <c r="Z216" s="589">
        <v>865413.92230136879</v>
      </c>
      <c r="AA216" s="604">
        <f t="shared" si="34"/>
        <v>107487.67672655545</v>
      </c>
      <c r="AB216" s="604"/>
      <c r="AC216" s="602">
        <f t="shared" si="35"/>
        <v>-766626.94959457044</v>
      </c>
      <c r="AD216" s="581">
        <v>-973660.69168035872</v>
      </c>
      <c r="AE216" s="578">
        <f t="shared" si="36"/>
        <v>-39.036993492116061</v>
      </c>
      <c r="AF216" s="578"/>
      <c r="AG216" s="583">
        <v>24942</v>
      </c>
      <c r="AH216" s="584">
        <v>2</v>
      </c>
      <c r="AI216" s="584">
        <v>2</v>
      </c>
    </row>
    <row r="217" spans="1:35" s="572" customFormat="1" ht="16.5">
      <c r="A217" s="585">
        <v>681</v>
      </c>
      <c r="B217" s="432" t="s">
        <v>221</v>
      </c>
      <c r="C217" s="581">
        <v>15854951.987009918</v>
      </c>
      <c r="D217" s="581">
        <v>16140587.149675969</v>
      </c>
      <c r="E217" s="611">
        <f t="shared" si="37"/>
        <v>285635.16266605072</v>
      </c>
      <c r="F217" s="582">
        <f t="shared" si="38"/>
        <v>1.8015517353825717E-2</v>
      </c>
      <c r="G217" s="582"/>
      <c r="H217" s="581">
        <v>16475099.785179598</v>
      </c>
      <c r="I217" s="581">
        <v>16699596.828615351</v>
      </c>
      <c r="J217" s="611">
        <f t="shared" si="39"/>
        <v>224497.04343575239</v>
      </c>
      <c r="K217" s="582">
        <f t="shared" si="40"/>
        <v>1.3626445142244406E-2</v>
      </c>
      <c r="L217" s="579"/>
      <c r="M217" s="578">
        <f t="shared" si="41"/>
        <v>-620147.79816967994</v>
      </c>
      <c r="N217" s="578">
        <v>371221.84530391701</v>
      </c>
      <c r="O217" s="591">
        <v>711419.25193156675</v>
      </c>
      <c r="P217" s="578">
        <v>351618.34964185394</v>
      </c>
      <c r="Q217" s="578">
        <v>373672.73274623655</v>
      </c>
      <c r="R217" s="604">
        <f t="shared" si="33"/>
        <v>744894.57805015356</v>
      </c>
      <c r="S217" s="604"/>
      <c r="T217" s="581">
        <f t="shared" si="42"/>
        <v>-559009.67893938161</v>
      </c>
      <c r="U217" s="581">
        <v>335405.80736362888</v>
      </c>
      <c r="V217" s="592">
        <v>891825.80258113518</v>
      </c>
      <c r="W217" s="581">
        <v>557346.69718481228</v>
      </c>
      <c r="X217" s="581">
        <v>286485.60408960812</v>
      </c>
      <c r="Y217" s="589">
        <v>-299274.61193543719</v>
      </c>
      <c r="Z217" s="589">
        <v>114777.8548221044</v>
      </c>
      <c r="AA217" s="604">
        <f t="shared" si="34"/>
        <v>437394.65433990426</v>
      </c>
      <c r="AB217" s="604"/>
      <c r="AC217" s="602">
        <f t="shared" si="35"/>
        <v>-307499.92371024931</v>
      </c>
      <c r="AD217" s="581">
        <v>-173513.24760610051</v>
      </c>
      <c r="AE217" s="578">
        <f t="shared" si="36"/>
        <v>-52.452614149365331</v>
      </c>
      <c r="AF217" s="578"/>
      <c r="AG217" s="583">
        <v>3308</v>
      </c>
      <c r="AH217" s="584">
        <v>10</v>
      </c>
      <c r="AI217" s="584">
        <v>10</v>
      </c>
    </row>
    <row r="218" spans="1:35" s="572" customFormat="1" ht="16.5">
      <c r="A218" s="585">
        <v>683</v>
      </c>
      <c r="B218" s="432" t="s">
        <v>222</v>
      </c>
      <c r="C218" s="581">
        <v>19461290.28990446</v>
      </c>
      <c r="D218" s="581">
        <v>19065216.639206525</v>
      </c>
      <c r="E218" s="611">
        <f t="shared" si="37"/>
        <v>-396073.65069793537</v>
      </c>
      <c r="F218" s="582">
        <f t="shared" si="38"/>
        <v>-2.0351870035225695E-2</v>
      </c>
      <c r="G218" s="582"/>
      <c r="H218" s="581">
        <v>18815463.352840774</v>
      </c>
      <c r="I218" s="581">
        <v>18849068.140367541</v>
      </c>
      <c r="J218" s="611">
        <f t="shared" si="39"/>
        <v>33604.787526767701</v>
      </c>
      <c r="K218" s="582">
        <f t="shared" si="40"/>
        <v>1.7860196635388213E-3</v>
      </c>
      <c r="L218" s="579"/>
      <c r="M218" s="578">
        <f t="shared" si="41"/>
        <v>645826.93706368655</v>
      </c>
      <c r="N218" s="578">
        <v>-388451.5013686202</v>
      </c>
      <c r="O218" s="591">
        <v>-45801.54580552876</v>
      </c>
      <c r="P218" s="578">
        <v>-70081.900221645832</v>
      </c>
      <c r="Q218" s="578">
        <v>39568.52792225578</v>
      </c>
      <c r="R218" s="604">
        <f t="shared" si="33"/>
        <v>-348882.9734463644</v>
      </c>
      <c r="S218" s="604"/>
      <c r="T218" s="581">
        <f t="shared" si="42"/>
        <v>216148.49883898348</v>
      </c>
      <c r="U218" s="581">
        <v>-129689.09930339006</v>
      </c>
      <c r="V218" s="592">
        <v>636677.54619579762</v>
      </c>
      <c r="W218" s="581">
        <v>441480.50839205272</v>
      </c>
      <c r="X218" s="581">
        <v>142705.95928872193</v>
      </c>
      <c r="Y218" s="589">
        <v>-327320.2980599794</v>
      </c>
      <c r="Z218" s="589">
        <v>125533.94157991951</v>
      </c>
      <c r="AA218" s="604">
        <f t="shared" si="34"/>
        <v>-188769.496494728</v>
      </c>
      <c r="AB218" s="604"/>
      <c r="AC218" s="602">
        <f t="shared" si="35"/>
        <v>160113.4769516364</v>
      </c>
      <c r="AD218" s="581">
        <v>134164.36588553526</v>
      </c>
      <c r="AE218" s="578">
        <f t="shared" si="36"/>
        <v>37.082467077262372</v>
      </c>
      <c r="AF218" s="578"/>
      <c r="AG218" s="583">
        <v>3618</v>
      </c>
      <c r="AH218" s="584">
        <v>19</v>
      </c>
      <c r="AI218" s="584">
        <v>19</v>
      </c>
    </row>
    <row r="219" spans="1:35" s="572" customFormat="1" ht="16.5">
      <c r="A219" s="585">
        <v>684</v>
      </c>
      <c r="B219" s="432" t="s">
        <v>587</v>
      </c>
      <c r="C219" s="581">
        <v>151206262.7896682</v>
      </c>
      <c r="D219" s="581">
        <v>159337070.8331961</v>
      </c>
      <c r="E219" s="611">
        <f t="shared" si="37"/>
        <v>8130808.0435279012</v>
      </c>
      <c r="F219" s="582">
        <f t="shared" si="38"/>
        <v>5.3772958166673719E-2</v>
      </c>
      <c r="G219" s="582"/>
      <c r="H219" s="581">
        <v>158264601.15749767</v>
      </c>
      <c r="I219" s="581">
        <v>158787685.39733028</v>
      </c>
      <c r="J219" s="611">
        <f t="shared" si="39"/>
        <v>523084.23983260989</v>
      </c>
      <c r="K219" s="582">
        <f t="shared" si="40"/>
        <v>3.3051246836433147E-3</v>
      </c>
      <c r="L219" s="579"/>
      <c r="M219" s="578">
        <f t="shared" si="41"/>
        <v>-7058338.3678294718</v>
      </c>
      <c r="N219" s="578">
        <v>4224861.5882231388</v>
      </c>
      <c r="O219" s="591">
        <v>7948210.285667032</v>
      </c>
      <c r="P219" s="578">
        <v>3526259.4259887785</v>
      </c>
      <c r="Q219" s="578">
        <v>4584242.9445898756</v>
      </c>
      <c r="R219" s="604">
        <f t="shared" si="33"/>
        <v>8809104.5328130145</v>
      </c>
      <c r="S219" s="604"/>
      <c r="T219" s="581">
        <f t="shared" si="42"/>
        <v>549385.43586581945</v>
      </c>
      <c r="U219" s="581">
        <v>-329631.26151949161</v>
      </c>
      <c r="V219" s="592">
        <v>-2089002.1512511373</v>
      </c>
      <c r="W219" s="581">
        <v>-3457726.1917264163</v>
      </c>
      <c r="X219" s="581">
        <v>807731.07946357725</v>
      </c>
      <c r="Y219" s="589">
        <v>-3498201.7592828143</v>
      </c>
      <c r="Z219" s="589">
        <v>1341630.9892401183</v>
      </c>
      <c r="AA219" s="604">
        <f t="shared" si="34"/>
        <v>-1678470.9520986103</v>
      </c>
      <c r="AB219" s="604"/>
      <c r="AC219" s="602">
        <f t="shared" si="35"/>
        <v>-10487575.484911624</v>
      </c>
      <c r="AD219" s="581">
        <v>-10563693.239735827</v>
      </c>
      <c r="AE219" s="578">
        <f t="shared" si="36"/>
        <v>-273.19660795344419</v>
      </c>
      <c r="AF219" s="578"/>
      <c r="AG219" s="583">
        <v>38667</v>
      </c>
      <c r="AH219" s="584">
        <v>4</v>
      </c>
      <c r="AI219" s="584">
        <v>4</v>
      </c>
    </row>
    <row r="220" spans="1:35" s="572" customFormat="1" ht="16.5">
      <c r="A220" s="585">
        <v>686</v>
      </c>
      <c r="B220" s="432" t="s">
        <v>224</v>
      </c>
      <c r="C220" s="581">
        <v>16722474.471102752</v>
      </c>
      <c r="D220" s="581">
        <v>16484009.617391137</v>
      </c>
      <c r="E220" s="611">
        <f t="shared" si="37"/>
        <v>-238464.85371161439</v>
      </c>
      <c r="F220" s="582">
        <f t="shared" si="38"/>
        <v>-1.4260141591108017E-2</v>
      </c>
      <c r="G220" s="582"/>
      <c r="H220" s="581">
        <v>15994718.297925454</v>
      </c>
      <c r="I220" s="581">
        <v>16181795.352028346</v>
      </c>
      <c r="J220" s="611">
        <f t="shared" si="39"/>
        <v>187077.05410289206</v>
      </c>
      <c r="K220" s="582">
        <f t="shared" si="40"/>
        <v>1.1696176864031191E-2</v>
      </c>
      <c r="L220" s="579"/>
      <c r="M220" s="578">
        <f t="shared" si="41"/>
        <v>727756.17317729816</v>
      </c>
      <c r="N220" s="578">
        <v>-437443.22531851195</v>
      </c>
      <c r="O220" s="591">
        <v>-1146886.8541256413</v>
      </c>
      <c r="P220" s="578">
        <v>-707400.04474192858</v>
      </c>
      <c r="Q220" s="578">
        <v>-426852.19623817643</v>
      </c>
      <c r="R220" s="604">
        <f t="shared" si="33"/>
        <v>-864295.42155668838</v>
      </c>
      <c r="S220" s="604"/>
      <c r="T220" s="581">
        <f t="shared" si="42"/>
        <v>302214.26536279172</v>
      </c>
      <c r="U220" s="581">
        <v>-181328.55921767498</v>
      </c>
      <c r="V220" s="592">
        <v>674242.26128535718</v>
      </c>
      <c r="W220" s="581">
        <v>944301.53442063369</v>
      </c>
      <c r="X220" s="581">
        <v>-224141.91457212699</v>
      </c>
      <c r="Y220" s="589">
        <v>-268152.9473327194</v>
      </c>
      <c r="Z220" s="589">
        <v>102842.06822633538</v>
      </c>
      <c r="AA220" s="604">
        <f t="shared" si="34"/>
        <v>-570781.35289618606</v>
      </c>
      <c r="AB220" s="604"/>
      <c r="AC220" s="602">
        <f t="shared" si="35"/>
        <v>293514.06866050232</v>
      </c>
      <c r="AD220" s="581">
        <v>234834.67693915963</v>
      </c>
      <c r="AE220" s="578">
        <f t="shared" si="36"/>
        <v>79.228973326302167</v>
      </c>
      <c r="AF220" s="578"/>
      <c r="AG220" s="583">
        <v>2964</v>
      </c>
      <c r="AH220" s="584">
        <v>11</v>
      </c>
      <c r="AI220" s="584">
        <v>11</v>
      </c>
    </row>
    <row r="221" spans="1:35" s="572" customFormat="1" ht="16.5">
      <c r="A221" s="585">
        <v>687</v>
      </c>
      <c r="B221" s="432" t="s">
        <v>225</v>
      </c>
      <c r="C221" s="581">
        <v>10051915.732239412</v>
      </c>
      <c r="D221" s="581">
        <v>9760128.1183792707</v>
      </c>
      <c r="E221" s="611">
        <f t="shared" si="37"/>
        <v>-291787.61386014149</v>
      </c>
      <c r="F221" s="582">
        <f t="shared" si="38"/>
        <v>-2.9028060086525982E-2</v>
      </c>
      <c r="G221" s="582"/>
      <c r="H221" s="581">
        <v>9745820.0697287787</v>
      </c>
      <c r="I221" s="581">
        <v>9895045.4253178071</v>
      </c>
      <c r="J221" s="611">
        <f t="shared" si="39"/>
        <v>149225.35558902845</v>
      </c>
      <c r="K221" s="582">
        <f t="shared" si="40"/>
        <v>1.5311728979332707E-2</v>
      </c>
      <c r="L221" s="579"/>
      <c r="M221" s="578">
        <f t="shared" si="41"/>
        <v>306095.66251063347</v>
      </c>
      <c r="N221" s="578">
        <v>-184051.24712608245</v>
      </c>
      <c r="O221" s="591">
        <v>-417828.69061508402</v>
      </c>
      <c r="P221" s="578">
        <v>-131246.14610713255</v>
      </c>
      <c r="Q221" s="578">
        <v>-280279.81793716457</v>
      </c>
      <c r="R221" s="604">
        <f t="shared" si="33"/>
        <v>-464331.06506324699</v>
      </c>
      <c r="S221" s="604"/>
      <c r="T221" s="581">
        <f t="shared" si="42"/>
        <v>-134917.30693853647</v>
      </c>
      <c r="U221" s="581">
        <v>80950.384163121867</v>
      </c>
      <c r="V221" s="592">
        <v>788725.49553043023</v>
      </c>
      <c r="W221" s="581">
        <v>899296.59117404744</v>
      </c>
      <c r="X221" s="581">
        <v>-87689.874794166622</v>
      </c>
      <c r="Y221" s="589">
        <v>-133624.12389015741</v>
      </c>
      <c r="Z221" s="589">
        <v>51247.548842880351</v>
      </c>
      <c r="AA221" s="604">
        <f t="shared" si="34"/>
        <v>-89116.065678321815</v>
      </c>
      <c r="AB221" s="604"/>
      <c r="AC221" s="602">
        <f t="shared" si="35"/>
        <v>375214.99938492518</v>
      </c>
      <c r="AD221" s="581">
        <v>581144.88467528624</v>
      </c>
      <c r="AE221" s="578">
        <f t="shared" si="36"/>
        <v>393.46302279978755</v>
      </c>
      <c r="AF221" s="578"/>
      <c r="AG221" s="583">
        <v>1477</v>
      </c>
      <c r="AH221" s="584">
        <v>11</v>
      </c>
      <c r="AI221" s="584">
        <v>11</v>
      </c>
    </row>
    <row r="222" spans="1:35" s="572" customFormat="1" ht="16.5">
      <c r="A222" s="585">
        <v>689</v>
      </c>
      <c r="B222" s="432" t="s">
        <v>226</v>
      </c>
      <c r="C222" s="581">
        <v>16177747.180489806</v>
      </c>
      <c r="D222" s="581">
        <v>16287082.806769932</v>
      </c>
      <c r="E222" s="611">
        <f t="shared" si="37"/>
        <v>109335.62628012523</v>
      </c>
      <c r="F222" s="582">
        <f t="shared" si="38"/>
        <v>6.7583962748523387E-3</v>
      </c>
      <c r="G222" s="582"/>
      <c r="H222" s="581">
        <v>18643556.575550929</v>
      </c>
      <c r="I222" s="581">
        <v>18653510.179095194</v>
      </c>
      <c r="J222" s="611">
        <f t="shared" si="39"/>
        <v>9953.6035442650318</v>
      </c>
      <c r="K222" s="582">
        <f t="shared" si="40"/>
        <v>5.3388973846965127E-4</v>
      </c>
      <c r="L222" s="579"/>
      <c r="M222" s="578">
        <f t="shared" si="41"/>
        <v>-2465809.3950611223</v>
      </c>
      <c r="N222" s="578">
        <v>1478680.7573115446</v>
      </c>
      <c r="O222" s="591">
        <v>1321144.0312630683</v>
      </c>
      <c r="P222" s="578">
        <v>311564.70367928594</v>
      </c>
      <c r="Q222" s="578">
        <v>1022459.7179055756</v>
      </c>
      <c r="R222" s="604">
        <f t="shared" si="33"/>
        <v>2501140.4752171203</v>
      </c>
      <c r="S222" s="604"/>
      <c r="T222" s="581">
        <f t="shared" si="42"/>
        <v>-2366427.3723252621</v>
      </c>
      <c r="U222" s="581">
        <v>1419856.4233951569</v>
      </c>
      <c r="V222" s="592">
        <v>732891.4309871383</v>
      </c>
      <c r="W222" s="581">
        <v>-236130.39355518296</v>
      </c>
      <c r="X222" s="581">
        <v>924147.61065427028</v>
      </c>
      <c r="Y222" s="589">
        <v>-279823.57155873859</v>
      </c>
      <c r="Z222" s="589">
        <v>107317.98819974877</v>
      </c>
      <c r="AA222" s="604">
        <f t="shared" si="34"/>
        <v>2171498.4506904371</v>
      </c>
      <c r="AB222" s="604"/>
      <c r="AC222" s="602">
        <f t="shared" si="35"/>
        <v>-329642.02452668315</v>
      </c>
      <c r="AD222" s="581">
        <v>-725161.77715427009</v>
      </c>
      <c r="AE222" s="578">
        <f t="shared" si="36"/>
        <v>-234.45256293380862</v>
      </c>
      <c r="AF222" s="578"/>
      <c r="AG222" s="583">
        <v>3093</v>
      </c>
      <c r="AH222" s="584">
        <v>9</v>
      </c>
      <c r="AI222" s="584">
        <v>9</v>
      </c>
    </row>
    <row r="223" spans="1:35" s="572" customFormat="1" ht="16.5">
      <c r="A223" s="585">
        <v>691</v>
      </c>
      <c r="B223" s="432" t="s">
        <v>227</v>
      </c>
      <c r="C223" s="581">
        <v>12490744.187425293</v>
      </c>
      <c r="D223" s="581">
        <v>12729878.469562942</v>
      </c>
      <c r="E223" s="611">
        <f t="shared" si="37"/>
        <v>239134.28213764913</v>
      </c>
      <c r="F223" s="582">
        <f t="shared" si="38"/>
        <v>1.914491871336144E-2</v>
      </c>
      <c r="G223" s="582"/>
      <c r="H223" s="581">
        <v>13388631.290161714</v>
      </c>
      <c r="I223" s="581">
        <v>13629803.35809646</v>
      </c>
      <c r="J223" s="611">
        <f t="shared" si="39"/>
        <v>241172.06793474592</v>
      </c>
      <c r="K223" s="582">
        <f t="shared" si="40"/>
        <v>1.8013198116223046E-2</v>
      </c>
      <c r="L223" s="579"/>
      <c r="M223" s="578">
        <f t="shared" si="41"/>
        <v>-897887.10273642093</v>
      </c>
      <c r="N223" s="578">
        <v>538032.02669340617</v>
      </c>
      <c r="O223" s="591">
        <v>1362020.6095396355</v>
      </c>
      <c r="P223" s="578">
        <v>1318098.6981208771</v>
      </c>
      <c r="Q223" s="578">
        <v>55127.68437012424</v>
      </c>
      <c r="R223" s="604">
        <f t="shared" si="33"/>
        <v>593159.71106353041</v>
      </c>
      <c r="S223" s="604"/>
      <c r="T223" s="581">
        <f t="shared" si="42"/>
        <v>-899924.88853351772</v>
      </c>
      <c r="U223" s="581">
        <v>539954.93312011054</v>
      </c>
      <c r="V223" s="592">
        <v>690849.54836782813</v>
      </c>
      <c r="W223" s="581">
        <v>646812.32948244736</v>
      </c>
      <c r="X223" s="581">
        <v>5793.3043011915915</v>
      </c>
      <c r="Y223" s="589">
        <v>-238478.802013849</v>
      </c>
      <c r="Z223" s="589">
        <v>91461.434495485853</v>
      </c>
      <c r="AA223" s="604">
        <f t="shared" si="34"/>
        <v>398730.86990293895</v>
      </c>
      <c r="AB223" s="604"/>
      <c r="AC223" s="602">
        <f t="shared" si="35"/>
        <v>-194428.84116059146</v>
      </c>
      <c r="AD223" s="581">
        <v>-243865.68848273437</v>
      </c>
      <c r="AE223" s="578">
        <f t="shared" si="36"/>
        <v>-92.513538878123811</v>
      </c>
      <c r="AF223" s="578"/>
      <c r="AG223" s="583">
        <v>2636</v>
      </c>
      <c r="AH223" s="584">
        <v>17</v>
      </c>
      <c r="AI223" s="584">
        <v>17</v>
      </c>
    </row>
    <row r="224" spans="1:35" s="572" customFormat="1" ht="16.5">
      <c r="A224" s="585">
        <v>694</v>
      </c>
      <c r="B224" s="432" t="s">
        <v>228</v>
      </c>
      <c r="C224" s="581">
        <v>107666191.30539626</v>
      </c>
      <c r="D224" s="581">
        <v>112716116.29123962</v>
      </c>
      <c r="E224" s="611">
        <f t="shared" si="37"/>
        <v>5049924.9858433604</v>
      </c>
      <c r="F224" s="582">
        <f t="shared" si="38"/>
        <v>4.6903535126632243E-2</v>
      </c>
      <c r="G224" s="582"/>
      <c r="H224" s="581">
        <v>107982458.74122477</v>
      </c>
      <c r="I224" s="581">
        <v>110253924.3996342</v>
      </c>
      <c r="J224" s="611">
        <f t="shared" si="39"/>
        <v>2271465.6584094316</v>
      </c>
      <c r="K224" s="582">
        <f t="shared" si="40"/>
        <v>2.1035505996885102E-2</v>
      </c>
      <c r="L224" s="579"/>
      <c r="M224" s="578">
        <f t="shared" si="41"/>
        <v>-316267.43582850695</v>
      </c>
      <c r="N224" s="578">
        <v>182336.14887084407</v>
      </c>
      <c r="O224" s="591">
        <v>14777988.479960978</v>
      </c>
      <c r="P224" s="578">
        <v>13193156.534382179</v>
      </c>
      <c r="Q224" s="578">
        <v>1703642.2988672403</v>
      </c>
      <c r="R224" s="604">
        <f t="shared" si="33"/>
        <v>1885978.4477380845</v>
      </c>
      <c r="S224" s="604"/>
      <c r="T224" s="581">
        <f t="shared" si="42"/>
        <v>2462191.8916054219</v>
      </c>
      <c r="U224" s="581">
        <v>-1477315.1349632528</v>
      </c>
      <c r="V224" s="592">
        <v>6549525.0995854735</v>
      </c>
      <c r="W224" s="581">
        <v>6083497.4567837268</v>
      </c>
      <c r="X224" s="581">
        <v>54731.46125881037</v>
      </c>
      <c r="Y224" s="589">
        <v>-2564732.7611117624</v>
      </c>
      <c r="Z224" s="589">
        <v>983626.78547516256</v>
      </c>
      <c r="AA224" s="604">
        <f t="shared" si="34"/>
        <v>-3003689.6493410422</v>
      </c>
      <c r="AB224" s="604"/>
      <c r="AC224" s="602">
        <f t="shared" si="35"/>
        <v>-4889668.0970791262</v>
      </c>
      <c r="AD224" s="581">
        <v>-6271332.8444730956</v>
      </c>
      <c r="AE224" s="578">
        <f t="shared" si="36"/>
        <v>-221.21883821203906</v>
      </c>
      <c r="AF224" s="578"/>
      <c r="AG224" s="583">
        <v>28349</v>
      </c>
      <c r="AH224" s="584">
        <v>5</v>
      </c>
      <c r="AI224" s="584">
        <v>5</v>
      </c>
    </row>
    <row r="225" spans="1:35" s="572" customFormat="1" ht="16.5">
      <c r="A225" s="585">
        <v>697</v>
      </c>
      <c r="B225" s="432" t="s">
        <v>229</v>
      </c>
      <c r="C225" s="581">
        <v>7927012.100168298</v>
      </c>
      <c r="D225" s="581">
        <v>7936392.6302313255</v>
      </c>
      <c r="E225" s="611">
        <f t="shared" si="37"/>
        <v>9380.530063027516</v>
      </c>
      <c r="F225" s="582">
        <f t="shared" si="38"/>
        <v>1.1833626522190319E-3</v>
      </c>
      <c r="G225" s="582"/>
      <c r="H225" s="581">
        <v>7709600.376320458</v>
      </c>
      <c r="I225" s="581">
        <v>7720108.4281447064</v>
      </c>
      <c r="J225" s="611">
        <f t="shared" si="39"/>
        <v>10508.051824248396</v>
      </c>
      <c r="K225" s="582">
        <f t="shared" si="40"/>
        <v>1.3629826853961461E-3</v>
      </c>
      <c r="L225" s="579"/>
      <c r="M225" s="578">
        <f t="shared" si="41"/>
        <v>217411.72384783998</v>
      </c>
      <c r="N225" s="578">
        <v>-130762.00988030998</v>
      </c>
      <c r="O225" s="591">
        <v>-162048.25001731142</v>
      </c>
      <c r="P225" s="578">
        <v>-81480.508015783969</v>
      </c>
      <c r="Q225" s="578">
        <v>-75527.227030838651</v>
      </c>
      <c r="R225" s="604">
        <f t="shared" si="33"/>
        <v>-206289.23691114865</v>
      </c>
      <c r="S225" s="604"/>
      <c r="T225" s="581">
        <f t="shared" si="42"/>
        <v>216284.2020866191</v>
      </c>
      <c r="U225" s="581">
        <v>-129770.52125197143</v>
      </c>
      <c r="V225" s="592">
        <v>-18650.086580850184</v>
      </c>
      <c r="W225" s="581">
        <v>61781.524004612584</v>
      </c>
      <c r="X225" s="581">
        <v>-62244.370722730819</v>
      </c>
      <c r="Y225" s="589">
        <v>-106211.72745229845</v>
      </c>
      <c r="Z225" s="589">
        <v>40734.341463467528</v>
      </c>
      <c r="AA225" s="604">
        <f t="shared" si="34"/>
        <v>-257492.27796353318</v>
      </c>
      <c r="AB225" s="604"/>
      <c r="AC225" s="602">
        <f t="shared" si="35"/>
        <v>-51203.041052384535</v>
      </c>
      <c r="AD225" s="581">
        <v>163644.31178508967</v>
      </c>
      <c r="AE225" s="578">
        <f t="shared" si="36"/>
        <v>139.39038482545968</v>
      </c>
      <c r="AF225" s="578"/>
      <c r="AG225" s="583">
        <v>1174</v>
      </c>
      <c r="AH225" s="584">
        <v>18</v>
      </c>
      <c r="AI225" s="584">
        <v>18</v>
      </c>
    </row>
    <row r="226" spans="1:35" s="572" customFormat="1" ht="16.5">
      <c r="A226" s="585">
        <v>698</v>
      </c>
      <c r="B226" s="432" t="s">
        <v>230</v>
      </c>
      <c r="C226" s="581">
        <v>252778135.56028387</v>
      </c>
      <c r="D226" s="581">
        <v>260872909.6306476</v>
      </c>
      <c r="E226" s="611">
        <f t="shared" si="37"/>
        <v>8094774.0703637302</v>
      </c>
      <c r="F226" s="582">
        <f t="shared" si="38"/>
        <v>3.2023236710808187E-2</v>
      </c>
      <c r="G226" s="582"/>
      <c r="H226" s="581">
        <v>222289780.30515894</v>
      </c>
      <c r="I226" s="581">
        <v>230573639.43570653</v>
      </c>
      <c r="J226" s="611">
        <f t="shared" si="39"/>
        <v>8283859.1305475831</v>
      </c>
      <c r="K226" s="582">
        <f t="shared" si="40"/>
        <v>3.7266036788445776E-2</v>
      </c>
      <c r="L226" s="579"/>
      <c r="M226" s="578">
        <f t="shared" si="41"/>
        <v>30488355.255124927</v>
      </c>
      <c r="N226" s="578">
        <v>-18309719.873889558</v>
      </c>
      <c r="O226" s="591">
        <v>-1226038.1033856869</v>
      </c>
      <c r="P226" s="578">
        <v>10907159.904098898</v>
      </c>
      <c r="Q226" s="578">
        <v>-11865842.428295489</v>
      </c>
      <c r="R226" s="604">
        <f t="shared" si="33"/>
        <v>-30175562.302185047</v>
      </c>
      <c r="S226" s="604"/>
      <c r="T226" s="581">
        <f t="shared" si="42"/>
        <v>30299270.194941074</v>
      </c>
      <c r="U226" s="581">
        <v>-18179562.116964642</v>
      </c>
      <c r="V226" s="592">
        <v>1001686.8483233452</v>
      </c>
      <c r="W226" s="581">
        <v>13075949.017186075</v>
      </c>
      <c r="X226" s="581">
        <v>-11074506.185437359</v>
      </c>
      <c r="Y226" s="589">
        <v>-5838478.5614429982</v>
      </c>
      <c r="Z226" s="589">
        <v>2239174.3835987025</v>
      </c>
      <c r="AA226" s="604">
        <f t="shared" si="34"/>
        <v>-32853372.480246294</v>
      </c>
      <c r="AB226" s="604"/>
      <c r="AC226" s="602">
        <f t="shared" si="35"/>
        <v>-2677810.1780612469</v>
      </c>
      <c r="AD226" s="581">
        <v>-4874062.3496814594</v>
      </c>
      <c r="AE226" s="578">
        <f t="shared" si="36"/>
        <v>-75.525875101595403</v>
      </c>
      <c r="AF226" s="578"/>
      <c r="AG226" s="583">
        <v>64535</v>
      </c>
      <c r="AH226" s="584">
        <v>19</v>
      </c>
      <c r="AI226" s="584">
        <v>19</v>
      </c>
    </row>
    <row r="227" spans="1:35" s="572" customFormat="1" ht="16.5">
      <c r="A227" s="585">
        <v>700</v>
      </c>
      <c r="B227" s="432" t="s">
        <v>588</v>
      </c>
      <c r="C227" s="581">
        <v>23024392.419153027</v>
      </c>
      <c r="D227" s="581">
        <v>23151553.363716248</v>
      </c>
      <c r="E227" s="611">
        <f t="shared" si="37"/>
        <v>127160.94456322119</v>
      </c>
      <c r="F227" s="582">
        <f t="shared" si="38"/>
        <v>5.5228794857336309E-3</v>
      </c>
      <c r="G227" s="582"/>
      <c r="H227" s="581">
        <v>23431252.775797218</v>
      </c>
      <c r="I227" s="581">
        <v>23680845.599314</v>
      </c>
      <c r="J227" s="611">
        <f t="shared" si="39"/>
        <v>249592.82351678237</v>
      </c>
      <c r="K227" s="582">
        <f t="shared" si="40"/>
        <v>1.0652133110637329E-2</v>
      </c>
      <c r="L227" s="579"/>
      <c r="M227" s="578">
        <f t="shared" si="41"/>
        <v>-406860.35664419085</v>
      </c>
      <c r="N227" s="578">
        <v>242837.30904163822</v>
      </c>
      <c r="O227" s="591">
        <v>-727654.3702756837</v>
      </c>
      <c r="P227" s="578">
        <v>-1215909.0938632917</v>
      </c>
      <c r="Q227" s="578">
        <v>508720.88065454521</v>
      </c>
      <c r="R227" s="604">
        <f t="shared" si="33"/>
        <v>751558.18969618343</v>
      </c>
      <c r="S227" s="604"/>
      <c r="T227" s="581">
        <f t="shared" si="42"/>
        <v>-529292.23559775203</v>
      </c>
      <c r="U227" s="581">
        <v>317575.34135865117</v>
      </c>
      <c r="V227" s="592">
        <v>-711438.61143898964</v>
      </c>
      <c r="W227" s="581">
        <v>-1247387.8207597937</v>
      </c>
      <c r="X227" s="581">
        <v>465699.95498975378</v>
      </c>
      <c r="Y227" s="589">
        <v>-438055.52327430074</v>
      </c>
      <c r="Z227" s="589">
        <v>168003.13574626044</v>
      </c>
      <c r="AA227" s="604">
        <f t="shared" si="34"/>
        <v>513222.90882036462</v>
      </c>
      <c r="AB227" s="604"/>
      <c r="AC227" s="602">
        <f t="shared" si="35"/>
        <v>-238335.2808758188</v>
      </c>
      <c r="AD227" s="581">
        <v>144998.63739047665</v>
      </c>
      <c r="AE227" s="578">
        <f t="shared" si="36"/>
        <v>29.946021765897697</v>
      </c>
      <c r="AF227" s="578"/>
      <c r="AG227" s="583">
        <v>4842</v>
      </c>
      <c r="AH227" s="584">
        <v>9</v>
      </c>
      <c r="AI227" s="584">
        <v>9</v>
      </c>
    </row>
    <row r="228" spans="1:35" s="572" customFormat="1" ht="16.5">
      <c r="A228" s="585">
        <v>702</v>
      </c>
      <c r="B228" s="432" t="s">
        <v>232</v>
      </c>
      <c r="C228" s="581">
        <v>21032281.763295606</v>
      </c>
      <c r="D228" s="581">
        <v>21116266.732218169</v>
      </c>
      <c r="E228" s="611">
        <f t="shared" si="37"/>
        <v>83984.968922562897</v>
      </c>
      <c r="F228" s="582">
        <f t="shared" si="38"/>
        <v>3.9931458634758733E-3</v>
      </c>
      <c r="G228" s="582"/>
      <c r="H228" s="581">
        <v>22026586.148875583</v>
      </c>
      <c r="I228" s="581">
        <v>22167894.420959394</v>
      </c>
      <c r="J228" s="611">
        <f t="shared" si="39"/>
        <v>141308.27208381146</v>
      </c>
      <c r="K228" s="582">
        <f t="shared" si="40"/>
        <v>6.4153505735624399E-3</v>
      </c>
      <c r="L228" s="579"/>
      <c r="M228" s="578">
        <f t="shared" si="41"/>
        <v>-994304.38557997718</v>
      </c>
      <c r="N228" s="578">
        <v>595501.04167854588</v>
      </c>
      <c r="O228" s="591">
        <v>-1709969.2933956943</v>
      </c>
      <c r="P228" s="578">
        <v>-1911729.3391965982</v>
      </c>
      <c r="Q228" s="578">
        <v>219068.59101016991</v>
      </c>
      <c r="R228" s="604">
        <f t="shared" si="33"/>
        <v>814569.63268871582</v>
      </c>
      <c r="S228" s="604"/>
      <c r="T228" s="581">
        <f t="shared" si="42"/>
        <v>-1051627.6887412257</v>
      </c>
      <c r="U228" s="581">
        <v>630976.61324473529</v>
      </c>
      <c r="V228" s="592">
        <v>-657513.83578744158</v>
      </c>
      <c r="W228" s="581">
        <v>-881121.90528843552</v>
      </c>
      <c r="X228" s="581">
        <v>163920.86745267914</v>
      </c>
      <c r="Y228" s="589">
        <v>-372193.39585924684</v>
      </c>
      <c r="Z228" s="589">
        <v>142743.68039242367</v>
      </c>
      <c r="AA228" s="604">
        <f t="shared" si="34"/>
        <v>565447.76523059118</v>
      </c>
      <c r="AB228" s="604"/>
      <c r="AC228" s="602">
        <f t="shared" si="35"/>
        <v>-249121.86745812465</v>
      </c>
      <c r="AD228" s="581">
        <v>1488.9726144610904</v>
      </c>
      <c r="AE228" s="578">
        <f t="shared" si="36"/>
        <v>0.36192819991762043</v>
      </c>
      <c r="AF228" s="578"/>
      <c r="AG228" s="583">
        <v>4114</v>
      </c>
      <c r="AH228" s="584">
        <v>6</v>
      </c>
      <c r="AI228" s="584">
        <v>6</v>
      </c>
    </row>
    <row r="229" spans="1:35" s="572" customFormat="1" ht="16.5">
      <c r="A229" s="585">
        <v>704</v>
      </c>
      <c r="B229" s="432" t="s">
        <v>233</v>
      </c>
      <c r="C229" s="581">
        <v>19315804.471712433</v>
      </c>
      <c r="D229" s="581">
        <v>19164228.303684626</v>
      </c>
      <c r="E229" s="611">
        <f t="shared" si="37"/>
        <v>-151576.16802780703</v>
      </c>
      <c r="F229" s="582">
        <f t="shared" si="38"/>
        <v>-7.8472614614517842E-3</v>
      </c>
      <c r="G229" s="582"/>
      <c r="H229" s="581">
        <v>20076857.615023993</v>
      </c>
      <c r="I229" s="581">
        <v>20694789.70040267</v>
      </c>
      <c r="J229" s="611">
        <f t="shared" si="39"/>
        <v>617932.08537867665</v>
      </c>
      <c r="K229" s="582">
        <f t="shared" si="40"/>
        <v>3.0778326829207739E-2</v>
      </c>
      <c r="L229" s="579"/>
      <c r="M229" s="578">
        <f t="shared" si="41"/>
        <v>-761053.14331156015</v>
      </c>
      <c r="N229" s="578">
        <v>454971.36601067602</v>
      </c>
      <c r="O229" s="591">
        <v>-425816.75830504298</v>
      </c>
      <c r="P229" s="578">
        <v>-393734.21837689355</v>
      </c>
      <c r="Q229" s="578">
        <v>-5509.4448884603189</v>
      </c>
      <c r="R229" s="604">
        <f t="shared" si="33"/>
        <v>449461.92112221569</v>
      </c>
      <c r="S229" s="604"/>
      <c r="T229" s="581">
        <f t="shared" si="42"/>
        <v>-1530561.3967180438</v>
      </c>
      <c r="U229" s="581">
        <v>918336.83803082607</v>
      </c>
      <c r="V229" s="592">
        <v>348525.30419188738</v>
      </c>
      <c r="W229" s="581">
        <v>74463.840000983328</v>
      </c>
      <c r="X229" s="581">
        <v>180802.0245296084</v>
      </c>
      <c r="Y229" s="589">
        <v>-581540.87228566816</v>
      </c>
      <c r="Z229" s="589">
        <v>223032.66348140483</v>
      </c>
      <c r="AA229" s="604">
        <f t="shared" si="34"/>
        <v>740630.65375617123</v>
      </c>
      <c r="AB229" s="604"/>
      <c r="AC229" s="602">
        <f t="shared" si="35"/>
        <v>291168.73263395554</v>
      </c>
      <c r="AD229" s="581">
        <v>456931.51715149079</v>
      </c>
      <c r="AE229" s="578">
        <f t="shared" si="36"/>
        <v>71.084554628421088</v>
      </c>
      <c r="AF229" s="578"/>
      <c r="AG229" s="583">
        <v>6428</v>
      </c>
      <c r="AH229" s="584">
        <v>2</v>
      </c>
      <c r="AI229" s="584">
        <v>2</v>
      </c>
    </row>
    <row r="230" spans="1:35" s="572" customFormat="1" ht="16.5">
      <c r="A230" s="585">
        <v>707</v>
      </c>
      <c r="B230" s="432" t="s">
        <v>234</v>
      </c>
      <c r="C230" s="581">
        <v>11455106.937109882</v>
      </c>
      <c r="D230" s="581">
        <v>12173467.147173462</v>
      </c>
      <c r="E230" s="611">
        <f t="shared" si="37"/>
        <v>718360.21006358042</v>
      </c>
      <c r="F230" s="582">
        <f t="shared" si="38"/>
        <v>6.2710912609325875E-2</v>
      </c>
      <c r="G230" s="582"/>
      <c r="H230" s="581">
        <v>11657057.642788917</v>
      </c>
      <c r="I230" s="581">
        <v>11818524.067133974</v>
      </c>
      <c r="J230" s="611">
        <f t="shared" si="39"/>
        <v>161466.42434505746</v>
      </c>
      <c r="K230" s="582">
        <f t="shared" si="40"/>
        <v>1.3851387656553363E-2</v>
      </c>
      <c r="L230" s="579"/>
      <c r="M230" s="578">
        <f t="shared" si="41"/>
        <v>-201950.70567903481</v>
      </c>
      <c r="N230" s="578">
        <v>120641.47269543461</v>
      </c>
      <c r="O230" s="591">
        <v>1025118.8306720369</v>
      </c>
      <c r="P230" s="578">
        <v>783582.47758604679</v>
      </c>
      <c r="Q230" s="578">
        <v>250001.08566486579</v>
      </c>
      <c r="R230" s="604">
        <f t="shared" si="33"/>
        <v>370642.55836030038</v>
      </c>
      <c r="S230" s="604"/>
      <c r="T230" s="581">
        <f t="shared" si="42"/>
        <v>354943.08003948815</v>
      </c>
      <c r="U230" s="581">
        <v>-212965.84802369284</v>
      </c>
      <c r="V230" s="592">
        <v>1533972.6870792154</v>
      </c>
      <c r="W230" s="581">
        <v>1515722.6567768883</v>
      </c>
      <c r="X230" s="581">
        <v>963.70539264452441</v>
      </c>
      <c r="Y230" s="589">
        <v>-177321.11227129895</v>
      </c>
      <c r="Z230" s="589">
        <v>68006.22595263744</v>
      </c>
      <c r="AA230" s="604">
        <f t="shared" si="34"/>
        <v>-321317.02894970978</v>
      </c>
      <c r="AB230" s="604"/>
      <c r="AC230" s="602">
        <f t="shared" si="35"/>
        <v>-691959.5873100101</v>
      </c>
      <c r="AD230" s="581">
        <v>-686544.66529237502</v>
      </c>
      <c r="AE230" s="578">
        <f t="shared" si="36"/>
        <v>-350.2778904552934</v>
      </c>
      <c r="AF230" s="578"/>
      <c r="AG230" s="583">
        <v>1960</v>
      </c>
      <c r="AH230" s="584">
        <v>12</v>
      </c>
      <c r="AI230" s="584">
        <v>12</v>
      </c>
    </row>
    <row r="231" spans="1:35" s="572" customFormat="1" ht="16.5">
      <c r="A231" s="585">
        <v>710</v>
      </c>
      <c r="B231" s="432" t="s">
        <v>589</v>
      </c>
      <c r="C231" s="581">
        <v>113289649.97516491</v>
      </c>
      <c r="D231" s="581">
        <v>116502054.48360869</v>
      </c>
      <c r="E231" s="611">
        <f t="shared" si="37"/>
        <v>3212404.5084437877</v>
      </c>
      <c r="F231" s="582">
        <f t="shared" si="38"/>
        <v>2.8355675113728426E-2</v>
      </c>
      <c r="G231" s="582"/>
      <c r="H231" s="581">
        <v>110174182.70672625</v>
      </c>
      <c r="I231" s="581">
        <v>112575152.6425069</v>
      </c>
      <c r="J231" s="611">
        <f t="shared" si="39"/>
        <v>2400969.9357806444</v>
      </c>
      <c r="K231" s="582">
        <f t="shared" si="40"/>
        <v>2.1792491460288933E-2</v>
      </c>
      <c r="L231" s="579"/>
      <c r="M231" s="578">
        <f t="shared" si="41"/>
        <v>3115467.2684386522</v>
      </c>
      <c r="N231" s="578">
        <v>-1876434.7318152732</v>
      </c>
      <c r="O231" s="591">
        <v>5098148.3664382994</v>
      </c>
      <c r="P231" s="578">
        <v>4799715.7538565695</v>
      </c>
      <c r="Q231" s="578">
        <v>412923.11956884601</v>
      </c>
      <c r="R231" s="604">
        <f t="shared" si="33"/>
        <v>-1463511.6122464272</v>
      </c>
      <c r="S231" s="604"/>
      <c r="T231" s="581">
        <f t="shared" si="42"/>
        <v>3926901.8411017954</v>
      </c>
      <c r="U231" s="581">
        <v>-2356141.1046610768</v>
      </c>
      <c r="V231" s="592">
        <v>4059881.8997222185</v>
      </c>
      <c r="W231" s="581">
        <v>4093174.2228214443</v>
      </c>
      <c r="X231" s="581">
        <v>13425.989516097645</v>
      </c>
      <c r="Y231" s="589">
        <v>-2470372.5977959638</v>
      </c>
      <c r="Z231" s="589">
        <v>947437.75809322344</v>
      </c>
      <c r="AA231" s="604">
        <f t="shared" si="34"/>
        <v>-3865649.9548477191</v>
      </c>
      <c r="AB231" s="604"/>
      <c r="AC231" s="602">
        <f t="shared" si="35"/>
        <v>-2402138.3426012918</v>
      </c>
      <c r="AD231" s="581">
        <v>-2969475.1290443242</v>
      </c>
      <c r="AE231" s="578">
        <f t="shared" si="36"/>
        <v>-108.74808207149799</v>
      </c>
      <c r="AF231" s="578"/>
      <c r="AG231" s="583">
        <v>27306</v>
      </c>
      <c r="AH231" s="584">
        <v>1</v>
      </c>
      <c r="AI231" s="586">
        <v>34</v>
      </c>
    </row>
    <row r="232" spans="1:35" s="572" customFormat="1" ht="16.5">
      <c r="A232" s="585">
        <v>729</v>
      </c>
      <c r="B232" s="432" t="s">
        <v>236</v>
      </c>
      <c r="C232" s="581">
        <v>43456462.455307066</v>
      </c>
      <c r="D232" s="581">
        <v>44911880.893769398</v>
      </c>
      <c r="E232" s="611">
        <f t="shared" si="37"/>
        <v>1455418.4384623319</v>
      </c>
      <c r="F232" s="582">
        <f t="shared" si="38"/>
        <v>3.3491415458843696E-2</v>
      </c>
      <c r="G232" s="582"/>
      <c r="H232" s="581">
        <v>43456692.053329498</v>
      </c>
      <c r="I232" s="581">
        <v>44065392.053192556</v>
      </c>
      <c r="J232" s="611">
        <f t="shared" si="39"/>
        <v>608699.99986305833</v>
      </c>
      <c r="K232" s="582">
        <f t="shared" si="40"/>
        <v>1.4007048652393271E-2</v>
      </c>
      <c r="L232" s="579"/>
      <c r="M232" s="578">
        <f t="shared" si="41"/>
        <v>-229.59802243113518</v>
      </c>
      <c r="N232" s="578">
        <v>-2235.4910099561166</v>
      </c>
      <c r="O232" s="591">
        <v>1592855.2725420594</v>
      </c>
      <c r="P232" s="578">
        <v>1431796.0306712724</v>
      </c>
      <c r="Q232" s="578">
        <v>199038.06417472914</v>
      </c>
      <c r="R232" s="604">
        <f t="shared" si="33"/>
        <v>196802.57316477303</v>
      </c>
      <c r="S232" s="604"/>
      <c r="T232" s="581">
        <f t="shared" si="42"/>
        <v>846488.84057684243</v>
      </c>
      <c r="U232" s="581">
        <v>-507893.30434610532</v>
      </c>
      <c r="V232" s="592">
        <v>1001886.0133955926</v>
      </c>
      <c r="W232" s="581">
        <v>1181886.4406233542</v>
      </c>
      <c r="X232" s="581">
        <v>-40962.541565051659</v>
      </c>
      <c r="Y232" s="589">
        <v>-811967.84828311636</v>
      </c>
      <c r="Z232" s="589">
        <v>311406.060165776</v>
      </c>
      <c r="AA232" s="604">
        <f t="shared" si="34"/>
        <v>-1049417.6340284974</v>
      </c>
      <c r="AB232" s="604"/>
      <c r="AC232" s="602">
        <f t="shared" si="35"/>
        <v>-1246220.2071932703</v>
      </c>
      <c r="AD232" s="581">
        <v>-1447775.4823291339</v>
      </c>
      <c r="AE232" s="578">
        <f t="shared" si="36"/>
        <v>-161.31203145728512</v>
      </c>
      <c r="AF232" s="578"/>
      <c r="AG232" s="583">
        <v>8975</v>
      </c>
      <c r="AH232" s="584">
        <v>13</v>
      </c>
      <c r="AI232" s="584">
        <v>13</v>
      </c>
    </row>
    <row r="233" spans="1:35" s="572" customFormat="1" ht="16.5">
      <c r="A233" s="585">
        <v>732</v>
      </c>
      <c r="B233" s="432" t="s">
        <v>237</v>
      </c>
      <c r="C233" s="581">
        <v>23118694.214338869</v>
      </c>
      <c r="D233" s="581">
        <v>23800869.330592077</v>
      </c>
      <c r="E233" s="611">
        <f t="shared" si="37"/>
        <v>682175.11625320837</v>
      </c>
      <c r="F233" s="582">
        <f t="shared" si="38"/>
        <v>2.9507510672038911E-2</v>
      </c>
      <c r="G233" s="582"/>
      <c r="H233" s="581">
        <v>22112102.172813077</v>
      </c>
      <c r="I233" s="581">
        <v>22615986.810511071</v>
      </c>
      <c r="J233" s="611">
        <f t="shared" si="39"/>
        <v>503884.63769799471</v>
      </c>
      <c r="K233" s="582">
        <f t="shared" si="40"/>
        <v>2.2787731069618653E-2</v>
      </c>
      <c r="L233" s="579"/>
      <c r="M233" s="578">
        <f t="shared" si="41"/>
        <v>1006592.0415257923</v>
      </c>
      <c r="N233" s="578">
        <v>-604844.44520688534</v>
      </c>
      <c r="O233" s="591">
        <v>151721.69741072506</v>
      </c>
      <c r="P233" s="578">
        <v>-413482.43907993101</v>
      </c>
      <c r="Q233" s="578">
        <v>579434.21842443536</v>
      </c>
      <c r="R233" s="604">
        <f t="shared" si="33"/>
        <v>-25410.226782449987</v>
      </c>
      <c r="S233" s="604"/>
      <c r="T233" s="581">
        <f t="shared" si="42"/>
        <v>1184882.520081006</v>
      </c>
      <c r="U233" s="581">
        <v>-710929.51204860338</v>
      </c>
      <c r="V233" s="592">
        <v>2930106.1384434514</v>
      </c>
      <c r="W233" s="581">
        <v>2437107.2079262957</v>
      </c>
      <c r="X233" s="581">
        <v>444599.19643033406</v>
      </c>
      <c r="Y233" s="589">
        <v>-301807.77068217006</v>
      </c>
      <c r="Z233" s="589">
        <v>115749.37233571352</v>
      </c>
      <c r="AA233" s="604">
        <f t="shared" si="34"/>
        <v>-452388.7139647259</v>
      </c>
      <c r="AB233" s="604"/>
      <c r="AC233" s="602">
        <f t="shared" si="35"/>
        <v>-426978.48718227592</v>
      </c>
      <c r="AD233" s="581">
        <v>-278442.26905324962</v>
      </c>
      <c r="AE233" s="578">
        <f t="shared" si="36"/>
        <v>-83.465907989583215</v>
      </c>
      <c r="AF233" s="578"/>
      <c r="AG233" s="583">
        <v>3336</v>
      </c>
      <c r="AH233" s="584">
        <v>19</v>
      </c>
      <c r="AI233" s="584">
        <v>19</v>
      </c>
    </row>
    <row r="234" spans="1:35" s="572" customFormat="1" ht="16.5">
      <c r="A234" s="585">
        <v>734</v>
      </c>
      <c r="B234" s="432" t="s">
        <v>238</v>
      </c>
      <c r="C234" s="581">
        <v>214282885.85141394</v>
      </c>
      <c r="D234" s="581">
        <v>216972242.21065307</v>
      </c>
      <c r="E234" s="611">
        <f t="shared" si="37"/>
        <v>2689356.3592391312</v>
      </c>
      <c r="F234" s="582">
        <f t="shared" si="38"/>
        <v>1.255049533495624E-2</v>
      </c>
      <c r="G234" s="582"/>
      <c r="H234" s="581">
        <v>208977765.39493379</v>
      </c>
      <c r="I234" s="581">
        <v>214479924.14031807</v>
      </c>
      <c r="J234" s="611">
        <f t="shared" si="39"/>
        <v>5502158.7453842759</v>
      </c>
      <c r="K234" s="582">
        <f t="shared" si="40"/>
        <v>2.6328919418705125E-2</v>
      </c>
      <c r="L234" s="579"/>
      <c r="M234" s="578">
        <f t="shared" si="41"/>
        <v>5305120.4564801455</v>
      </c>
      <c r="N234" s="578">
        <v>-3196452.2279215986</v>
      </c>
      <c r="O234" s="591">
        <v>-2715494.2061333656</v>
      </c>
      <c r="P234" s="578">
        <v>-2336520.9683373421</v>
      </c>
      <c r="Q234" s="578">
        <v>-164855.49441304526</v>
      </c>
      <c r="R234" s="604">
        <f t="shared" si="33"/>
        <v>-3361307.7223346438</v>
      </c>
      <c r="S234" s="604"/>
      <c r="T234" s="581">
        <f t="shared" si="42"/>
        <v>2492318.0703350008</v>
      </c>
      <c r="U234" s="581">
        <v>-1495390.8422010001</v>
      </c>
      <c r="V234" s="592">
        <v>3973880.7323963046</v>
      </c>
      <c r="W234" s="581">
        <v>3241106.7323357463</v>
      </c>
      <c r="X234" s="581">
        <v>25043.064675287533</v>
      </c>
      <c r="Y234" s="589">
        <v>-4607906.2302622804</v>
      </c>
      <c r="Z234" s="589">
        <v>1767225.0543090217</v>
      </c>
      <c r="AA234" s="604">
        <f t="shared" si="34"/>
        <v>-4311028.9534789715</v>
      </c>
      <c r="AB234" s="604"/>
      <c r="AC234" s="602">
        <f t="shared" si="35"/>
        <v>-949721.23114432767</v>
      </c>
      <c r="AD234" s="581">
        <v>-3088332.1428149268</v>
      </c>
      <c r="AE234" s="578">
        <f t="shared" si="36"/>
        <v>-60.635190207035258</v>
      </c>
      <c r="AF234" s="578"/>
      <c r="AG234" s="583">
        <v>50933</v>
      </c>
      <c r="AH234" s="584">
        <v>2</v>
      </c>
      <c r="AI234" s="584">
        <v>2</v>
      </c>
    </row>
    <row r="235" spans="1:35" s="572" customFormat="1" ht="16.5">
      <c r="A235" s="585">
        <v>738</v>
      </c>
      <c r="B235" s="432" t="s">
        <v>590</v>
      </c>
      <c r="C235" s="581">
        <v>10514388.856360639</v>
      </c>
      <c r="D235" s="581">
        <v>10599593.802859878</v>
      </c>
      <c r="E235" s="611">
        <f t="shared" si="37"/>
        <v>85204.946499239653</v>
      </c>
      <c r="F235" s="582">
        <f t="shared" si="38"/>
        <v>8.1036518301960316E-3</v>
      </c>
      <c r="G235" s="582"/>
      <c r="H235" s="581">
        <v>10596501.728034444</v>
      </c>
      <c r="I235" s="581">
        <v>10761087.76297917</v>
      </c>
      <c r="J235" s="611">
        <f t="shared" si="39"/>
        <v>164586.03494472615</v>
      </c>
      <c r="K235" s="582">
        <f t="shared" si="40"/>
        <v>1.5532110423696914E-2</v>
      </c>
      <c r="L235" s="579"/>
      <c r="M235" s="578">
        <f t="shared" si="41"/>
        <v>-82112.871673805639</v>
      </c>
      <c r="N235" s="578">
        <v>48497.464560992346</v>
      </c>
      <c r="O235" s="591">
        <v>364387.34209890664</v>
      </c>
      <c r="P235" s="578">
        <v>382499.58568981383</v>
      </c>
      <c r="Q235" s="578">
        <v>-5785.8933444046088</v>
      </c>
      <c r="R235" s="604">
        <f t="shared" si="33"/>
        <v>42711.571216587734</v>
      </c>
      <c r="S235" s="604"/>
      <c r="T235" s="581">
        <f t="shared" si="42"/>
        <v>-161493.96011929214</v>
      </c>
      <c r="U235" s="581">
        <v>96896.376071575258</v>
      </c>
      <c r="V235" s="592">
        <v>438579.64845360816</v>
      </c>
      <c r="W235" s="581">
        <v>425709.24905696511</v>
      </c>
      <c r="X235" s="581">
        <v>1434.249301195958</v>
      </c>
      <c r="Y235" s="589">
        <v>-263900.85943641787</v>
      </c>
      <c r="Z235" s="589">
        <v>101211.30668563439</v>
      </c>
      <c r="AA235" s="604">
        <f t="shared" si="34"/>
        <v>-64358.927378012246</v>
      </c>
      <c r="AB235" s="604"/>
      <c r="AC235" s="602">
        <f t="shared" si="35"/>
        <v>-107070.49859459998</v>
      </c>
      <c r="AD235" s="581">
        <v>-182149.76620808197</v>
      </c>
      <c r="AE235" s="578">
        <f t="shared" si="36"/>
        <v>-62.444211932835778</v>
      </c>
      <c r="AF235" s="578"/>
      <c r="AG235" s="583">
        <v>2917</v>
      </c>
      <c r="AH235" s="584">
        <v>2</v>
      </c>
      <c r="AI235" s="584">
        <v>2</v>
      </c>
    </row>
    <row r="236" spans="1:35" s="572" customFormat="1" ht="16.5">
      <c r="A236" s="585">
        <v>739</v>
      </c>
      <c r="B236" s="432" t="s">
        <v>240</v>
      </c>
      <c r="C236" s="581">
        <v>16018404.968830433</v>
      </c>
      <c r="D236" s="581">
        <v>16423335.982626151</v>
      </c>
      <c r="E236" s="611">
        <f t="shared" si="37"/>
        <v>404931.01379571855</v>
      </c>
      <c r="F236" s="582">
        <f t="shared" si="38"/>
        <v>2.5279109535790701E-2</v>
      </c>
      <c r="G236" s="582"/>
      <c r="H236" s="581">
        <v>18498371.332115397</v>
      </c>
      <c r="I236" s="581">
        <v>18444562.69539763</v>
      </c>
      <c r="J236" s="611">
        <f t="shared" si="39"/>
        <v>-53808.636717766523</v>
      </c>
      <c r="K236" s="582">
        <f t="shared" si="40"/>
        <v>-2.9088310398628589E-3</v>
      </c>
      <c r="L236" s="579"/>
      <c r="M236" s="578">
        <f t="shared" si="41"/>
        <v>-2479966.3632849641</v>
      </c>
      <c r="N236" s="578">
        <v>1487130.9457899807</v>
      </c>
      <c r="O236" s="591">
        <v>869352.19955609739</v>
      </c>
      <c r="P236" s="578">
        <v>-353776.42405352369</v>
      </c>
      <c r="Q236" s="578">
        <v>1236713.0197413699</v>
      </c>
      <c r="R236" s="604">
        <f t="shared" si="33"/>
        <v>2723843.9655313506</v>
      </c>
      <c r="S236" s="604"/>
      <c r="T236" s="581">
        <f t="shared" si="42"/>
        <v>-2021226.712771479</v>
      </c>
      <c r="U236" s="581">
        <v>1212736.0276628872</v>
      </c>
      <c r="V236" s="592">
        <v>462804.53944652528</v>
      </c>
      <c r="W236" s="581">
        <v>-575979.62728635222</v>
      </c>
      <c r="X236" s="581">
        <v>991545.09773207386</v>
      </c>
      <c r="Y236" s="589">
        <v>-294570.17426293337</v>
      </c>
      <c r="Z236" s="589">
        <v>112973.60801111607</v>
      </c>
      <c r="AA236" s="604">
        <f t="shared" si="34"/>
        <v>2022684.5591431435</v>
      </c>
      <c r="AB236" s="604"/>
      <c r="AC236" s="602">
        <f t="shared" si="35"/>
        <v>-701159.40638820711</v>
      </c>
      <c r="AD236" s="581">
        <v>-515995.40964607894</v>
      </c>
      <c r="AE236" s="578">
        <f t="shared" si="36"/>
        <v>-158.47524866280065</v>
      </c>
      <c r="AF236" s="578"/>
      <c r="AG236" s="583">
        <v>3256</v>
      </c>
      <c r="AH236" s="584">
        <v>9</v>
      </c>
      <c r="AI236" s="584">
        <v>9</v>
      </c>
    </row>
    <row r="237" spans="1:35" s="572" customFormat="1" ht="16.5">
      <c r="A237" s="585">
        <v>740</v>
      </c>
      <c r="B237" s="432" t="s">
        <v>591</v>
      </c>
      <c r="C237" s="581">
        <v>156287133.21070465</v>
      </c>
      <c r="D237" s="581">
        <v>164737181.10129565</v>
      </c>
      <c r="E237" s="611">
        <f t="shared" si="37"/>
        <v>8450047.8905909956</v>
      </c>
      <c r="F237" s="582">
        <f t="shared" si="38"/>
        <v>5.4067457230780033E-2</v>
      </c>
      <c r="G237" s="582"/>
      <c r="H237" s="581">
        <v>152933245.84625196</v>
      </c>
      <c r="I237" s="581">
        <v>155588882.81307033</v>
      </c>
      <c r="J237" s="611">
        <f t="shared" si="39"/>
        <v>2655636.9668183625</v>
      </c>
      <c r="K237" s="582">
        <f t="shared" si="40"/>
        <v>1.7364680597233569E-2</v>
      </c>
      <c r="L237" s="579"/>
      <c r="M237" s="578">
        <f t="shared" si="41"/>
        <v>3353887.3644526899</v>
      </c>
      <c r="N237" s="578">
        <v>-2020804.7409270357</v>
      </c>
      <c r="O237" s="591">
        <v>7476099.452282995</v>
      </c>
      <c r="P237" s="578">
        <v>7383584.9773334265</v>
      </c>
      <c r="Q237" s="578">
        <v>228095.99623139377</v>
      </c>
      <c r="R237" s="604">
        <f t="shared" si="33"/>
        <v>-1792708.744695642</v>
      </c>
      <c r="S237" s="604"/>
      <c r="T237" s="581">
        <f t="shared" si="42"/>
        <v>9148298.288225323</v>
      </c>
      <c r="U237" s="581">
        <v>-5488978.9729351923</v>
      </c>
      <c r="V237" s="592">
        <v>2840853.0682368279</v>
      </c>
      <c r="W237" s="581">
        <v>5074572.6176544428</v>
      </c>
      <c r="X237" s="581">
        <v>-1736668.790477443</v>
      </c>
      <c r="Y237" s="589">
        <v>-2902728.5138901155</v>
      </c>
      <c r="Z237" s="589">
        <v>1113254.9794338634</v>
      </c>
      <c r="AA237" s="604">
        <f t="shared" si="34"/>
        <v>-9015121.2978688888</v>
      </c>
      <c r="AB237" s="604"/>
      <c r="AC237" s="602">
        <f t="shared" si="35"/>
        <v>-7222412.5531732468</v>
      </c>
      <c r="AD237" s="581">
        <v>-6314474.9953789711</v>
      </c>
      <c r="AE237" s="578">
        <f t="shared" si="36"/>
        <v>-196.80458143615306</v>
      </c>
      <c r="AF237" s="578"/>
      <c r="AG237" s="583">
        <v>32085</v>
      </c>
      <c r="AH237" s="584">
        <v>10</v>
      </c>
      <c r="AI237" s="584">
        <v>10</v>
      </c>
    </row>
    <row r="238" spans="1:35" s="572" customFormat="1" ht="16.5">
      <c r="A238" s="585">
        <v>742</v>
      </c>
      <c r="B238" s="432" t="s">
        <v>242</v>
      </c>
      <c r="C238" s="581">
        <v>5719961.5912291016</v>
      </c>
      <c r="D238" s="581">
        <v>5677054.5763818063</v>
      </c>
      <c r="E238" s="611">
        <f t="shared" si="37"/>
        <v>-42907.014847295359</v>
      </c>
      <c r="F238" s="582">
        <f t="shared" si="38"/>
        <v>-7.5012767416285271E-3</v>
      </c>
      <c r="G238" s="582"/>
      <c r="H238" s="581">
        <v>5451387.3729565926</v>
      </c>
      <c r="I238" s="581">
        <v>5671682.2417572448</v>
      </c>
      <c r="J238" s="611">
        <f t="shared" si="39"/>
        <v>220294.86880065221</v>
      </c>
      <c r="K238" s="582">
        <f t="shared" si="40"/>
        <v>4.0410789718136282E-2</v>
      </c>
      <c r="L238" s="579"/>
      <c r="M238" s="578">
        <f t="shared" si="41"/>
        <v>268574.21827250905</v>
      </c>
      <c r="N238" s="578">
        <v>-161407.18414677025</v>
      </c>
      <c r="O238" s="591">
        <v>-35177.319557789713</v>
      </c>
      <c r="P238" s="578">
        <v>-154499.52473769803</v>
      </c>
      <c r="Q238" s="578">
        <v>123525.4114653835</v>
      </c>
      <c r="R238" s="604">
        <f t="shared" si="33"/>
        <v>-37881.772681386748</v>
      </c>
      <c r="S238" s="604"/>
      <c r="T238" s="581">
        <f t="shared" si="42"/>
        <v>5372.3346245614812</v>
      </c>
      <c r="U238" s="581">
        <v>-3223.4007747368878</v>
      </c>
      <c r="V238" s="592">
        <v>1037751.8526420128</v>
      </c>
      <c r="W238" s="581">
        <v>813411.47881126869</v>
      </c>
      <c r="X238" s="581">
        <v>210006.1600184603</v>
      </c>
      <c r="Y238" s="589">
        <v>-89384.315777573138</v>
      </c>
      <c r="Z238" s="589">
        <v>34280.68940877846</v>
      </c>
      <c r="AA238" s="604">
        <f t="shared" si="34"/>
        <v>151679.13287492873</v>
      </c>
      <c r="AB238" s="604"/>
      <c r="AC238" s="602">
        <f t="shared" si="35"/>
        <v>189560.9055563155</v>
      </c>
      <c r="AD238" s="581">
        <v>203428.08426924935</v>
      </c>
      <c r="AE238" s="578">
        <f t="shared" si="36"/>
        <v>205.8988707178637</v>
      </c>
      <c r="AF238" s="578"/>
      <c r="AG238" s="583">
        <v>988</v>
      </c>
      <c r="AH238" s="584">
        <v>19</v>
      </c>
      <c r="AI238" s="584">
        <v>19</v>
      </c>
    </row>
    <row r="239" spans="1:35" s="572" customFormat="1" ht="16.5">
      <c r="A239" s="585">
        <v>743</v>
      </c>
      <c r="B239" s="432" t="s">
        <v>243</v>
      </c>
      <c r="C239" s="581">
        <v>240638585.29064229</v>
      </c>
      <c r="D239" s="581">
        <v>253394053.15832952</v>
      </c>
      <c r="E239" s="611">
        <f t="shared" si="37"/>
        <v>12755467.867687225</v>
      </c>
      <c r="F239" s="582">
        <f t="shared" si="38"/>
        <v>5.3006743919647069E-2</v>
      </c>
      <c r="G239" s="582"/>
      <c r="H239" s="581">
        <v>231503528.93701261</v>
      </c>
      <c r="I239" s="581">
        <v>239160534.73644346</v>
      </c>
      <c r="J239" s="611">
        <f t="shared" si="39"/>
        <v>7657005.7994308472</v>
      </c>
      <c r="K239" s="582">
        <f t="shared" si="40"/>
        <v>3.3075114813969693E-2</v>
      </c>
      <c r="L239" s="579"/>
      <c r="M239" s="578">
        <f t="shared" si="41"/>
        <v>9135056.3536296785</v>
      </c>
      <c r="N239" s="578">
        <v>-5497885.2655691179</v>
      </c>
      <c r="O239" s="591">
        <v>11860885.300071657</v>
      </c>
      <c r="P239" s="578">
        <v>14819863.933790177</v>
      </c>
      <c r="Q239" s="578">
        <v>-2689306.917071817</v>
      </c>
      <c r="R239" s="604">
        <f t="shared" si="33"/>
        <v>-8187192.1826409344</v>
      </c>
      <c r="S239" s="604"/>
      <c r="T239" s="581">
        <f t="shared" si="42"/>
        <v>14233518.421886057</v>
      </c>
      <c r="U239" s="581">
        <v>-8540111.0531316325</v>
      </c>
      <c r="V239" s="592">
        <v>648802.80453294516</v>
      </c>
      <c r="W239" s="581">
        <v>5664009.3221367896</v>
      </c>
      <c r="X239" s="581">
        <v>-4003243.0852757152</v>
      </c>
      <c r="Y239" s="589">
        <v>-5909768.8861724799</v>
      </c>
      <c r="Z239" s="589">
        <v>2266515.6621959875</v>
      </c>
      <c r="AA239" s="604">
        <f t="shared" si="34"/>
        <v>-16186607.362383839</v>
      </c>
      <c r="AB239" s="604"/>
      <c r="AC239" s="602">
        <f t="shared" si="35"/>
        <v>-7999415.1797429044</v>
      </c>
      <c r="AD239" s="581">
        <v>-6733270.6219080128</v>
      </c>
      <c r="AE239" s="578">
        <f t="shared" si="36"/>
        <v>-103.07656754754088</v>
      </c>
      <c r="AF239" s="578"/>
      <c r="AG239" s="583">
        <v>65323</v>
      </c>
      <c r="AH239" s="584">
        <v>14</v>
      </c>
      <c r="AI239" s="584">
        <v>14</v>
      </c>
    </row>
    <row r="240" spans="1:35" s="572" customFormat="1" ht="16.5">
      <c r="A240" s="585">
        <v>746</v>
      </c>
      <c r="B240" s="432" t="s">
        <v>244</v>
      </c>
      <c r="C240" s="581">
        <v>21308933.876163457</v>
      </c>
      <c r="D240" s="581">
        <v>21844549.237234306</v>
      </c>
      <c r="E240" s="611">
        <f t="shared" si="37"/>
        <v>535615.361070849</v>
      </c>
      <c r="F240" s="582">
        <f t="shared" si="38"/>
        <v>2.5135718388520491E-2</v>
      </c>
      <c r="G240" s="582"/>
      <c r="H240" s="581">
        <v>21137815.235026769</v>
      </c>
      <c r="I240" s="581">
        <v>21595577.366429169</v>
      </c>
      <c r="J240" s="611">
        <f t="shared" si="39"/>
        <v>457762.13140239939</v>
      </c>
      <c r="K240" s="582">
        <f t="shared" si="40"/>
        <v>2.1656075914783142E-2</v>
      </c>
      <c r="L240" s="579"/>
      <c r="M240" s="578">
        <f t="shared" si="41"/>
        <v>171118.64113668725</v>
      </c>
      <c r="N240" s="578">
        <v>-103915.72865544069</v>
      </c>
      <c r="O240" s="591">
        <v>1951030.1547562703</v>
      </c>
      <c r="P240" s="578">
        <v>2577604.7156397738</v>
      </c>
      <c r="Q240" s="578">
        <v>-606658.27817700489</v>
      </c>
      <c r="R240" s="604">
        <f t="shared" si="33"/>
        <v>-710574.00683244562</v>
      </c>
      <c r="S240" s="604"/>
      <c r="T240" s="581">
        <f t="shared" si="42"/>
        <v>248971.87080513686</v>
      </c>
      <c r="U240" s="581">
        <v>-149383.12248308209</v>
      </c>
      <c r="V240" s="592">
        <v>2738314.6625949442</v>
      </c>
      <c r="W240" s="581">
        <v>3397273.8990075365</v>
      </c>
      <c r="X240" s="581">
        <v>-585606.1011910981</v>
      </c>
      <c r="Y240" s="589">
        <v>-428375.23806357168</v>
      </c>
      <c r="Z240" s="589">
        <v>164290.55096211136</v>
      </c>
      <c r="AA240" s="604">
        <f t="shared" si="34"/>
        <v>-999073.91077564063</v>
      </c>
      <c r="AB240" s="604"/>
      <c r="AC240" s="602">
        <f t="shared" si="35"/>
        <v>-288499.90394319501</v>
      </c>
      <c r="AD240" s="581">
        <v>-285752.27990054805</v>
      </c>
      <c r="AE240" s="578">
        <f t="shared" si="36"/>
        <v>-60.348950348584594</v>
      </c>
      <c r="AF240" s="578"/>
      <c r="AG240" s="583">
        <v>4735</v>
      </c>
      <c r="AH240" s="584">
        <v>17</v>
      </c>
      <c r="AI240" s="584">
        <v>17</v>
      </c>
    </row>
    <row r="241" spans="1:35" s="572" customFormat="1" ht="16.5">
      <c r="A241" s="585">
        <v>747</v>
      </c>
      <c r="B241" s="432" t="s">
        <v>592</v>
      </c>
      <c r="C241" s="581">
        <v>6215855.2088731322</v>
      </c>
      <c r="D241" s="581">
        <v>6455514.2793812864</v>
      </c>
      <c r="E241" s="611">
        <f t="shared" si="37"/>
        <v>239659.07050815411</v>
      </c>
      <c r="F241" s="582">
        <f t="shared" si="38"/>
        <v>3.8556089621592349E-2</v>
      </c>
      <c r="G241" s="582"/>
      <c r="H241" s="581">
        <v>6962373.3791401554</v>
      </c>
      <c r="I241" s="581">
        <v>7061139.6744115334</v>
      </c>
      <c r="J241" s="611">
        <f t="shared" si="39"/>
        <v>98766.295271378011</v>
      </c>
      <c r="K241" s="582">
        <f t="shared" si="40"/>
        <v>1.4185722295114188E-2</v>
      </c>
      <c r="L241" s="579"/>
      <c r="M241" s="578">
        <f t="shared" si="41"/>
        <v>-746518.17026702315</v>
      </c>
      <c r="N241" s="578">
        <v>447558.96251326235</v>
      </c>
      <c r="O241" s="591">
        <v>-150416.4448271431</v>
      </c>
      <c r="P241" s="578">
        <v>-509960.69309568778</v>
      </c>
      <c r="Q241" s="578">
        <v>365176.29474819027</v>
      </c>
      <c r="R241" s="604">
        <f t="shared" si="33"/>
        <v>812735.25726145261</v>
      </c>
      <c r="S241" s="604"/>
      <c r="T241" s="581">
        <f t="shared" si="42"/>
        <v>-605625.39503024705</v>
      </c>
      <c r="U241" s="581">
        <v>363375.23701814812</v>
      </c>
      <c r="V241" s="592">
        <v>197006.6080360394</v>
      </c>
      <c r="W241" s="581">
        <v>-105828.71415769588</v>
      </c>
      <c r="X241" s="581">
        <v>283858.44803739246</v>
      </c>
      <c r="Y241" s="589">
        <v>-118334.70145451991</v>
      </c>
      <c r="Z241" s="589">
        <v>45383.746707168248</v>
      </c>
      <c r="AA241" s="604">
        <f t="shared" si="34"/>
        <v>574282.73030818906</v>
      </c>
      <c r="AB241" s="604"/>
      <c r="AC241" s="602">
        <f t="shared" si="35"/>
        <v>-238452.52695326356</v>
      </c>
      <c r="AD241" s="581">
        <v>-203064.42323340662</v>
      </c>
      <c r="AE241" s="578">
        <f t="shared" si="36"/>
        <v>-155.24802999495918</v>
      </c>
      <c r="AF241" s="578"/>
      <c r="AG241" s="583">
        <v>1308</v>
      </c>
      <c r="AH241" s="584">
        <v>4</v>
      </c>
      <c r="AI241" s="584">
        <v>4</v>
      </c>
    </row>
    <row r="242" spans="1:35" s="572" customFormat="1" ht="16.5">
      <c r="A242" s="585">
        <v>748</v>
      </c>
      <c r="B242" s="432" t="s">
        <v>246</v>
      </c>
      <c r="C242" s="581">
        <v>22681745.447559733</v>
      </c>
      <c r="D242" s="581">
        <v>23488606.248410378</v>
      </c>
      <c r="E242" s="611">
        <f t="shared" si="37"/>
        <v>806860.80085064471</v>
      </c>
      <c r="F242" s="582">
        <f t="shared" si="38"/>
        <v>3.557313535310188E-2</v>
      </c>
      <c r="G242" s="582"/>
      <c r="H242" s="581">
        <v>21575248.61100414</v>
      </c>
      <c r="I242" s="581">
        <v>21985940.556131385</v>
      </c>
      <c r="J242" s="611">
        <f t="shared" si="39"/>
        <v>410691.94512724504</v>
      </c>
      <c r="K242" s="582">
        <f t="shared" si="40"/>
        <v>1.9035328516111633E-2</v>
      </c>
      <c r="L242" s="579"/>
      <c r="M242" s="578">
        <f t="shared" si="41"/>
        <v>1106496.8365555927</v>
      </c>
      <c r="N242" s="578">
        <v>-665206.94257305388</v>
      </c>
      <c r="O242" s="591">
        <v>616513.86800750345</v>
      </c>
      <c r="P242" s="578">
        <v>1472603.9751624037</v>
      </c>
      <c r="Q242" s="578">
        <v>-835144.89288000506</v>
      </c>
      <c r="R242" s="604">
        <f t="shared" si="33"/>
        <v>-1500351.8354530591</v>
      </c>
      <c r="S242" s="604"/>
      <c r="T242" s="581">
        <f t="shared" si="42"/>
        <v>1502665.6922789924</v>
      </c>
      <c r="U242" s="581">
        <v>-901599.41536739527</v>
      </c>
      <c r="V242" s="592">
        <v>1877166.6793458611</v>
      </c>
      <c r="W242" s="581">
        <v>2893032.1174293328</v>
      </c>
      <c r="X242" s="581">
        <v>-940002.64966115193</v>
      </c>
      <c r="Y242" s="589">
        <v>-443031.37081252597</v>
      </c>
      <c r="Z242" s="589">
        <v>169911.47371942119</v>
      </c>
      <c r="AA242" s="604">
        <f t="shared" si="34"/>
        <v>-2114721.962121652</v>
      </c>
      <c r="AB242" s="604"/>
      <c r="AC242" s="602">
        <f t="shared" si="35"/>
        <v>-614370.12666859291</v>
      </c>
      <c r="AD242" s="581">
        <v>-1039264.7544645304</v>
      </c>
      <c r="AE242" s="578">
        <f t="shared" si="36"/>
        <v>-212.22478138953039</v>
      </c>
      <c r="AF242" s="578"/>
      <c r="AG242" s="583">
        <v>4897</v>
      </c>
      <c r="AH242" s="584">
        <v>17</v>
      </c>
      <c r="AI242" s="584">
        <v>17</v>
      </c>
    </row>
    <row r="243" spans="1:35" s="572" customFormat="1" ht="16.5">
      <c r="A243" s="585">
        <v>749</v>
      </c>
      <c r="B243" s="432" t="s">
        <v>247</v>
      </c>
      <c r="C243" s="581">
        <v>83501315.001526102</v>
      </c>
      <c r="D243" s="581">
        <v>84320183.488921791</v>
      </c>
      <c r="E243" s="611">
        <f t="shared" si="37"/>
        <v>818868.48739568889</v>
      </c>
      <c r="F243" s="582">
        <f t="shared" si="38"/>
        <v>9.8066537919878627E-3</v>
      </c>
      <c r="G243" s="582"/>
      <c r="H243" s="581">
        <v>79515292.394314289</v>
      </c>
      <c r="I243" s="581">
        <v>80992790.060575664</v>
      </c>
      <c r="J243" s="611">
        <f t="shared" si="39"/>
        <v>1477497.666261375</v>
      </c>
      <c r="K243" s="582">
        <f t="shared" si="40"/>
        <v>1.8581302058659384E-2</v>
      </c>
      <c r="L243" s="579"/>
      <c r="M243" s="578">
        <f t="shared" si="41"/>
        <v>3986022.6072118133</v>
      </c>
      <c r="N243" s="578">
        <v>-2397156.3534561843</v>
      </c>
      <c r="O243" s="591">
        <v>-2906322.9397456348</v>
      </c>
      <c r="P243" s="578">
        <v>-166043.20271021128</v>
      </c>
      <c r="Q243" s="578">
        <v>-2651579.1706958557</v>
      </c>
      <c r="R243" s="604">
        <f t="shared" si="33"/>
        <v>-5048735.5241520405</v>
      </c>
      <c r="S243" s="604"/>
      <c r="T243" s="581">
        <f t="shared" si="42"/>
        <v>3327393.4283461273</v>
      </c>
      <c r="U243" s="581">
        <v>-1996436.057007676</v>
      </c>
      <c r="V243" s="592">
        <v>-2542494.9687756002</v>
      </c>
      <c r="W243" s="581">
        <v>-60128.040757939219</v>
      </c>
      <c r="X243" s="581">
        <v>-2153447.441846001</v>
      </c>
      <c r="Y243" s="589">
        <v>-1920858.089665418</v>
      </c>
      <c r="Z243" s="589">
        <v>736687.8517481623</v>
      </c>
      <c r="AA243" s="604">
        <f t="shared" si="34"/>
        <v>-5334053.7367709326</v>
      </c>
      <c r="AB243" s="604"/>
      <c r="AC243" s="602">
        <f t="shared" si="35"/>
        <v>-285318.21261889208</v>
      </c>
      <c r="AD243" s="581">
        <v>237916.90461753868</v>
      </c>
      <c r="AE243" s="578">
        <f t="shared" si="36"/>
        <v>11.205581415671565</v>
      </c>
      <c r="AF243" s="578"/>
      <c r="AG243" s="583">
        <v>21232</v>
      </c>
      <c r="AH243" s="584">
        <v>11</v>
      </c>
      <c r="AI243" s="584">
        <v>11</v>
      </c>
    </row>
    <row r="244" spans="1:35" s="572" customFormat="1" ht="16.5">
      <c r="A244" s="585">
        <v>751</v>
      </c>
      <c r="B244" s="432" t="s">
        <v>248</v>
      </c>
      <c r="C244" s="581">
        <v>13402196.494208146</v>
      </c>
      <c r="D244" s="581">
        <v>13183207.718792586</v>
      </c>
      <c r="E244" s="611">
        <f t="shared" si="37"/>
        <v>-218988.77541556023</v>
      </c>
      <c r="F244" s="582">
        <f t="shared" si="38"/>
        <v>-1.6339767553042353E-2</v>
      </c>
      <c r="G244" s="582"/>
      <c r="H244" s="581">
        <v>13493463.064764367</v>
      </c>
      <c r="I244" s="581">
        <v>13646623.659836464</v>
      </c>
      <c r="J244" s="611">
        <f t="shared" si="39"/>
        <v>153160.59507209621</v>
      </c>
      <c r="K244" s="582">
        <f t="shared" si="40"/>
        <v>1.1350725483663731E-2</v>
      </c>
      <c r="L244" s="579"/>
      <c r="M244" s="578">
        <f t="shared" si="41"/>
        <v>-91266.57055622153</v>
      </c>
      <c r="N244" s="578">
        <v>54004.000961878512</v>
      </c>
      <c r="O244" s="591">
        <v>1294441.5015730299</v>
      </c>
      <c r="P244" s="578">
        <v>1556361.4950815737</v>
      </c>
      <c r="Q244" s="578">
        <v>-249822.7575788908</v>
      </c>
      <c r="R244" s="604">
        <f t="shared" si="33"/>
        <v>-195818.75661701229</v>
      </c>
      <c r="S244" s="604"/>
      <c r="T244" s="581">
        <f t="shared" si="42"/>
        <v>-463415.94104387797</v>
      </c>
      <c r="U244" s="581">
        <v>278049.56462632673</v>
      </c>
      <c r="V244" s="592">
        <v>1703901.3276428282</v>
      </c>
      <c r="W244" s="581">
        <v>1817717.0834915526</v>
      </c>
      <c r="X244" s="581">
        <v>-69246.174004534332</v>
      </c>
      <c r="Y244" s="589">
        <v>-260282.06122679953</v>
      </c>
      <c r="Z244" s="589">
        <v>99823.424523335663</v>
      </c>
      <c r="AA244" s="604">
        <f t="shared" si="34"/>
        <v>48344.753918328541</v>
      </c>
      <c r="AB244" s="604"/>
      <c r="AC244" s="602">
        <f t="shared" si="35"/>
        <v>244163.51053534081</v>
      </c>
      <c r="AD244" s="581">
        <v>72050.488060766831</v>
      </c>
      <c r="AE244" s="578">
        <f t="shared" si="36"/>
        <v>25.043617678403486</v>
      </c>
      <c r="AF244" s="578"/>
      <c r="AG244" s="583">
        <v>2877</v>
      </c>
      <c r="AH244" s="584">
        <v>19</v>
      </c>
      <c r="AI244" s="584">
        <v>19</v>
      </c>
    </row>
    <row r="245" spans="1:35" s="572" customFormat="1" ht="16.5">
      <c r="A245" s="585">
        <v>753</v>
      </c>
      <c r="B245" s="432" t="s">
        <v>593</v>
      </c>
      <c r="C245" s="581">
        <v>64596240.786502823</v>
      </c>
      <c r="D245" s="581">
        <v>67011298.566812597</v>
      </c>
      <c r="E245" s="611">
        <f t="shared" si="37"/>
        <v>2415057.780309774</v>
      </c>
      <c r="F245" s="582">
        <f t="shared" si="38"/>
        <v>3.7386970989407679E-2</v>
      </c>
      <c r="G245" s="582"/>
      <c r="H245" s="581">
        <v>73659256.235013708</v>
      </c>
      <c r="I245" s="581">
        <v>78041068.268165469</v>
      </c>
      <c r="J245" s="611">
        <f t="shared" si="39"/>
        <v>4381812.0331517607</v>
      </c>
      <c r="K245" s="582">
        <f t="shared" si="40"/>
        <v>5.9487595410566738E-2</v>
      </c>
      <c r="L245" s="579"/>
      <c r="M245" s="578">
        <f t="shared" si="41"/>
        <v>-9063015.4485108852</v>
      </c>
      <c r="N245" s="578">
        <v>5432032.9815578219</v>
      </c>
      <c r="O245" s="591">
        <v>-1703499.285454914</v>
      </c>
      <c r="P245" s="578">
        <v>-4853648.0405787379</v>
      </c>
      <c r="Q245" s="578">
        <v>3242585.9676854638</v>
      </c>
      <c r="R245" s="604">
        <f t="shared" si="33"/>
        <v>8674618.9492432848</v>
      </c>
      <c r="S245" s="604"/>
      <c r="T245" s="581">
        <f t="shared" si="42"/>
        <v>-11029769.701352872</v>
      </c>
      <c r="U245" s="581">
        <v>6617861.8208117215</v>
      </c>
      <c r="V245" s="592">
        <v>11880126.514565125</v>
      </c>
      <c r="W245" s="581">
        <v>7949048.5461575687</v>
      </c>
      <c r="X245" s="581">
        <v>3607252.4094094052</v>
      </c>
      <c r="Y245" s="589">
        <v>-2019289.4009670371</v>
      </c>
      <c r="Z245" s="589">
        <v>774438.24656268756</v>
      </c>
      <c r="AA245" s="604">
        <f t="shared" si="34"/>
        <v>8980263.0758167766</v>
      </c>
      <c r="AB245" s="604"/>
      <c r="AC245" s="602">
        <f t="shared" si="35"/>
        <v>305644.12657349184</v>
      </c>
      <c r="AD245" s="581">
        <v>313071.01721053571</v>
      </c>
      <c r="AE245" s="578">
        <f t="shared" si="36"/>
        <v>14.026479265705005</v>
      </c>
      <c r="AF245" s="578"/>
      <c r="AG245" s="583">
        <v>22320</v>
      </c>
      <c r="AH245" s="584">
        <v>1</v>
      </c>
      <c r="AI245" s="586">
        <v>32</v>
      </c>
    </row>
    <row r="246" spans="1:35" s="572" customFormat="1" ht="16.5">
      <c r="A246" s="585">
        <v>755</v>
      </c>
      <c r="B246" s="432" t="s">
        <v>594</v>
      </c>
      <c r="C246" s="581">
        <v>19710039.656888518</v>
      </c>
      <c r="D246" s="581">
        <v>19955467.077114303</v>
      </c>
      <c r="E246" s="611">
        <f t="shared" si="37"/>
        <v>245427.42022578418</v>
      </c>
      <c r="F246" s="582">
        <f t="shared" si="38"/>
        <v>1.2451898854501242E-2</v>
      </c>
      <c r="G246" s="582"/>
      <c r="H246" s="581">
        <v>20486662.096462112</v>
      </c>
      <c r="I246" s="581">
        <v>21530689.265439682</v>
      </c>
      <c r="J246" s="611">
        <f t="shared" si="39"/>
        <v>1044027.1689775698</v>
      </c>
      <c r="K246" s="582">
        <f t="shared" si="40"/>
        <v>5.0961311513888115E-2</v>
      </c>
      <c r="L246" s="579"/>
      <c r="M246" s="578">
        <f t="shared" si="41"/>
        <v>-776622.43957359344</v>
      </c>
      <c r="N246" s="578">
        <v>464360.05994844204</v>
      </c>
      <c r="O246" s="591">
        <v>2006744.6196058095</v>
      </c>
      <c r="P246" s="578">
        <v>1195646.2438363507</v>
      </c>
      <c r="Q246" s="578">
        <v>836917.47642097028</v>
      </c>
      <c r="R246" s="604">
        <f t="shared" si="33"/>
        <v>1301277.5363694122</v>
      </c>
      <c r="S246" s="604"/>
      <c r="T246" s="581">
        <f t="shared" si="42"/>
        <v>-1575222.188325379</v>
      </c>
      <c r="U246" s="581">
        <v>945133.31299522717</v>
      </c>
      <c r="V246" s="592">
        <v>485225.60553237796</v>
      </c>
      <c r="W246" s="581">
        <v>-643700.39263277873</v>
      </c>
      <c r="X246" s="581">
        <v>1038727.8126682282</v>
      </c>
      <c r="Y246" s="589">
        <v>-562451.71172993141</v>
      </c>
      <c r="Z246" s="589">
        <v>215711.58507527906</v>
      </c>
      <c r="AA246" s="604">
        <f t="shared" si="34"/>
        <v>1637120.9990088029</v>
      </c>
      <c r="AB246" s="604"/>
      <c r="AC246" s="602">
        <f t="shared" si="35"/>
        <v>335843.46263939072</v>
      </c>
      <c r="AD246" s="581">
        <v>45795.209802112542</v>
      </c>
      <c r="AE246" s="578">
        <f t="shared" si="36"/>
        <v>7.3661267174059102</v>
      </c>
      <c r="AF246" s="578"/>
      <c r="AG246" s="583">
        <v>6217</v>
      </c>
      <c r="AH246" s="584">
        <v>1</v>
      </c>
      <c r="AI246" s="586">
        <v>34</v>
      </c>
    </row>
    <row r="247" spans="1:35" s="572" customFormat="1" ht="16.5">
      <c r="A247" s="585">
        <v>758</v>
      </c>
      <c r="B247" s="432" t="s">
        <v>251</v>
      </c>
      <c r="C247" s="581">
        <v>44014835.413453117</v>
      </c>
      <c r="D247" s="581">
        <v>42478092.580364332</v>
      </c>
      <c r="E247" s="611">
        <f t="shared" si="37"/>
        <v>-1536742.8330887854</v>
      </c>
      <c r="F247" s="582">
        <f t="shared" si="38"/>
        <v>-3.4914201510772444E-2</v>
      </c>
      <c r="G247" s="582"/>
      <c r="H247" s="581">
        <v>37867630.368808955</v>
      </c>
      <c r="I247" s="581">
        <v>38611679.29142873</v>
      </c>
      <c r="J247" s="611">
        <f t="shared" si="39"/>
        <v>744048.92261977494</v>
      </c>
      <c r="K247" s="582">
        <f t="shared" si="40"/>
        <v>1.9648679237997364E-2</v>
      </c>
      <c r="L247" s="579"/>
      <c r="M247" s="578">
        <f t="shared" si="41"/>
        <v>6147205.0446441621</v>
      </c>
      <c r="N247" s="578">
        <v>-3690454.1879474381</v>
      </c>
      <c r="O247" s="591">
        <v>1008882.0215726793</v>
      </c>
      <c r="P247" s="578">
        <v>2919859.2234102599</v>
      </c>
      <c r="Q247" s="578">
        <v>-1876872.494345821</v>
      </c>
      <c r="R247" s="604">
        <f t="shared" si="33"/>
        <v>-5567326.6822932586</v>
      </c>
      <c r="S247" s="604"/>
      <c r="T247" s="581">
        <f t="shared" si="42"/>
        <v>3866413.2889356017</v>
      </c>
      <c r="U247" s="581">
        <v>-2319847.9733613604</v>
      </c>
      <c r="V247" s="592">
        <v>6535636.482507132</v>
      </c>
      <c r="W247" s="581">
        <v>7536427.327658549</v>
      </c>
      <c r="X247" s="581">
        <v>-874781.46777197486</v>
      </c>
      <c r="Y247" s="589">
        <v>-735882.61592589063</v>
      </c>
      <c r="Z247" s="589">
        <v>282225.83770344534</v>
      </c>
      <c r="AA247" s="604">
        <f t="shared" si="34"/>
        <v>-3648286.2193557802</v>
      </c>
      <c r="AB247" s="604"/>
      <c r="AC247" s="602">
        <f t="shared" si="35"/>
        <v>1919040.4629374784</v>
      </c>
      <c r="AD247" s="581">
        <v>3153175.8501758357</v>
      </c>
      <c r="AE247" s="578">
        <f t="shared" si="36"/>
        <v>387.65378044945118</v>
      </c>
      <c r="AF247" s="578"/>
      <c r="AG247" s="583">
        <v>8134</v>
      </c>
      <c r="AH247" s="584">
        <v>19</v>
      </c>
      <c r="AI247" s="584">
        <v>19</v>
      </c>
    </row>
    <row r="248" spans="1:35" s="572" customFormat="1" ht="16.5">
      <c r="A248" s="585">
        <v>759</v>
      </c>
      <c r="B248" s="432" t="s">
        <v>252</v>
      </c>
      <c r="C248" s="581">
        <v>9576623.7085551936</v>
      </c>
      <c r="D248" s="581">
        <v>10084195.292347189</v>
      </c>
      <c r="E248" s="611">
        <f t="shared" si="37"/>
        <v>507571.58379199542</v>
      </c>
      <c r="F248" s="582">
        <f t="shared" si="38"/>
        <v>5.3001099264092494E-2</v>
      </c>
      <c r="G248" s="582"/>
      <c r="H248" s="581">
        <v>10071964.347256454</v>
      </c>
      <c r="I248" s="581">
        <v>10222010.815204699</v>
      </c>
      <c r="J248" s="611">
        <f t="shared" si="39"/>
        <v>150046.46794824488</v>
      </c>
      <c r="K248" s="582">
        <f t="shared" si="40"/>
        <v>1.4897438352143959E-2</v>
      </c>
      <c r="L248" s="579"/>
      <c r="M248" s="578">
        <f t="shared" si="41"/>
        <v>-495340.63870126009</v>
      </c>
      <c r="N248" s="578">
        <v>296684.54337241122</v>
      </c>
      <c r="O248" s="591">
        <v>338256.94125003181</v>
      </c>
      <c r="P248" s="578">
        <v>355988.27834429406</v>
      </c>
      <c r="Q248" s="578">
        <v>-9412.404535199852</v>
      </c>
      <c r="R248" s="604">
        <f t="shared" si="33"/>
        <v>287272.13883721136</v>
      </c>
      <c r="S248" s="604"/>
      <c r="T248" s="581">
        <f t="shared" si="42"/>
        <v>-137815.52285750955</v>
      </c>
      <c r="U248" s="581">
        <v>82689.313714505712</v>
      </c>
      <c r="V248" s="592">
        <v>532163.58972523175</v>
      </c>
      <c r="W248" s="581">
        <v>693424.54638204537</v>
      </c>
      <c r="X248" s="581">
        <v>-131176.10161982421</v>
      </c>
      <c r="Y248" s="589">
        <v>-175692.65307697069</v>
      </c>
      <c r="Z248" s="589">
        <v>67381.678979603006</v>
      </c>
      <c r="AA248" s="604">
        <f t="shared" si="34"/>
        <v>-156797.76200268621</v>
      </c>
      <c r="AB248" s="604"/>
      <c r="AC248" s="602">
        <f t="shared" si="35"/>
        <v>-444069.90083989757</v>
      </c>
      <c r="AD248" s="581">
        <v>-369407.49582306203</v>
      </c>
      <c r="AE248" s="578">
        <f t="shared" si="36"/>
        <v>-190.22013173175182</v>
      </c>
      <c r="AF248" s="578"/>
      <c r="AG248" s="583">
        <v>1942</v>
      </c>
      <c r="AH248" s="584">
        <v>14</v>
      </c>
      <c r="AI248" s="584">
        <v>14</v>
      </c>
    </row>
    <row r="249" spans="1:35" s="572" customFormat="1" ht="16.5">
      <c r="A249" s="585">
        <v>761</v>
      </c>
      <c r="B249" s="432" t="s">
        <v>253</v>
      </c>
      <c r="C249" s="581">
        <v>36610913.075980909</v>
      </c>
      <c r="D249" s="581">
        <v>39107780.280984573</v>
      </c>
      <c r="E249" s="611">
        <f t="shared" si="37"/>
        <v>2496867.2050036639</v>
      </c>
      <c r="F249" s="582">
        <f t="shared" si="38"/>
        <v>6.8200080118782064E-2</v>
      </c>
      <c r="G249" s="582"/>
      <c r="H249" s="581">
        <v>40299042.237173826</v>
      </c>
      <c r="I249" s="581">
        <v>41079428.448768444</v>
      </c>
      <c r="J249" s="611">
        <f t="shared" si="39"/>
        <v>780386.21159461886</v>
      </c>
      <c r="K249" s="582">
        <f t="shared" si="40"/>
        <v>1.9364882346378745E-2</v>
      </c>
      <c r="L249" s="579"/>
      <c r="M249" s="578">
        <f t="shared" si="41"/>
        <v>-3688129.1611929163</v>
      </c>
      <c r="N249" s="578">
        <v>2210648.4588482603</v>
      </c>
      <c r="O249" s="591">
        <v>1291209.2769961581</v>
      </c>
      <c r="P249" s="578">
        <v>-206350.41781065241</v>
      </c>
      <c r="Q249" s="578">
        <v>1533230.7110828501</v>
      </c>
      <c r="R249" s="604">
        <f t="shared" si="33"/>
        <v>3743879.1699311105</v>
      </c>
      <c r="S249" s="604"/>
      <c r="T249" s="581">
        <f t="shared" si="42"/>
        <v>-1971648.1677838713</v>
      </c>
      <c r="U249" s="581">
        <v>1182988.9006703226</v>
      </c>
      <c r="V249" s="592">
        <v>-635114.57662846148</v>
      </c>
      <c r="W249" s="581">
        <v>-1443853.7865171805</v>
      </c>
      <c r="X249" s="581">
        <v>686492.1597042036</v>
      </c>
      <c r="Y249" s="589">
        <v>-762299.8428561046</v>
      </c>
      <c r="Z249" s="589">
        <v>292357.37748822605</v>
      </c>
      <c r="AA249" s="604">
        <f t="shared" si="34"/>
        <v>1399538.595006648</v>
      </c>
      <c r="AB249" s="604"/>
      <c r="AC249" s="602">
        <f t="shared" si="35"/>
        <v>-2344340.5749244625</v>
      </c>
      <c r="AD249" s="581">
        <v>-2771258.9053755412</v>
      </c>
      <c r="AE249" s="578">
        <f t="shared" si="36"/>
        <v>-328.89376992351544</v>
      </c>
      <c r="AF249" s="578"/>
      <c r="AG249" s="583">
        <v>8426</v>
      </c>
      <c r="AH249" s="584">
        <v>2</v>
      </c>
      <c r="AI249" s="584">
        <v>2</v>
      </c>
    </row>
    <row r="250" spans="1:35" s="572" customFormat="1" ht="16.5">
      <c r="A250" s="585">
        <v>762</v>
      </c>
      <c r="B250" s="432" t="s">
        <v>254</v>
      </c>
      <c r="C250" s="581">
        <v>18446134.197727494</v>
      </c>
      <c r="D250" s="581">
        <v>19118978.910582259</v>
      </c>
      <c r="E250" s="611">
        <f t="shared" si="37"/>
        <v>672844.71285476536</v>
      </c>
      <c r="F250" s="582">
        <f t="shared" si="38"/>
        <v>3.6476190926641838E-2</v>
      </c>
      <c r="G250" s="582"/>
      <c r="H250" s="581">
        <v>20650557.041029539</v>
      </c>
      <c r="I250" s="581">
        <v>21006914.226410385</v>
      </c>
      <c r="J250" s="611">
        <f t="shared" si="39"/>
        <v>356357.18538084626</v>
      </c>
      <c r="K250" s="582">
        <f t="shared" si="40"/>
        <v>1.7256541054694957E-2</v>
      </c>
      <c r="L250" s="579"/>
      <c r="M250" s="578">
        <f t="shared" si="41"/>
        <v>-2204422.843302045</v>
      </c>
      <c r="N250" s="578">
        <v>1321670.5136391146</v>
      </c>
      <c r="O250" s="591">
        <v>718043.61560273916</v>
      </c>
      <c r="P250" s="578">
        <v>-57255.092037187889</v>
      </c>
      <c r="Q250" s="578">
        <v>791032.61263520934</v>
      </c>
      <c r="R250" s="604">
        <f t="shared" si="33"/>
        <v>2112703.126274324</v>
      </c>
      <c r="S250" s="604"/>
      <c r="T250" s="581">
        <f t="shared" si="42"/>
        <v>-1887935.3158281259</v>
      </c>
      <c r="U250" s="581">
        <v>1132761.1894968753</v>
      </c>
      <c r="V250" s="592">
        <v>518861.64964989945</v>
      </c>
      <c r="W250" s="581">
        <v>-128859.24693555571</v>
      </c>
      <c r="X250" s="581">
        <v>594446.36913737422</v>
      </c>
      <c r="Y250" s="589">
        <v>-332205.67564296414</v>
      </c>
      <c r="Z250" s="589">
        <v>127407.58249902278</v>
      </c>
      <c r="AA250" s="604">
        <f t="shared" si="34"/>
        <v>1522409.4654903081</v>
      </c>
      <c r="AB250" s="604"/>
      <c r="AC250" s="602">
        <f t="shared" si="35"/>
        <v>-590293.6607840159</v>
      </c>
      <c r="AD250" s="581">
        <v>226166.54965239484</v>
      </c>
      <c r="AE250" s="578">
        <f t="shared" si="36"/>
        <v>61.592197617754586</v>
      </c>
      <c r="AF250" s="578"/>
      <c r="AG250" s="583">
        <v>3672</v>
      </c>
      <c r="AH250" s="584">
        <v>11</v>
      </c>
      <c r="AI250" s="584">
        <v>11</v>
      </c>
    </row>
    <row r="251" spans="1:35" s="572" customFormat="1" ht="16.5">
      <c r="A251" s="585">
        <v>765</v>
      </c>
      <c r="B251" s="432" t="s">
        <v>255</v>
      </c>
      <c r="C251" s="581">
        <v>46850583.076561481</v>
      </c>
      <c r="D251" s="581">
        <v>46764602.762699597</v>
      </c>
      <c r="E251" s="611">
        <f t="shared" si="37"/>
        <v>-85980.313861884177</v>
      </c>
      <c r="F251" s="582">
        <f t="shared" si="38"/>
        <v>-1.8352026424383735E-3</v>
      </c>
      <c r="G251" s="582"/>
      <c r="H251" s="581">
        <v>43214387.425544567</v>
      </c>
      <c r="I251" s="581">
        <v>45022410.510640338</v>
      </c>
      <c r="J251" s="611">
        <f t="shared" si="39"/>
        <v>1808023.0850957707</v>
      </c>
      <c r="K251" s="582">
        <f t="shared" si="40"/>
        <v>4.1838452256459047E-2</v>
      </c>
      <c r="L251" s="579"/>
      <c r="M251" s="578">
        <f t="shared" si="41"/>
        <v>3636195.6510169134</v>
      </c>
      <c r="N251" s="578">
        <v>-2184411.0825233534</v>
      </c>
      <c r="O251" s="591">
        <v>-3054059.4724129438</v>
      </c>
      <c r="P251" s="578">
        <v>-2245684.712107148</v>
      </c>
      <c r="Q251" s="578">
        <v>-765267.9430192773</v>
      </c>
      <c r="R251" s="604">
        <f t="shared" si="33"/>
        <v>-2949679.0255426308</v>
      </c>
      <c r="S251" s="604"/>
      <c r="T251" s="581">
        <f t="shared" si="42"/>
        <v>1742192.2520592585</v>
      </c>
      <c r="U251" s="581">
        <v>-1045315.3512355549</v>
      </c>
      <c r="V251" s="592">
        <v>-3241295.2079889923</v>
      </c>
      <c r="W251" s="581">
        <v>-3187829.3015796132</v>
      </c>
      <c r="X251" s="581">
        <v>5090.9212425721453</v>
      </c>
      <c r="Y251" s="589">
        <v>-936725.91655970877</v>
      </c>
      <c r="Z251" s="589">
        <v>359253.29771102447</v>
      </c>
      <c r="AA251" s="604">
        <f t="shared" si="34"/>
        <v>-1617697.0488416669</v>
      </c>
      <c r="AB251" s="604"/>
      <c r="AC251" s="602">
        <f t="shared" si="35"/>
        <v>1331981.9767009639</v>
      </c>
      <c r="AD251" s="581">
        <v>1878533.8889374845</v>
      </c>
      <c r="AE251" s="578">
        <f t="shared" si="36"/>
        <v>181.43074067389264</v>
      </c>
      <c r="AF251" s="578"/>
      <c r="AG251" s="583">
        <v>10354</v>
      </c>
      <c r="AH251" s="584">
        <v>18</v>
      </c>
      <c r="AI251" s="584">
        <v>18</v>
      </c>
    </row>
    <row r="252" spans="1:35" s="572" customFormat="1" ht="16.5">
      <c r="A252" s="585">
        <v>768</v>
      </c>
      <c r="B252" s="432" t="s">
        <v>256</v>
      </c>
      <c r="C252" s="581">
        <v>13059131.874582067</v>
      </c>
      <c r="D252" s="581">
        <v>12891652.977698764</v>
      </c>
      <c r="E252" s="611">
        <f t="shared" si="37"/>
        <v>-167478.8968833033</v>
      </c>
      <c r="F252" s="582">
        <f t="shared" si="38"/>
        <v>-1.2824657756100893E-2</v>
      </c>
      <c r="G252" s="582"/>
      <c r="H252" s="581">
        <v>13302562.376978215</v>
      </c>
      <c r="I252" s="581">
        <v>13484597.521368988</v>
      </c>
      <c r="J252" s="611">
        <f t="shared" si="39"/>
        <v>182035.14439077303</v>
      </c>
      <c r="K252" s="582">
        <f t="shared" si="40"/>
        <v>1.3684216561600803E-2</v>
      </c>
      <c r="L252" s="579"/>
      <c r="M252" s="578">
        <f t="shared" si="41"/>
        <v>-243430.5023961477</v>
      </c>
      <c r="N252" s="578">
        <v>145425.74719057904</v>
      </c>
      <c r="O252" s="591">
        <v>-60875.737270798534</v>
      </c>
      <c r="P252" s="578">
        <v>-536997.58426547516</v>
      </c>
      <c r="Q252" s="578">
        <v>486244.53408457228</v>
      </c>
      <c r="R252" s="604">
        <f t="shared" si="33"/>
        <v>631670.2812751513</v>
      </c>
      <c r="S252" s="604"/>
      <c r="T252" s="581">
        <f t="shared" si="42"/>
        <v>-592944.54367022403</v>
      </c>
      <c r="U252" s="581">
        <v>355766.72620213433</v>
      </c>
      <c r="V252" s="592">
        <v>377615.7131565772</v>
      </c>
      <c r="W252" s="581">
        <v>-237679.30459447298</v>
      </c>
      <c r="X252" s="581">
        <v>580837.77300998324</v>
      </c>
      <c r="Y252" s="589">
        <v>-214866.14369608928</v>
      </c>
      <c r="Z252" s="589">
        <v>82405.503386486685</v>
      </c>
      <c r="AA252" s="604">
        <f t="shared" si="34"/>
        <v>804143.85890251503</v>
      </c>
      <c r="AB252" s="604"/>
      <c r="AC252" s="602">
        <f t="shared" si="35"/>
        <v>172473.57762736373</v>
      </c>
      <c r="AD252" s="581">
        <v>519680.75567828119</v>
      </c>
      <c r="AE252" s="578">
        <f t="shared" si="36"/>
        <v>218.81294975927628</v>
      </c>
      <c r="AF252" s="578"/>
      <c r="AG252" s="583">
        <v>2375</v>
      </c>
      <c r="AH252" s="584">
        <v>10</v>
      </c>
      <c r="AI252" s="584">
        <v>10</v>
      </c>
    </row>
    <row r="253" spans="1:35" s="572" customFormat="1" ht="16.5">
      <c r="A253" s="585">
        <v>777</v>
      </c>
      <c r="B253" s="432" t="s">
        <v>257</v>
      </c>
      <c r="C253" s="581">
        <v>41899719.689984664</v>
      </c>
      <c r="D253" s="581">
        <v>41758238.239363611</v>
      </c>
      <c r="E253" s="611">
        <f t="shared" si="37"/>
        <v>-141481.45062105358</v>
      </c>
      <c r="F253" s="582">
        <f t="shared" si="38"/>
        <v>-3.3766681893786523E-3</v>
      </c>
      <c r="G253" s="582"/>
      <c r="H253" s="581">
        <v>41782971.105322294</v>
      </c>
      <c r="I253" s="581">
        <v>42255190.618987672</v>
      </c>
      <c r="J253" s="611">
        <f t="shared" si="39"/>
        <v>472219.51366537809</v>
      </c>
      <c r="K253" s="582">
        <f t="shared" si="40"/>
        <v>1.1301721758250624E-2</v>
      </c>
      <c r="L253" s="579"/>
      <c r="M253" s="578">
        <f t="shared" si="41"/>
        <v>116748.58466237038</v>
      </c>
      <c r="N253" s="578">
        <v>-72003.561203717982</v>
      </c>
      <c r="O253" s="591">
        <v>602043.99036593735</v>
      </c>
      <c r="P253" s="578">
        <v>177467.56118011102</v>
      </c>
      <c r="Q253" s="578">
        <v>455852.61629320763</v>
      </c>
      <c r="R253" s="604">
        <f t="shared" si="33"/>
        <v>383849.05508948967</v>
      </c>
      <c r="S253" s="604"/>
      <c r="T253" s="581">
        <f t="shared" si="42"/>
        <v>-496952.37962406129</v>
      </c>
      <c r="U253" s="581">
        <v>298171.42777443671</v>
      </c>
      <c r="V253" s="592">
        <v>3854217.4547226056</v>
      </c>
      <c r="W253" s="581">
        <v>3186114.5398141108</v>
      </c>
      <c r="X253" s="581">
        <v>561220.16880010057</v>
      </c>
      <c r="Y253" s="589">
        <v>-666492.1602564588</v>
      </c>
      <c r="Z253" s="589">
        <v>255613.19724136734</v>
      </c>
      <c r="AA253" s="604">
        <f t="shared" si="34"/>
        <v>448512.63355944573</v>
      </c>
      <c r="AB253" s="604"/>
      <c r="AC253" s="602">
        <f t="shared" si="35"/>
        <v>64663.578469956061</v>
      </c>
      <c r="AD253" s="581">
        <v>710516.22871079203</v>
      </c>
      <c r="AE253" s="578">
        <f t="shared" si="36"/>
        <v>96.445802729848239</v>
      </c>
      <c r="AF253" s="578"/>
      <c r="AG253" s="583">
        <v>7367</v>
      </c>
      <c r="AH253" s="584">
        <v>18</v>
      </c>
      <c r="AI253" s="584">
        <v>18</v>
      </c>
    </row>
    <row r="254" spans="1:35" s="572" customFormat="1" ht="16.5">
      <c r="A254" s="585">
        <v>778</v>
      </c>
      <c r="B254" s="432" t="s">
        <v>258</v>
      </c>
      <c r="C254" s="581">
        <v>36095334.01317434</v>
      </c>
      <c r="D254" s="581">
        <v>35533652.639380604</v>
      </c>
      <c r="E254" s="611">
        <f t="shared" si="37"/>
        <v>-561681.3737937361</v>
      </c>
      <c r="F254" s="582">
        <f t="shared" si="38"/>
        <v>-1.5561052117947697E-2</v>
      </c>
      <c r="G254" s="582"/>
      <c r="H254" s="581">
        <v>36439266.627426565</v>
      </c>
      <c r="I254" s="581">
        <v>36757110.950131372</v>
      </c>
      <c r="J254" s="611">
        <f t="shared" si="39"/>
        <v>317844.32270480692</v>
      </c>
      <c r="K254" s="582">
        <f t="shared" si="40"/>
        <v>8.7225773766142871E-3</v>
      </c>
      <c r="L254" s="579"/>
      <c r="M254" s="578">
        <f t="shared" si="41"/>
        <v>-343932.61425222456</v>
      </c>
      <c r="N254" s="578">
        <v>204565.76965551908</v>
      </c>
      <c r="O254" s="591">
        <v>-43575.136563420296</v>
      </c>
      <c r="P254" s="578">
        <v>-15016.841475248337</v>
      </c>
      <c r="Q254" s="578">
        <v>147.64595564326964</v>
      </c>
      <c r="R254" s="604">
        <f t="shared" si="33"/>
        <v>204713.41561116235</v>
      </c>
      <c r="S254" s="604"/>
      <c r="T254" s="581">
        <f t="shared" si="42"/>
        <v>-1223458.3107507676</v>
      </c>
      <c r="U254" s="581">
        <v>734074.98645046039</v>
      </c>
      <c r="V254" s="592">
        <v>795231.39709912241</v>
      </c>
      <c r="W254" s="581">
        <v>473772.50178798661</v>
      </c>
      <c r="X254" s="581">
        <v>223339.17060215434</v>
      </c>
      <c r="Y254" s="589">
        <v>-611848.3072912218</v>
      </c>
      <c r="Z254" s="589">
        <v>234656.17659065663</v>
      </c>
      <c r="AA254" s="604">
        <f t="shared" si="34"/>
        <v>580222.02635204955</v>
      </c>
      <c r="AB254" s="604"/>
      <c r="AC254" s="602">
        <f t="shared" si="35"/>
        <v>375508.61074088723</v>
      </c>
      <c r="AD254" s="581">
        <v>719841.49216143508</v>
      </c>
      <c r="AE254" s="578">
        <f t="shared" si="36"/>
        <v>106.4381919505301</v>
      </c>
      <c r="AF254" s="578"/>
      <c r="AG254" s="583">
        <v>6763</v>
      </c>
      <c r="AH254" s="584">
        <v>11</v>
      </c>
      <c r="AI254" s="584">
        <v>11</v>
      </c>
    </row>
    <row r="255" spans="1:35" s="572" customFormat="1" ht="16.5">
      <c r="A255" s="585">
        <v>781</v>
      </c>
      <c r="B255" s="432" t="s">
        <v>259</v>
      </c>
      <c r="C255" s="581">
        <v>18325838.744703207</v>
      </c>
      <c r="D255" s="581">
        <v>18517118.422612026</v>
      </c>
      <c r="E255" s="611">
        <f t="shared" si="37"/>
        <v>191279.67790881917</v>
      </c>
      <c r="F255" s="582">
        <f t="shared" si="38"/>
        <v>1.0437703865756515E-2</v>
      </c>
      <c r="G255" s="582"/>
      <c r="H255" s="581">
        <v>21115557.761125963</v>
      </c>
      <c r="I255" s="581">
        <v>21489601.774564125</v>
      </c>
      <c r="J255" s="611">
        <f t="shared" si="39"/>
        <v>374044.01343816146</v>
      </c>
      <c r="K255" s="582">
        <f t="shared" si="40"/>
        <v>1.771414317678038E-2</v>
      </c>
      <c r="L255" s="579"/>
      <c r="M255" s="578">
        <f t="shared" si="41"/>
        <v>-2789719.016422756</v>
      </c>
      <c r="N255" s="578">
        <v>1672898.4574167642</v>
      </c>
      <c r="O255" s="591">
        <v>4224915.6529179588</v>
      </c>
      <c r="P255" s="578">
        <v>2651053.0000827722</v>
      </c>
      <c r="Q255" s="578">
        <v>1588792.5748640695</v>
      </c>
      <c r="R255" s="604">
        <f t="shared" si="33"/>
        <v>3261691.0322808335</v>
      </c>
      <c r="S255" s="604"/>
      <c r="T255" s="581">
        <f t="shared" si="42"/>
        <v>-2972483.3519520983</v>
      </c>
      <c r="U255" s="581">
        <v>1783490.0111712585</v>
      </c>
      <c r="V255" s="592">
        <v>531453.83481705561</v>
      </c>
      <c r="W255" s="581">
        <v>-1114581.7649767082</v>
      </c>
      <c r="X255" s="581">
        <v>1595198.4690263134</v>
      </c>
      <c r="Y255" s="589">
        <v>-317006.72316256707</v>
      </c>
      <c r="Z255" s="589">
        <v>121578.47741736815</v>
      </c>
      <c r="AA255" s="604">
        <f t="shared" si="34"/>
        <v>3183260.2344523729</v>
      </c>
      <c r="AB255" s="604"/>
      <c r="AC255" s="602">
        <f t="shared" si="35"/>
        <v>-78430.797828460578</v>
      </c>
      <c r="AD255" s="581">
        <v>57101.88482996868</v>
      </c>
      <c r="AE255" s="578">
        <f t="shared" si="36"/>
        <v>16.296200008552706</v>
      </c>
      <c r="AF255" s="578"/>
      <c r="AG255" s="583">
        <v>3504</v>
      </c>
      <c r="AH255" s="584">
        <v>7</v>
      </c>
      <c r="AI255" s="584">
        <v>7</v>
      </c>
    </row>
    <row r="256" spans="1:35" s="572" customFormat="1" ht="16.5">
      <c r="A256" s="585">
        <v>783</v>
      </c>
      <c r="B256" s="432" t="s">
        <v>260</v>
      </c>
      <c r="C256" s="581">
        <v>28116083.004946232</v>
      </c>
      <c r="D256" s="581">
        <v>29184132.526602257</v>
      </c>
      <c r="E256" s="611">
        <f t="shared" si="37"/>
        <v>1068049.5216560252</v>
      </c>
      <c r="F256" s="582">
        <f t="shared" si="38"/>
        <v>3.7987137876500508E-2</v>
      </c>
      <c r="G256" s="582"/>
      <c r="H256" s="581">
        <v>28923285.072051316</v>
      </c>
      <c r="I256" s="581">
        <v>28990199.482880265</v>
      </c>
      <c r="J256" s="611">
        <f t="shared" si="39"/>
        <v>66914.410828948021</v>
      </c>
      <c r="K256" s="582">
        <f t="shared" si="40"/>
        <v>2.3135135121151117E-3</v>
      </c>
      <c r="L256" s="579"/>
      <c r="M256" s="578">
        <f t="shared" si="41"/>
        <v>-807202.06710508466</v>
      </c>
      <c r="N256" s="578">
        <v>482606.31541533151</v>
      </c>
      <c r="O256" s="591">
        <v>2762475.7074705884</v>
      </c>
      <c r="P256" s="578">
        <v>2485026.7188399211</v>
      </c>
      <c r="Q256" s="578">
        <v>304892.71807438449</v>
      </c>
      <c r="R256" s="604">
        <f t="shared" si="33"/>
        <v>787499.03348971601</v>
      </c>
      <c r="S256" s="604"/>
      <c r="T256" s="581">
        <f t="shared" si="42"/>
        <v>193933.04372199252</v>
      </c>
      <c r="U256" s="581">
        <v>-116359.82623319549</v>
      </c>
      <c r="V256" s="592">
        <v>1020149.3743131682</v>
      </c>
      <c r="W256" s="581">
        <v>1144868.7743850816</v>
      </c>
      <c r="X256" s="581">
        <v>-25278.264911026919</v>
      </c>
      <c r="Y256" s="589">
        <v>-580726.64268850407</v>
      </c>
      <c r="Z256" s="589">
        <v>222720.38999488761</v>
      </c>
      <c r="AA256" s="604">
        <f t="shared" si="34"/>
        <v>-499644.34383783885</v>
      </c>
      <c r="AB256" s="604"/>
      <c r="AC256" s="602">
        <f t="shared" si="35"/>
        <v>-1287143.3773275549</v>
      </c>
      <c r="AD256" s="581">
        <v>-1370501.7177350232</v>
      </c>
      <c r="AE256" s="578">
        <f t="shared" si="36"/>
        <v>-213.50704435815911</v>
      </c>
      <c r="AF256" s="578"/>
      <c r="AG256" s="583">
        <v>6419</v>
      </c>
      <c r="AH256" s="584">
        <v>4</v>
      </c>
      <c r="AI256" s="584">
        <v>4</v>
      </c>
    </row>
    <row r="257" spans="1:35" s="572" customFormat="1" ht="16.5">
      <c r="A257" s="585">
        <v>785</v>
      </c>
      <c r="B257" s="432" t="s">
        <v>261</v>
      </c>
      <c r="C257" s="581">
        <v>14946563.797309561</v>
      </c>
      <c r="D257" s="581">
        <v>14596447.914515834</v>
      </c>
      <c r="E257" s="611">
        <f t="shared" si="37"/>
        <v>-350115.8827937264</v>
      </c>
      <c r="F257" s="582">
        <f t="shared" si="38"/>
        <v>-2.3424506631868697E-2</v>
      </c>
      <c r="G257" s="582"/>
      <c r="H257" s="581">
        <v>16818207.613025468</v>
      </c>
      <c r="I257" s="581">
        <v>16912015.795820739</v>
      </c>
      <c r="J257" s="611">
        <f t="shared" si="39"/>
        <v>93808.182795271277</v>
      </c>
      <c r="K257" s="582">
        <f t="shared" si="40"/>
        <v>5.5777752869823147E-3</v>
      </c>
      <c r="L257" s="579"/>
      <c r="M257" s="578">
        <f t="shared" si="41"/>
        <v>-1871643.8157159071</v>
      </c>
      <c r="N257" s="578">
        <v>1122290.4797577236</v>
      </c>
      <c r="O257" s="591">
        <v>1294508.9494752735</v>
      </c>
      <c r="P257" s="578">
        <v>435213.82861178927</v>
      </c>
      <c r="Q257" s="578">
        <v>870430.07666236942</v>
      </c>
      <c r="R257" s="604">
        <f t="shared" si="33"/>
        <v>1992720.5564200929</v>
      </c>
      <c r="S257" s="604"/>
      <c r="T257" s="581">
        <f t="shared" si="42"/>
        <v>-2315567.8813049048</v>
      </c>
      <c r="U257" s="581">
        <v>1389340.7287829425</v>
      </c>
      <c r="V257" s="592">
        <v>1269003.8069049381</v>
      </c>
      <c r="W257" s="581">
        <v>232834.67958431691</v>
      </c>
      <c r="X257" s="581">
        <v>998070.29587218177</v>
      </c>
      <c r="Y257" s="600">
        <v>-237574.10246144442</v>
      </c>
      <c r="Z257" s="600">
        <v>91114.463954911174</v>
      </c>
      <c r="AA257" s="604">
        <f t="shared" si="34"/>
        <v>2240951.3861485911</v>
      </c>
      <c r="AB257" s="604"/>
      <c r="AC257" s="602">
        <f t="shared" si="35"/>
        <v>248230.82972849812</v>
      </c>
      <c r="AD257" s="581">
        <v>232420.9300927259</v>
      </c>
      <c r="AE257" s="578">
        <f t="shared" si="36"/>
        <v>88.507589525028905</v>
      </c>
      <c r="AF257" s="578"/>
      <c r="AG257" s="583">
        <v>2626</v>
      </c>
      <c r="AH257" s="584">
        <v>17</v>
      </c>
      <c r="AI257" s="584">
        <v>17</v>
      </c>
    </row>
    <row r="258" spans="1:35" s="572" customFormat="1" ht="16.5">
      <c r="A258" s="585">
        <v>790</v>
      </c>
      <c r="B258" s="432" t="s">
        <v>262</v>
      </c>
      <c r="C258" s="581">
        <v>105021165.62469263</v>
      </c>
      <c r="D258" s="581">
        <v>106759217.92531705</v>
      </c>
      <c r="E258" s="611">
        <f t="shared" si="37"/>
        <v>1738052.3006244153</v>
      </c>
      <c r="F258" s="582">
        <f t="shared" si="38"/>
        <v>1.6549543040072327E-2</v>
      </c>
      <c r="G258" s="582"/>
      <c r="H258" s="581">
        <v>108621059.01048312</v>
      </c>
      <c r="I258" s="581">
        <v>110677285.56979457</v>
      </c>
      <c r="J258" s="611">
        <f t="shared" si="39"/>
        <v>2056226.5593114495</v>
      </c>
      <c r="K258" s="582">
        <f t="shared" si="40"/>
        <v>1.893027538161823E-2</v>
      </c>
      <c r="L258" s="579"/>
      <c r="M258" s="578">
        <f t="shared" si="41"/>
        <v>-3599893.3857904822</v>
      </c>
      <c r="N258" s="578">
        <v>2153689.1027409001</v>
      </c>
      <c r="O258" s="591">
        <v>6091875.3364121318</v>
      </c>
      <c r="P258" s="578">
        <v>5019284.5945843682</v>
      </c>
      <c r="Q258" s="578">
        <v>1172559.5668414736</v>
      </c>
      <c r="R258" s="604">
        <f t="shared" si="33"/>
        <v>3326248.6695823735</v>
      </c>
      <c r="S258" s="604"/>
      <c r="T258" s="581">
        <f t="shared" si="42"/>
        <v>-3918067.6444775164</v>
      </c>
      <c r="U258" s="581">
        <v>2350840.5866865092</v>
      </c>
      <c r="V258" s="592">
        <v>5514754.2093346119</v>
      </c>
      <c r="W258" s="581">
        <v>4321137.910134308</v>
      </c>
      <c r="X258" s="581">
        <v>849275.9848068452</v>
      </c>
      <c r="Y258" s="589">
        <v>-2147213.9176770453</v>
      </c>
      <c r="Z258" s="589">
        <v>823499.88099994743</v>
      </c>
      <c r="AA258" s="604">
        <f t="shared" si="34"/>
        <v>1876402.5348162567</v>
      </c>
      <c r="AB258" s="604"/>
      <c r="AC258" s="602">
        <f t="shared" si="35"/>
        <v>-1449846.1347661167</v>
      </c>
      <c r="AD258" s="581">
        <v>-2391024.2125804387</v>
      </c>
      <c r="AE258" s="578">
        <f t="shared" si="36"/>
        <v>-100.7425723679295</v>
      </c>
      <c r="AF258" s="578"/>
      <c r="AG258" s="583">
        <v>23734</v>
      </c>
      <c r="AH258" s="584">
        <v>6</v>
      </c>
      <c r="AI258" s="584">
        <v>6</v>
      </c>
    </row>
    <row r="259" spans="1:35" s="572" customFormat="1" ht="16.5">
      <c r="A259" s="585">
        <v>791</v>
      </c>
      <c r="B259" s="432" t="s">
        <v>263</v>
      </c>
      <c r="C259" s="581">
        <v>25499394.060455244</v>
      </c>
      <c r="D259" s="581">
        <v>26732908.065742936</v>
      </c>
      <c r="E259" s="611">
        <f t="shared" si="37"/>
        <v>1233514.005287692</v>
      </c>
      <c r="F259" s="582">
        <f t="shared" si="38"/>
        <v>4.8374247731660408E-2</v>
      </c>
      <c r="G259" s="582"/>
      <c r="H259" s="581">
        <v>27402453.574701112</v>
      </c>
      <c r="I259" s="581">
        <v>27656102.903192982</v>
      </c>
      <c r="J259" s="611">
        <f t="shared" si="39"/>
        <v>253649.32849187031</v>
      </c>
      <c r="K259" s="582">
        <f t="shared" si="40"/>
        <v>9.2564458799429591E-3</v>
      </c>
      <c r="L259" s="579"/>
      <c r="M259" s="578">
        <f t="shared" si="41"/>
        <v>-1903059.5142458677</v>
      </c>
      <c r="N259" s="578">
        <v>1140500.0559376774</v>
      </c>
      <c r="O259" s="591">
        <v>1765247.2122734413</v>
      </c>
      <c r="P259" s="578">
        <v>1474577.6367660947</v>
      </c>
      <c r="Q259" s="578">
        <v>312043.85841197806</v>
      </c>
      <c r="R259" s="604">
        <f t="shared" si="33"/>
        <v>1452543.9143496554</v>
      </c>
      <c r="S259" s="604"/>
      <c r="T259" s="581">
        <f t="shared" si="42"/>
        <v>-923194.83745004609</v>
      </c>
      <c r="U259" s="581">
        <v>553916.90247002756</v>
      </c>
      <c r="V259" s="592">
        <v>840474.39367726445</v>
      </c>
      <c r="W259" s="581">
        <v>943085.71447710879</v>
      </c>
      <c r="X259" s="581">
        <v>-24703.629769455609</v>
      </c>
      <c r="Y259" s="589">
        <v>-454973.40490426653</v>
      </c>
      <c r="Z259" s="589">
        <v>174491.48485500697</v>
      </c>
      <c r="AA259" s="604">
        <f t="shared" si="34"/>
        <v>248731.35265131237</v>
      </c>
      <c r="AB259" s="604"/>
      <c r="AC259" s="602">
        <f t="shared" si="35"/>
        <v>-1203812.5616983431</v>
      </c>
      <c r="AD259" s="581">
        <v>-1218404.9326363513</v>
      </c>
      <c r="AE259" s="578">
        <f t="shared" si="36"/>
        <v>-242.27578696288552</v>
      </c>
      <c r="AF259" s="578"/>
      <c r="AG259" s="583">
        <v>5029</v>
      </c>
      <c r="AH259" s="584">
        <v>17</v>
      </c>
      <c r="AI259" s="584">
        <v>17</v>
      </c>
    </row>
    <row r="260" spans="1:35" s="572" customFormat="1" ht="16.5">
      <c r="A260" s="585">
        <v>831</v>
      </c>
      <c r="B260" s="432" t="s">
        <v>264</v>
      </c>
      <c r="C260" s="581">
        <v>15964239.994663078</v>
      </c>
      <c r="D260" s="581">
        <v>16249222.225717612</v>
      </c>
      <c r="E260" s="611">
        <f t="shared" si="37"/>
        <v>284982.23105453327</v>
      </c>
      <c r="F260" s="582">
        <f t="shared" si="38"/>
        <v>1.7851287073471972E-2</v>
      </c>
      <c r="G260" s="582"/>
      <c r="H260" s="581">
        <v>16428707.334859675</v>
      </c>
      <c r="I260" s="581">
        <v>16492938.617814777</v>
      </c>
      <c r="J260" s="611">
        <f t="shared" si="39"/>
        <v>64231.282955102623</v>
      </c>
      <c r="K260" s="582">
        <f t="shared" si="40"/>
        <v>3.909697923634675E-3</v>
      </c>
      <c r="L260" s="579"/>
      <c r="M260" s="578">
        <f t="shared" si="41"/>
        <v>-464467.34019659646</v>
      </c>
      <c r="N260" s="578">
        <v>277484.27787702432</v>
      </c>
      <c r="O260" s="591">
        <v>-246249.15999959409</v>
      </c>
      <c r="P260" s="578">
        <v>-622589.75909462385</v>
      </c>
      <c r="Q260" s="578">
        <v>395482.0588390918</v>
      </c>
      <c r="R260" s="604">
        <f t="shared" si="33"/>
        <v>672966.33671611617</v>
      </c>
      <c r="S260" s="604"/>
      <c r="T260" s="581">
        <f t="shared" si="42"/>
        <v>-243716.39209716581</v>
      </c>
      <c r="U260" s="581">
        <v>146229.83525829946</v>
      </c>
      <c r="V260" s="592">
        <v>-435445.31637746468</v>
      </c>
      <c r="W260" s="581">
        <v>-722290.1165954005</v>
      </c>
      <c r="X260" s="581">
        <v>220701.3986286635</v>
      </c>
      <c r="Y260" s="589">
        <v>-412452.52594125096</v>
      </c>
      <c r="Z260" s="589">
        <v>158183.86944799699</v>
      </c>
      <c r="AA260" s="604">
        <f t="shared" si="34"/>
        <v>112662.57739370901</v>
      </c>
      <c r="AB260" s="604"/>
      <c r="AC260" s="602">
        <f t="shared" si="35"/>
        <v>-560303.75932240719</v>
      </c>
      <c r="AD260" s="581">
        <v>-691337.27781336242</v>
      </c>
      <c r="AE260" s="578">
        <f t="shared" si="36"/>
        <v>-151.64230704394876</v>
      </c>
      <c r="AF260" s="578"/>
      <c r="AG260" s="583">
        <v>4559</v>
      </c>
      <c r="AH260" s="584">
        <v>9</v>
      </c>
      <c r="AI260" s="584">
        <v>9</v>
      </c>
    </row>
    <row r="261" spans="1:35" s="572" customFormat="1" ht="16.5">
      <c r="A261" s="585">
        <v>832</v>
      </c>
      <c r="B261" s="432" t="s">
        <v>265</v>
      </c>
      <c r="C261" s="581">
        <v>18602444.903935138</v>
      </c>
      <c r="D261" s="581">
        <v>19191949.157041021</v>
      </c>
      <c r="E261" s="611">
        <f t="shared" si="37"/>
        <v>589504.25310588256</v>
      </c>
      <c r="F261" s="582">
        <f t="shared" si="38"/>
        <v>3.1689611561821075E-2</v>
      </c>
      <c r="G261" s="582"/>
      <c r="H261" s="581">
        <v>21565120.095283631</v>
      </c>
      <c r="I261" s="581">
        <v>21880867.943533018</v>
      </c>
      <c r="J261" s="611">
        <f t="shared" si="39"/>
        <v>315747.848249387</v>
      </c>
      <c r="K261" s="582">
        <f t="shared" si="40"/>
        <v>1.4641599344417385E-2</v>
      </c>
      <c r="L261" s="579"/>
      <c r="M261" s="578">
        <f t="shared" si="41"/>
        <v>-2962675.1913484931</v>
      </c>
      <c r="N261" s="578">
        <v>1776586.5202539766</v>
      </c>
      <c r="O261" s="591">
        <v>-86608.59563614428</v>
      </c>
      <c r="P261" s="578">
        <v>-1244660.3256014474</v>
      </c>
      <c r="Q261" s="578">
        <v>1174352.1721804312</v>
      </c>
      <c r="R261" s="604">
        <f t="shared" si="33"/>
        <v>2950938.6924344078</v>
      </c>
      <c r="S261" s="604"/>
      <c r="T261" s="581">
        <f t="shared" si="42"/>
        <v>-2688918.7864919975</v>
      </c>
      <c r="U261" s="581">
        <v>1613351.2718951982</v>
      </c>
      <c r="V261" s="592">
        <v>1356664.4912767485</v>
      </c>
      <c r="W261" s="581">
        <v>309133.40439012088</v>
      </c>
      <c r="X261" s="581">
        <v>992036.78746154194</v>
      </c>
      <c r="Y261" s="589">
        <v>-346047.57879475434</v>
      </c>
      <c r="Z261" s="589">
        <v>132716.23176981541</v>
      </c>
      <c r="AA261" s="604">
        <f t="shared" si="34"/>
        <v>2392056.7123318012</v>
      </c>
      <c r="AB261" s="604"/>
      <c r="AC261" s="602">
        <f t="shared" si="35"/>
        <v>-558881.98010260658</v>
      </c>
      <c r="AD261" s="581">
        <v>-20457.696049731225</v>
      </c>
      <c r="AE261" s="578">
        <f t="shared" si="36"/>
        <v>-5.3484172679035877</v>
      </c>
      <c r="AF261" s="578"/>
      <c r="AG261" s="583">
        <v>3825</v>
      </c>
      <c r="AH261" s="584">
        <v>17</v>
      </c>
      <c r="AI261" s="584">
        <v>17</v>
      </c>
    </row>
    <row r="262" spans="1:35" s="572" customFormat="1" ht="16.5">
      <c r="A262" s="585">
        <v>833</v>
      </c>
      <c r="B262" s="432" t="s">
        <v>595</v>
      </c>
      <c r="C262" s="581">
        <v>7045367.4202723131</v>
      </c>
      <c r="D262" s="581">
        <v>7241900.7058635009</v>
      </c>
      <c r="E262" s="611">
        <f t="shared" si="37"/>
        <v>196533.28559118789</v>
      </c>
      <c r="F262" s="582">
        <f t="shared" si="38"/>
        <v>2.7895391945874076E-2</v>
      </c>
      <c r="G262" s="582"/>
      <c r="H262" s="581">
        <v>7813547.610695404</v>
      </c>
      <c r="I262" s="581">
        <v>7984961.5682749087</v>
      </c>
      <c r="J262" s="611">
        <f t="shared" si="39"/>
        <v>171413.9575795047</v>
      </c>
      <c r="K262" s="582">
        <f t="shared" si="40"/>
        <v>2.1938044806288561E-2</v>
      </c>
      <c r="L262" s="579"/>
      <c r="M262" s="578">
        <f t="shared" si="41"/>
        <v>-768180.19042309094</v>
      </c>
      <c r="N262" s="578">
        <v>460471.57373023202</v>
      </c>
      <c r="O262" s="591">
        <v>-363130.15204716288</v>
      </c>
      <c r="P262" s="578">
        <v>-965808.22906234954</v>
      </c>
      <c r="Q262" s="578">
        <v>609663.98082167027</v>
      </c>
      <c r="R262" s="604">
        <f t="shared" si="33"/>
        <v>1070135.5545519022</v>
      </c>
      <c r="S262" s="604"/>
      <c r="T262" s="581">
        <f t="shared" si="42"/>
        <v>-743060.86241140775</v>
      </c>
      <c r="U262" s="581">
        <v>445836.51744684455</v>
      </c>
      <c r="V262" s="592">
        <v>-269015.92937737703</v>
      </c>
      <c r="W262" s="581">
        <v>-861209.93478851067</v>
      </c>
      <c r="X262" s="581">
        <v>567660.44715549506</v>
      </c>
      <c r="Y262" s="589">
        <v>-152984.69431161557</v>
      </c>
      <c r="Z262" s="589">
        <v>58672.718411178525</v>
      </c>
      <c r="AA262" s="604">
        <f t="shared" si="34"/>
        <v>919184.98870190256</v>
      </c>
      <c r="AB262" s="604"/>
      <c r="AC262" s="602">
        <f t="shared" si="35"/>
        <v>-150950.56584999966</v>
      </c>
      <c r="AD262" s="581">
        <v>-180155.00724444631</v>
      </c>
      <c r="AE262" s="578">
        <f t="shared" si="36"/>
        <v>-106.5375560286495</v>
      </c>
      <c r="AF262" s="578"/>
      <c r="AG262" s="583">
        <v>1691</v>
      </c>
      <c r="AH262" s="584">
        <v>2</v>
      </c>
      <c r="AI262" s="584">
        <v>2</v>
      </c>
    </row>
    <row r="263" spans="1:35" s="572" customFormat="1" ht="16.5">
      <c r="A263" s="585">
        <v>834</v>
      </c>
      <c r="B263" s="432" t="s">
        <v>267</v>
      </c>
      <c r="C263" s="581">
        <v>22563534.059340678</v>
      </c>
      <c r="D263" s="581">
        <v>22622881.489055436</v>
      </c>
      <c r="E263" s="611">
        <f t="shared" si="37"/>
        <v>59347.429714757949</v>
      </c>
      <c r="F263" s="582">
        <f t="shared" si="38"/>
        <v>2.6302364496039467E-3</v>
      </c>
      <c r="G263" s="582"/>
      <c r="H263" s="581">
        <v>24522259.676548902</v>
      </c>
      <c r="I263" s="581">
        <v>25330112.889520798</v>
      </c>
      <c r="J263" s="611">
        <f t="shared" si="39"/>
        <v>807853.21297189593</v>
      </c>
      <c r="K263" s="582">
        <f t="shared" si="40"/>
        <v>3.2943669287723153E-2</v>
      </c>
      <c r="L263" s="579"/>
      <c r="M263" s="578">
        <f t="shared" si="41"/>
        <v>-1958725.6172082238</v>
      </c>
      <c r="N263" s="578">
        <v>1173682.0982292539</v>
      </c>
      <c r="O263" s="591">
        <v>218874.89113819599</v>
      </c>
      <c r="P263" s="578">
        <v>-505803.14477975294</v>
      </c>
      <c r="Q263" s="578">
        <v>749534.85643869278</v>
      </c>
      <c r="R263" s="604">
        <f t="shared" si="33"/>
        <v>1923216.9546679468</v>
      </c>
      <c r="S263" s="604"/>
      <c r="T263" s="581">
        <f t="shared" si="42"/>
        <v>-2707231.4004653618</v>
      </c>
      <c r="U263" s="581">
        <v>1624338.8402792166</v>
      </c>
      <c r="V263" s="592">
        <v>2153361.3513902351</v>
      </c>
      <c r="W263" s="581">
        <v>1130833.4511924777</v>
      </c>
      <c r="X263" s="581">
        <v>937233.52468924189</v>
      </c>
      <c r="Y263" s="589">
        <v>-531872.8668586564</v>
      </c>
      <c r="Z263" s="589">
        <v>203983.98080385485</v>
      </c>
      <c r="AA263" s="604">
        <f t="shared" si="34"/>
        <v>2233683.4789136569</v>
      </c>
      <c r="AB263" s="604"/>
      <c r="AC263" s="602">
        <f t="shared" si="35"/>
        <v>310466.52424571011</v>
      </c>
      <c r="AD263" s="581">
        <v>294195.0768852625</v>
      </c>
      <c r="AE263" s="578">
        <f t="shared" si="36"/>
        <v>50.041686831988862</v>
      </c>
      <c r="AF263" s="578"/>
      <c r="AG263" s="583">
        <v>5879</v>
      </c>
      <c r="AH263" s="584">
        <v>5</v>
      </c>
      <c r="AI263" s="584">
        <v>5</v>
      </c>
    </row>
    <row r="264" spans="1:35" s="572" customFormat="1" ht="16.5">
      <c r="A264" s="585">
        <v>837</v>
      </c>
      <c r="B264" s="432" t="s">
        <v>596</v>
      </c>
      <c r="C264" s="581">
        <v>913098400.4049325</v>
      </c>
      <c r="D264" s="581">
        <v>929748996.73674405</v>
      </c>
      <c r="E264" s="611">
        <f t="shared" si="37"/>
        <v>16650596.331811547</v>
      </c>
      <c r="F264" s="582">
        <f t="shared" si="38"/>
        <v>1.8235270508006031E-2</v>
      </c>
      <c r="G264" s="582"/>
      <c r="H264" s="581">
        <v>823462369.22556555</v>
      </c>
      <c r="I264" s="581">
        <v>871465245.90917051</v>
      </c>
      <c r="J264" s="611">
        <f t="shared" si="39"/>
        <v>48002876.683604956</v>
      </c>
      <c r="K264" s="582">
        <f t="shared" si="40"/>
        <v>5.8293953042140592E-2</v>
      </c>
      <c r="L264" s="579"/>
      <c r="M264" s="578">
        <f t="shared" si="41"/>
        <v>89636031.179366946</v>
      </c>
      <c r="N264" s="578">
        <v>-53845192.491937794</v>
      </c>
      <c r="O264" s="591">
        <v>-10010043.221953869</v>
      </c>
      <c r="P264" s="578">
        <v>8886555.9419789314</v>
      </c>
      <c r="Q264" s="578">
        <v>-17879235.785679471</v>
      </c>
      <c r="R264" s="604">
        <f t="shared" si="33"/>
        <v>-71724428.277617261</v>
      </c>
      <c r="S264" s="604"/>
      <c r="T264" s="581">
        <f t="shared" si="42"/>
        <v>58283750.827573538</v>
      </c>
      <c r="U264" s="581">
        <v>-34970250.496544115</v>
      </c>
      <c r="V264" s="592">
        <v>20418311.643644333</v>
      </c>
      <c r="W264" s="581">
        <v>26837554.012799382</v>
      </c>
      <c r="X264" s="581">
        <v>-2561673.0241984576</v>
      </c>
      <c r="Y264" s="589">
        <v>-22527833.084471367</v>
      </c>
      <c r="Z264" s="589">
        <v>8639878.7337960694</v>
      </c>
      <c r="AA264" s="604">
        <f t="shared" si="34"/>
        <v>-51419877.871417873</v>
      </c>
      <c r="AB264" s="604"/>
      <c r="AC264" s="602">
        <f t="shared" si="35"/>
        <v>20304550.406199388</v>
      </c>
      <c r="AD264" s="581">
        <v>20429694.661949202</v>
      </c>
      <c r="AE264" s="578">
        <f t="shared" si="36"/>
        <v>82.044001068030482</v>
      </c>
      <c r="AF264" s="578"/>
      <c r="AG264" s="583">
        <v>249009</v>
      </c>
      <c r="AH264" s="584">
        <v>6</v>
      </c>
      <c r="AI264" s="584">
        <v>6</v>
      </c>
    </row>
    <row r="265" spans="1:35" s="572" customFormat="1" ht="16.5">
      <c r="A265" s="585">
        <v>844</v>
      </c>
      <c r="B265" s="432" t="s">
        <v>269</v>
      </c>
      <c r="C265" s="581">
        <v>8817192.2408458553</v>
      </c>
      <c r="D265" s="581">
        <v>8714663.8447690289</v>
      </c>
      <c r="E265" s="611">
        <f t="shared" si="37"/>
        <v>-102528.39607682638</v>
      </c>
      <c r="F265" s="582">
        <f t="shared" si="38"/>
        <v>-1.1628236435841913E-2</v>
      </c>
      <c r="G265" s="582"/>
      <c r="H265" s="581">
        <v>8869890.8943357598</v>
      </c>
      <c r="I265" s="581">
        <v>8973865.1936117206</v>
      </c>
      <c r="J265" s="611">
        <f t="shared" si="39"/>
        <v>103974.29927596077</v>
      </c>
      <c r="K265" s="582">
        <f t="shared" si="40"/>
        <v>1.1722162145462005E-2</v>
      </c>
      <c r="L265" s="579"/>
      <c r="M265" s="578">
        <f t="shared" si="41"/>
        <v>-52698.653489904478</v>
      </c>
      <c r="N265" s="578">
        <v>31234.193027492045</v>
      </c>
      <c r="O265" s="591">
        <v>-631101.54794262536</v>
      </c>
      <c r="P265" s="578">
        <v>-504079.76409443142</v>
      </c>
      <c r="Q265" s="578">
        <v>-120860.69158236854</v>
      </c>
      <c r="R265" s="604">
        <f t="shared" si="33"/>
        <v>-89626.498554876496</v>
      </c>
      <c r="S265" s="604"/>
      <c r="T265" s="581">
        <f t="shared" si="42"/>
        <v>-259201.34884269163</v>
      </c>
      <c r="U265" s="581">
        <v>155520.80930561494</v>
      </c>
      <c r="V265" s="592">
        <v>-184606.45651299134</v>
      </c>
      <c r="W265" s="581">
        <v>-139800.8507335959</v>
      </c>
      <c r="X265" s="581">
        <v>-22482.085641238325</v>
      </c>
      <c r="Y265" s="589">
        <v>-130367.20550150091</v>
      </c>
      <c r="Z265" s="589">
        <v>49998.454896811505</v>
      </c>
      <c r="AA265" s="604">
        <f t="shared" si="34"/>
        <v>52669.973059687218</v>
      </c>
      <c r="AB265" s="604"/>
      <c r="AC265" s="602">
        <f t="shared" si="35"/>
        <v>142296.47161456372</v>
      </c>
      <c r="AD265" s="581">
        <v>192103.96908571874</v>
      </c>
      <c r="AE265" s="578">
        <f t="shared" si="36"/>
        <v>133.31295564588393</v>
      </c>
      <c r="AF265" s="578"/>
      <c r="AG265" s="583">
        <v>1441</v>
      </c>
      <c r="AH265" s="584">
        <v>11</v>
      </c>
      <c r="AI265" s="584">
        <v>11</v>
      </c>
    </row>
    <row r="266" spans="1:35" s="572" customFormat="1" ht="16.5">
      <c r="A266" s="585">
        <v>845</v>
      </c>
      <c r="B266" s="432" t="s">
        <v>270</v>
      </c>
      <c r="C266" s="581">
        <v>13915133.335463492</v>
      </c>
      <c r="D266" s="581">
        <v>13890276.160964981</v>
      </c>
      <c r="E266" s="611">
        <f t="shared" si="37"/>
        <v>-24857.174498511478</v>
      </c>
      <c r="F266" s="582">
        <f t="shared" si="38"/>
        <v>-1.7863410934885967E-3</v>
      </c>
      <c r="G266" s="582"/>
      <c r="H266" s="581">
        <v>14136930.146154318</v>
      </c>
      <c r="I266" s="581">
        <v>14242541.656497337</v>
      </c>
      <c r="J266" s="611">
        <f t="shared" si="39"/>
        <v>105611.51034301892</v>
      </c>
      <c r="K266" s="582">
        <f t="shared" si="40"/>
        <v>7.4706113173904675E-3</v>
      </c>
      <c r="L266" s="579"/>
      <c r="M266" s="578">
        <f t="shared" si="41"/>
        <v>-221796.81069082581</v>
      </c>
      <c r="N266" s="578">
        <v>132327.87187121573</v>
      </c>
      <c r="O266" s="591">
        <v>815202.24625359476</v>
      </c>
      <c r="P266" s="578">
        <v>817402.19398412295</v>
      </c>
      <c r="Q266" s="578">
        <v>9805.6424723850105</v>
      </c>
      <c r="R266" s="604">
        <f t="shared" ref="R266:R303" si="43">N266+Q266</f>
        <v>142133.51434360075</v>
      </c>
      <c r="S266" s="604"/>
      <c r="T266" s="581">
        <f t="shared" si="42"/>
        <v>-352265.4955323562</v>
      </c>
      <c r="U266" s="581">
        <v>211359.29731941369</v>
      </c>
      <c r="V266" s="592">
        <v>1481136.6959558502</v>
      </c>
      <c r="W266" s="581">
        <v>1431899.021814663</v>
      </c>
      <c r="X266" s="581">
        <v>7700.3723754299472</v>
      </c>
      <c r="Y266" s="589">
        <v>-259015.4818534331</v>
      </c>
      <c r="Z266" s="589">
        <v>99337.665766531107</v>
      </c>
      <c r="AA266" s="604">
        <f t="shared" ref="AA266:AA303" si="44">U266+X266+Y266+Z266</f>
        <v>59381.853607941652</v>
      </c>
      <c r="AB266" s="604"/>
      <c r="AC266" s="602">
        <f t="shared" ref="AC266:AC303" si="45">AA266-R266</f>
        <v>-82751.660735659098</v>
      </c>
      <c r="AD266" s="581">
        <v>65582.323709080927</v>
      </c>
      <c r="AE266" s="578">
        <f t="shared" ref="AE266:AE303" si="46">AD266/AG266</f>
        <v>22.906854246972031</v>
      </c>
      <c r="AF266" s="578"/>
      <c r="AG266" s="583">
        <v>2863</v>
      </c>
      <c r="AH266" s="584">
        <v>19</v>
      </c>
      <c r="AI266" s="584">
        <v>19</v>
      </c>
    </row>
    <row r="267" spans="1:35" s="572" customFormat="1" ht="16.5">
      <c r="A267" s="585">
        <v>846</v>
      </c>
      <c r="B267" s="432" t="s">
        <v>597</v>
      </c>
      <c r="C267" s="581">
        <v>23088418.161060225</v>
      </c>
      <c r="D267" s="581">
        <v>24104307.125675462</v>
      </c>
      <c r="E267" s="611">
        <f t="shared" ref="E267:E303" si="47">D267-C267</f>
        <v>1015888.964615237</v>
      </c>
      <c r="F267" s="582">
        <f t="shared" ref="F267:F303" si="48">E267/C267</f>
        <v>4.3999937870520062E-2</v>
      </c>
      <c r="G267" s="582"/>
      <c r="H267" s="581">
        <v>26015071.337633234</v>
      </c>
      <c r="I267" s="581">
        <v>26289623.78220246</v>
      </c>
      <c r="J267" s="611">
        <f t="shared" ref="J267:J303" si="49">I267-H267</f>
        <v>274552.44456922635</v>
      </c>
      <c r="K267" s="582">
        <f t="shared" ref="K267:K303" si="50">J267/H267</f>
        <v>1.0553591839360462E-2</v>
      </c>
      <c r="L267" s="579"/>
      <c r="M267" s="578">
        <f t="shared" ref="M267:M303" si="51">C267-H267</f>
        <v>-2926653.1765730083</v>
      </c>
      <c r="N267" s="578">
        <v>1754702.8488937281</v>
      </c>
      <c r="O267" s="591">
        <v>4108637.4271973819</v>
      </c>
      <c r="P267" s="578">
        <v>3402618.2342377752</v>
      </c>
      <c r="Q267" s="578">
        <v>726647.81290576479</v>
      </c>
      <c r="R267" s="604">
        <f t="shared" si="43"/>
        <v>2481350.6617994928</v>
      </c>
      <c r="S267" s="604"/>
      <c r="T267" s="581">
        <f t="shared" ref="T267:T303" si="52">D267-I267</f>
        <v>-2185316.6565269977</v>
      </c>
      <c r="U267" s="581">
        <v>1311189.9939161984</v>
      </c>
      <c r="V267" s="592">
        <v>2353715.7205393463</v>
      </c>
      <c r="W267" s="581">
        <v>1945519.5792667102</v>
      </c>
      <c r="X267" s="581">
        <v>337656.72067008395</v>
      </c>
      <c r="Y267" s="589">
        <v>-439864.92237910995</v>
      </c>
      <c r="Z267" s="589">
        <v>168697.07682740979</v>
      </c>
      <c r="AA267" s="604">
        <f t="shared" si="44"/>
        <v>1377678.8690345823</v>
      </c>
      <c r="AB267" s="604"/>
      <c r="AC267" s="602">
        <f t="shared" si="45"/>
        <v>-1103671.7927649105</v>
      </c>
      <c r="AD267" s="581">
        <v>-977774.25951012224</v>
      </c>
      <c r="AE267" s="578">
        <f t="shared" si="46"/>
        <v>-201.10535983342703</v>
      </c>
      <c r="AF267" s="578"/>
      <c r="AG267" s="583">
        <v>4862</v>
      </c>
      <c r="AH267" s="584">
        <v>14</v>
      </c>
      <c r="AI267" s="584">
        <v>14</v>
      </c>
    </row>
    <row r="268" spans="1:35" s="572" customFormat="1" ht="16.5">
      <c r="A268" s="585">
        <v>848</v>
      </c>
      <c r="B268" s="432" t="s">
        <v>272</v>
      </c>
      <c r="C268" s="581">
        <v>20034750.868133631</v>
      </c>
      <c r="D268" s="581">
        <v>21220662.025624</v>
      </c>
      <c r="E268" s="611">
        <f t="shared" si="47"/>
        <v>1185911.1574903689</v>
      </c>
      <c r="F268" s="582">
        <f t="shared" si="48"/>
        <v>5.9192707975052772E-2</v>
      </c>
      <c r="G268" s="582"/>
      <c r="H268" s="581">
        <v>21019088.503206655</v>
      </c>
      <c r="I268" s="581">
        <v>21283414.629449047</v>
      </c>
      <c r="J268" s="611">
        <f t="shared" si="49"/>
        <v>264326.12624239177</v>
      </c>
      <c r="K268" s="582">
        <f t="shared" si="50"/>
        <v>1.2575527535462178E-2</v>
      </c>
      <c r="L268" s="579"/>
      <c r="M268" s="578">
        <f t="shared" si="51"/>
        <v>-984337.63507302478</v>
      </c>
      <c r="N268" s="578">
        <v>589498.60468085529</v>
      </c>
      <c r="O268" s="591">
        <v>784470.76026660204</v>
      </c>
      <c r="P268" s="578">
        <v>211513.26182875223</v>
      </c>
      <c r="Q268" s="578">
        <v>590624.29512437142</v>
      </c>
      <c r="R268" s="604">
        <f t="shared" si="43"/>
        <v>1180122.8998052268</v>
      </c>
      <c r="S268" s="604"/>
      <c r="T268" s="581">
        <f t="shared" si="52"/>
        <v>-62752.603825047612</v>
      </c>
      <c r="U268" s="581">
        <v>37651.562295028561</v>
      </c>
      <c r="V268" s="592">
        <v>-422814.39452243596</v>
      </c>
      <c r="W268" s="581">
        <v>-626034.35657968</v>
      </c>
      <c r="X268" s="581">
        <v>142865.37758447084</v>
      </c>
      <c r="Y268" s="589">
        <v>-376355.01380030799</v>
      </c>
      <c r="Z268" s="589">
        <v>144339.74487906721</v>
      </c>
      <c r="AA268" s="604">
        <f t="shared" si="44"/>
        <v>-51498.329041741381</v>
      </c>
      <c r="AB268" s="604"/>
      <c r="AC268" s="602">
        <f t="shared" si="45"/>
        <v>-1231621.2288469682</v>
      </c>
      <c r="AD268" s="581">
        <v>-1212276.2756589614</v>
      </c>
      <c r="AE268" s="578">
        <f t="shared" si="46"/>
        <v>-291.41256626417339</v>
      </c>
      <c r="AF268" s="578"/>
      <c r="AG268" s="583">
        <v>4160</v>
      </c>
      <c r="AH268" s="584">
        <v>12</v>
      </c>
      <c r="AI268" s="584">
        <v>12</v>
      </c>
    </row>
    <row r="269" spans="1:35" s="572" customFormat="1" ht="16.5">
      <c r="A269" s="585">
        <v>849</v>
      </c>
      <c r="B269" s="432" t="s">
        <v>273</v>
      </c>
      <c r="C269" s="581">
        <v>11866364.812529648</v>
      </c>
      <c r="D269" s="581">
        <v>11978094.700510105</v>
      </c>
      <c r="E269" s="611">
        <f t="shared" si="47"/>
        <v>111729.8879804574</v>
      </c>
      <c r="F269" s="582">
        <f t="shared" si="48"/>
        <v>9.4156795063710039E-3</v>
      </c>
      <c r="G269" s="582"/>
      <c r="H269" s="581">
        <v>13041547.222402791</v>
      </c>
      <c r="I269" s="581">
        <v>13143188.534628803</v>
      </c>
      <c r="J269" s="611">
        <f t="shared" si="49"/>
        <v>101641.31222601235</v>
      </c>
      <c r="K269" s="582">
        <f t="shared" si="50"/>
        <v>7.7936544255587051E-3</v>
      </c>
      <c r="L269" s="579"/>
      <c r="M269" s="578">
        <f t="shared" si="51"/>
        <v>-1175182.4098731428</v>
      </c>
      <c r="N269" s="578">
        <v>704344.65399877948</v>
      </c>
      <c r="O269" s="591">
        <v>2019240.7917927168</v>
      </c>
      <c r="P269" s="578">
        <v>1841192.1889279708</v>
      </c>
      <c r="Q269" s="578">
        <v>190287.47309936062</v>
      </c>
      <c r="R269" s="604">
        <f t="shared" si="43"/>
        <v>894632.12709814007</v>
      </c>
      <c r="S269" s="604"/>
      <c r="T269" s="581">
        <f t="shared" si="52"/>
        <v>-1165093.8341186978</v>
      </c>
      <c r="U269" s="581">
        <v>699056.30047121854</v>
      </c>
      <c r="V269" s="592">
        <v>837451.5015444085</v>
      </c>
      <c r="W269" s="581">
        <v>664202.60659068823</v>
      </c>
      <c r="X269" s="581">
        <v>131131.26064495582</v>
      </c>
      <c r="Y269" s="589">
        <v>-262634.28006305144</v>
      </c>
      <c r="Z269" s="589">
        <v>100725.54792882984</v>
      </c>
      <c r="AA269" s="604">
        <f t="shared" si="44"/>
        <v>668278.82898195263</v>
      </c>
      <c r="AB269" s="604"/>
      <c r="AC269" s="602">
        <f t="shared" si="45"/>
        <v>-226353.29811618745</v>
      </c>
      <c r="AD269" s="581">
        <v>-36466.67130460497</v>
      </c>
      <c r="AE269" s="578">
        <f t="shared" si="46"/>
        <v>-12.56171936086978</v>
      </c>
      <c r="AF269" s="578"/>
      <c r="AG269" s="583">
        <v>2903</v>
      </c>
      <c r="AH269" s="584">
        <v>16</v>
      </c>
      <c r="AI269" s="584">
        <v>16</v>
      </c>
    </row>
    <row r="270" spans="1:35" s="572" customFormat="1" ht="16.5">
      <c r="A270" s="585">
        <v>850</v>
      </c>
      <c r="B270" s="432" t="s">
        <v>274</v>
      </c>
      <c r="C270" s="581">
        <v>9132621.1123538204</v>
      </c>
      <c r="D270" s="581">
        <v>9461427.3944789935</v>
      </c>
      <c r="E270" s="611">
        <f t="shared" si="47"/>
        <v>328806.28212517314</v>
      </c>
      <c r="F270" s="582">
        <f t="shared" si="48"/>
        <v>3.6003495390867842E-2</v>
      </c>
      <c r="G270" s="582"/>
      <c r="H270" s="581">
        <v>9608033.7193120457</v>
      </c>
      <c r="I270" s="581">
        <v>9884556.3512878679</v>
      </c>
      <c r="J270" s="611">
        <f t="shared" si="49"/>
        <v>276522.63197582215</v>
      </c>
      <c r="K270" s="582">
        <f t="shared" si="50"/>
        <v>2.8780356111783267E-2</v>
      </c>
      <c r="L270" s="579"/>
      <c r="M270" s="578">
        <f t="shared" si="51"/>
        <v>-475412.60695822537</v>
      </c>
      <c r="N270" s="578">
        <v>284626.20327458519</v>
      </c>
      <c r="O270" s="591">
        <v>383614.90487442166</v>
      </c>
      <c r="P270" s="578">
        <v>99748.301795600913</v>
      </c>
      <c r="Q270" s="578">
        <v>293810.16443008865</v>
      </c>
      <c r="R270" s="604">
        <f t="shared" si="43"/>
        <v>578436.3677046739</v>
      </c>
      <c r="S270" s="604"/>
      <c r="T270" s="581">
        <f t="shared" si="52"/>
        <v>-423128.95680887438</v>
      </c>
      <c r="U270" s="581">
        <v>253877.37408532458</v>
      </c>
      <c r="V270" s="592">
        <v>-41517.964113201946</v>
      </c>
      <c r="W270" s="581">
        <v>-303850.26393169351</v>
      </c>
      <c r="X270" s="581">
        <v>227410.78904301883</v>
      </c>
      <c r="Y270" s="589">
        <v>-217761.18226378397</v>
      </c>
      <c r="Z270" s="589">
        <v>83515.809116325661</v>
      </c>
      <c r="AA270" s="604">
        <f t="shared" si="44"/>
        <v>347042.78998088511</v>
      </c>
      <c r="AB270" s="604"/>
      <c r="AC270" s="602">
        <f t="shared" si="45"/>
        <v>-231393.5777237888</v>
      </c>
      <c r="AD270" s="581">
        <v>-226701.19812497962</v>
      </c>
      <c r="AE270" s="578">
        <f t="shared" si="46"/>
        <v>-94.184128842949576</v>
      </c>
      <c r="AF270" s="578"/>
      <c r="AG270" s="583">
        <v>2407</v>
      </c>
      <c r="AH270" s="584">
        <v>13</v>
      </c>
      <c r="AI270" s="584">
        <v>13</v>
      </c>
    </row>
    <row r="271" spans="1:35" s="572" customFormat="1" ht="16.5">
      <c r="A271" s="585">
        <v>851</v>
      </c>
      <c r="B271" s="432" t="s">
        <v>598</v>
      </c>
      <c r="C271" s="581">
        <v>82083686.528162003</v>
      </c>
      <c r="D271" s="581">
        <v>87689583.212782964</v>
      </c>
      <c r="E271" s="611">
        <f t="shared" si="47"/>
        <v>5605896.6846209615</v>
      </c>
      <c r="F271" s="582">
        <f t="shared" si="48"/>
        <v>6.8294894171177858E-2</v>
      </c>
      <c r="G271" s="582"/>
      <c r="H271" s="581">
        <v>80443333.255282596</v>
      </c>
      <c r="I271" s="581">
        <v>81956496.943498567</v>
      </c>
      <c r="J271" s="611">
        <f t="shared" si="49"/>
        <v>1513163.688215971</v>
      </c>
      <c r="K271" s="582">
        <f t="shared" si="50"/>
        <v>1.881030567709107E-2</v>
      </c>
      <c r="L271" s="579"/>
      <c r="M271" s="578">
        <f t="shared" si="51"/>
        <v>1640353.2728794068</v>
      </c>
      <c r="N271" s="578">
        <v>-989765.16527233063</v>
      </c>
      <c r="O271" s="591">
        <v>2227556.3176639974</v>
      </c>
      <c r="P271" s="578">
        <v>3268292.3270786852</v>
      </c>
      <c r="Q271" s="578">
        <v>-951868.8144810478</v>
      </c>
      <c r="R271" s="604">
        <f t="shared" si="43"/>
        <v>-1941633.9797533783</v>
      </c>
      <c r="S271" s="604"/>
      <c r="T271" s="581">
        <f t="shared" si="52"/>
        <v>5733086.2692843974</v>
      </c>
      <c r="U271" s="581">
        <v>-3439851.7615706376</v>
      </c>
      <c r="V271" s="592">
        <v>536699.88367778063</v>
      </c>
      <c r="W271" s="581">
        <v>3220079.2131408602</v>
      </c>
      <c r="X271" s="581">
        <v>-2354537.301723551</v>
      </c>
      <c r="Y271" s="589">
        <v>-1920405.7398892157</v>
      </c>
      <c r="Z271" s="589">
        <v>736514.36647787492</v>
      </c>
      <c r="AA271" s="604">
        <f t="shared" si="44"/>
        <v>-6978280.4367055297</v>
      </c>
      <c r="AB271" s="604"/>
      <c r="AC271" s="602">
        <f t="shared" si="45"/>
        <v>-5036646.4569521509</v>
      </c>
      <c r="AD271" s="581">
        <v>-5296165.1447479762</v>
      </c>
      <c r="AE271" s="578">
        <f t="shared" si="46"/>
        <v>-249.50134944871985</v>
      </c>
      <c r="AF271" s="578"/>
      <c r="AG271" s="583">
        <v>21227</v>
      </c>
      <c r="AH271" s="584">
        <v>19</v>
      </c>
      <c r="AI271" s="584">
        <v>19</v>
      </c>
    </row>
    <row r="272" spans="1:35" s="572" customFormat="1" ht="16.5">
      <c r="A272" s="585">
        <v>853</v>
      </c>
      <c r="B272" s="432" t="s">
        <v>599</v>
      </c>
      <c r="C272" s="581">
        <v>723353173.79914498</v>
      </c>
      <c r="D272" s="581">
        <v>759412555.94193423</v>
      </c>
      <c r="E272" s="611">
        <f t="shared" si="47"/>
        <v>36059382.142789245</v>
      </c>
      <c r="F272" s="582">
        <f t="shared" si="48"/>
        <v>4.9850313026762127E-2</v>
      </c>
      <c r="G272" s="582"/>
      <c r="H272" s="581">
        <v>695062131.83201694</v>
      </c>
      <c r="I272" s="581">
        <v>724108836.84603083</v>
      </c>
      <c r="J272" s="611">
        <f t="shared" si="49"/>
        <v>29046705.014013886</v>
      </c>
      <c r="K272" s="582">
        <f t="shared" si="50"/>
        <v>4.1790084200751587E-2</v>
      </c>
      <c r="L272" s="579"/>
      <c r="M272" s="578">
        <f t="shared" si="51"/>
        <v>28291041.967128038</v>
      </c>
      <c r="N272" s="578">
        <v>-17025421.368802838</v>
      </c>
      <c r="O272" s="591">
        <v>13571507.275307655</v>
      </c>
      <c r="P272" s="578">
        <v>12521881.943505645</v>
      </c>
      <c r="Q272" s="578">
        <v>1862510.4308394468</v>
      </c>
      <c r="R272" s="604">
        <f t="shared" si="43"/>
        <v>-15162910.937963391</v>
      </c>
      <c r="S272" s="604"/>
      <c r="T272" s="581">
        <f t="shared" si="52"/>
        <v>35303719.095903397</v>
      </c>
      <c r="U272" s="581">
        <v>-21182231.457542032</v>
      </c>
      <c r="V272" s="592">
        <v>10416157.935328722</v>
      </c>
      <c r="W272" s="581">
        <v>12222387.449108005</v>
      </c>
      <c r="X272" s="581">
        <v>97304.743471607842</v>
      </c>
      <c r="Y272" s="589">
        <v>-17904004.142086767</v>
      </c>
      <c r="Z272" s="589">
        <v>6866546.9979729326</v>
      </c>
      <c r="AA272" s="604">
        <f t="shared" si="44"/>
        <v>-32122383.858184259</v>
      </c>
      <c r="AB272" s="604"/>
      <c r="AC272" s="602">
        <f t="shared" si="45"/>
        <v>-16959472.920220867</v>
      </c>
      <c r="AD272" s="581">
        <v>-10946623.719806492</v>
      </c>
      <c r="AE272" s="578">
        <f t="shared" si="46"/>
        <v>-55.313914703418355</v>
      </c>
      <c r="AF272" s="578"/>
      <c r="AG272" s="583">
        <v>197900</v>
      </c>
      <c r="AH272" s="584">
        <v>2</v>
      </c>
      <c r="AI272" s="584">
        <v>2</v>
      </c>
    </row>
    <row r="273" spans="1:35" s="572" customFormat="1" ht="16.5">
      <c r="A273" s="585">
        <v>854</v>
      </c>
      <c r="B273" s="432" t="s">
        <v>277</v>
      </c>
      <c r="C273" s="581">
        <v>19829570.75596565</v>
      </c>
      <c r="D273" s="581">
        <v>21372329.74354773</v>
      </c>
      <c r="E273" s="611">
        <f t="shared" si="47"/>
        <v>1542758.9875820801</v>
      </c>
      <c r="F273" s="582">
        <f t="shared" si="48"/>
        <v>7.7800927038117904E-2</v>
      </c>
      <c r="G273" s="582"/>
      <c r="H273" s="581">
        <v>20690311.834742807</v>
      </c>
      <c r="I273" s="581">
        <v>20940760.041225277</v>
      </c>
      <c r="J273" s="611">
        <f t="shared" si="49"/>
        <v>250448.20648247004</v>
      </c>
      <c r="K273" s="582">
        <f t="shared" si="50"/>
        <v>1.2104612462240507E-2</v>
      </c>
      <c r="L273" s="579"/>
      <c r="M273" s="578">
        <f t="shared" si="51"/>
        <v>-860741.07877715677</v>
      </c>
      <c r="N273" s="578">
        <v>515586.66422165488</v>
      </c>
      <c r="O273" s="591">
        <v>1118643.108860366</v>
      </c>
      <c r="P273" s="578">
        <v>938090.94714914635</v>
      </c>
      <c r="Q273" s="578">
        <v>194282.35786278188</v>
      </c>
      <c r="R273" s="604">
        <f t="shared" si="43"/>
        <v>709869.02208443673</v>
      </c>
      <c r="S273" s="604"/>
      <c r="T273" s="581">
        <f t="shared" si="52"/>
        <v>431569.70232245326</v>
      </c>
      <c r="U273" s="581">
        <v>-258941.82139347191</v>
      </c>
      <c r="V273" s="592">
        <v>366198.2346721217</v>
      </c>
      <c r="W273" s="581">
        <v>703428.2022054065</v>
      </c>
      <c r="X273" s="581">
        <v>-286696.08641553944</v>
      </c>
      <c r="Y273" s="589">
        <v>-295112.9939943761</v>
      </c>
      <c r="Z273" s="589">
        <v>113181.79033546087</v>
      </c>
      <c r="AA273" s="604">
        <f t="shared" si="44"/>
        <v>-727569.11146792665</v>
      </c>
      <c r="AB273" s="604"/>
      <c r="AC273" s="602">
        <f t="shared" si="45"/>
        <v>-1437438.1335523634</v>
      </c>
      <c r="AD273" s="581">
        <v>-1306802.2229899685</v>
      </c>
      <c r="AE273" s="578">
        <f t="shared" si="46"/>
        <v>-400.61380226547163</v>
      </c>
      <c r="AF273" s="578"/>
      <c r="AG273" s="583">
        <v>3262</v>
      </c>
      <c r="AH273" s="584">
        <v>19</v>
      </c>
      <c r="AI273" s="584">
        <v>19</v>
      </c>
    </row>
    <row r="274" spans="1:35" s="572" customFormat="1" ht="16.5">
      <c r="A274" s="585">
        <v>857</v>
      </c>
      <c r="B274" s="432" t="s">
        <v>278</v>
      </c>
      <c r="C274" s="581">
        <v>15311584.696738198</v>
      </c>
      <c r="D274" s="581">
        <v>15338833.868190303</v>
      </c>
      <c r="E274" s="611">
        <f t="shared" si="47"/>
        <v>27249.171452105045</v>
      </c>
      <c r="F274" s="582">
        <f t="shared" si="48"/>
        <v>1.7796441055451231E-3</v>
      </c>
      <c r="G274" s="582"/>
      <c r="H274" s="581">
        <v>13462945.109398602</v>
      </c>
      <c r="I274" s="581">
        <v>13634398.082497193</v>
      </c>
      <c r="J274" s="611">
        <f t="shared" si="49"/>
        <v>171452.97309859097</v>
      </c>
      <c r="K274" s="582">
        <f t="shared" si="50"/>
        <v>1.2735175825599862E-2</v>
      </c>
      <c r="L274" s="579"/>
      <c r="M274" s="578">
        <f t="shared" si="51"/>
        <v>1848639.5873395968</v>
      </c>
      <c r="N274" s="578">
        <v>-1109813.7035469699</v>
      </c>
      <c r="O274" s="591">
        <v>-1125246.3986329138</v>
      </c>
      <c r="P274" s="578">
        <v>-364671.47093763761</v>
      </c>
      <c r="Q274" s="578">
        <v>-750493.89775389875</v>
      </c>
      <c r="R274" s="604">
        <f t="shared" si="43"/>
        <v>-1860307.6013008687</v>
      </c>
      <c r="S274" s="604"/>
      <c r="T274" s="581">
        <f t="shared" si="52"/>
        <v>1704435.7856931109</v>
      </c>
      <c r="U274" s="581">
        <v>-1022661.4714158663</v>
      </c>
      <c r="V274" s="592">
        <v>-279908.11687383428</v>
      </c>
      <c r="W274" s="581">
        <v>423615.04512815736</v>
      </c>
      <c r="X274" s="581">
        <v>-666436.06470098614</v>
      </c>
      <c r="Y274" s="589">
        <v>-216585.072845658</v>
      </c>
      <c r="Z274" s="589">
        <v>83064.747413578589</v>
      </c>
      <c r="AA274" s="604">
        <f t="shared" si="44"/>
        <v>-1822617.8615489318</v>
      </c>
      <c r="AB274" s="604"/>
      <c r="AC274" s="602">
        <f t="shared" si="45"/>
        <v>37689.739751936868</v>
      </c>
      <c r="AD274" s="581">
        <v>218657.92089872458</v>
      </c>
      <c r="AE274" s="578">
        <f t="shared" si="46"/>
        <v>91.335806557529068</v>
      </c>
      <c r="AF274" s="578"/>
      <c r="AG274" s="583">
        <v>2394</v>
      </c>
      <c r="AH274" s="584">
        <v>11</v>
      </c>
      <c r="AI274" s="584">
        <v>11</v>
      </c>
    </row>
    <row r="275" spans="1:35" s="572" customFormat="1" ht="16.5">
      <c r="A275" s="585">
        <v>858</v>
      </c>
      <c r="B275" s="432" t="s">
        <v>600</v>
      </c>
      <c r="C275" s="581">
        <v>129363433.41571175</v>
      </c>
      <c r="D275" s="581">
        <v>133664695.47420506</v>
      </c>
      <c r="E275" s="611">
        <f t="shared" si="47"/>
        <v>4301262.0584933162</v>
      </c>
      <c r="F275" s="582">
        <f t="shared" si="48"/>
        <v>3.3249442635548583E-2</v>
      </c>
      <c r="G275" s="582"/>
      <c r="H275" s="581">
        <v>136358982.42999884</v>
      </c>
      <c r="I275" s="581">
        <v>144627013.21220151</v>
      </c>
      <c r="J275" s="611">
        <f t="shared" si="49"/>
        <v>8268030.782202661</v>
      </c>
      <c r="K275" s="582">
        <f t="shared" si="50"/>
        <v>6.0634295114714069E-2</v>
      </c>
      <c r="L275" s="579"/>
      <c r="M275" s="578">
        <f t="shared" si="51"/>
        <v>-6995549.0142870992</v>
      </c>
      <c r="N275" s="578">
        <v>4186990.4005118897</v>
      </c>
      <c r="O275" s="591">
        <v>3419758.5194430351</v>
      </c>
      <c r="P275" s="578">
        <v>1620284.0180889815</v>
      </c>
      <c r="Q275" s="578">
        <v>1964928.3638382002</v>
      </c>
      <c r="R275" s="604">
        <f t="shared" si="43"/>
        <v>6151918.7643500902</v>
      </c>
      <c r="S275" s="604"/>
      <c r="T275" s="581">
        <f t="shared" si="52"/>
        <v>-10962317.737996444</v>
      </c>
      <c r="U275" s="581">
        <v>6577390.642797865</v>
      </c>
      <c r="V275" s="592">
        <v>7440932.7402636111</v>
      </c>
      <c r="W275" s="581">
        <v>4065082.9274062514</v>
      </c>
      <c r="X275" s="581">
        <v>2789946.0774370567</v>
      </c>
      <c r="Y275" s="589">
        <v>-3653538.672430682</v>
      </c>
      <c r="Z275" s="589">
        <v>1401205.8310567909</v>
      </c>
      <c r="AA275" s="604">
        <f t="shared" si="44"/>
        <v>7115003.8788610306</v>
      </c>
      <c r="AB275" s="604"/>
      <c r="AC275" s="602">
        <f t="shared" si="45"/>
        <v>963085.11451094039</v>
      </c>
      <c r="AD275" s="581">
        <v>1402566.7841411419</v>
      </c>
      <c r="AE275" s="578">
        <f t="shared" si="46"/>
        <v>34.730754361656643</v>
      </c>
      <c r="AF275" s="578"/>
      <c r="AG275" s="583">
        <v>40384</v>
      </c>
      <c r="AH275" s="584">
        <v>1</v>
      </c>
      <c r="AI275" s="586">
        <v>33</v>
      </c>
    </row>
    <row r="276" spans="1:35" s="572" customFormat="1" ht="16.5">
      <c r="A276" s="585">
        <v>859</v>
      </c>
      <c r="B276" s="432" t="s">
        <v>280</v>
      </c>
      <c r="C276" s="581">
        <v>22390854.907572355</v>
      </c>
      <c r="D276" s="581">
        <v>23391603.906923968</v>
      </c>
      <c r="E276" s="611">
        <f t="shared" si="47"/>
        <v>1000748.9993516132</v>
      </c>
      <c r="F276" s="582">
        <f t="shared" si="48"/>
        <v>4.4694541744056869E-2</v>
      </c>
      <c r="G276" s="582"/>
      <c r="H276" s="581">
        <v>20277104.583932716</v>
      </c>
      <c r="I276" s="581">
        <v>20745743.743042391</v>
      </c>
      <c r="J276" s="611">
        <f t="shared" si="49"/>
        <v>468639.15910967439</v>
      </c>
      <c r="K276" s="582">
        <f t="shared" si="50"/>
        <v>2.3111739507474714E-2</v>
      </c>
      <c r="L276" s="579"/>
      <c r="M276" s="578">
        <f t="shared" si="51"/>
        <v>2113750.3236396387</v>
      </c>
      <c r="N276" s="578">
        <v>-1269966.4205834512</v>
      </c>
      <c r="O276" s="591">
        <v>902735.05876114219</v>
      </c>
      <c r="P276" s="578">
        <v>2532738.77570251</v>
      </c>
      <c r="Q276" s="578">
        <v>-1602539.1589233917</v>
      </c>
      <c r="R276" s="604">
        <f t="shared" si="43"/>
        <v>-2872505.5795068429</v>
      </c>
      <c r="S276" s="604"/>
      <c r="T276" s="581">
        <f t="shared" si="52"/>
        <v>2645860.1638815776</v>
      </c>
      <c r="U276" s="581">
        <v>-1587516.0983289462</v>
      </c>
      <c r="V276" s="592">
        <v>-287554.66912748665</v>
      </c>
      <c r="W276" s="581">
        <v>1557006.8772822171</v>
      </c>
      <c r="X276" s="581">
        <v>-1742905.1000900699</v>
      </c>
      <c r="Y276" s="589">
        <v>-593663.84628788964</v>
      </c>
      <c r="Z276" s="589">
        <v>227682.06872510555</v>
      </c>
      <c r="AA276" s="604">
        <f t="shared" si="44"/>
        <v>-3696402.9759817999</v>
      </c>
      <c r="AB276" s="604"/>
      <c r="AC276" s="602">
        <f t="shared" si="45"/>
        <v>-823897.396474957</v>
      </c>
      <c r="AD276" s="581">
        <v>-1098679.2299244478</v>
      </c>
      <c r="AE276" s="578">
        <f t="shared" si="46"/>
        <v>-167.43054402993718</v>
      </c>
      <c r="AF276" s="578"/>
      <c r="AG276" s="583">
        <v>6562</v>
      </c>
      <c r="AH276" s="584">
        <v>17</v>
      </c>
      <c r="AI276" s="584">
        <v>17</v>
      </c>
    </row>
    <row r="277" spans="1:35" s="572" customFormat="1" ht="16.5">
      <c r="A277" s="585">
        <v>886</v>
      </c>
      <c r="B277" s="432" t="s">
        <v>601</v>
      </c>
      <c r="C277" s="581">
        <v>47987250.964812636</v>
      </c>
      <c r="D277" s="581">
        <v>49667215.104134321</v>
      </c>
      <c r="E277" s="611">
        <f t="shared" si="47"/>
        <v>1679964.1393216848</v>
      </c>
      <c r="F277" s="582">
        <f t="shared" si="48"/>
        <v>3.5008551345305096E-2</v>
      </c>
      <c r="G277" s="582"/>
      <c r="H277" s="581">
        <v>47757659.438168585</v>
      </c>
      <c r="I277" s="581">
        <v>48719959.992504507</v>
      </c>
      <c r="J277" s="611">
        <f t="shared" si="49"/>
        <v>962300.554335922</v>
      </c>
      <c r="K277" s="582">
        <f t="shared" si="50"/>
        <v>2.0149659042269522E-2</v>
      </c>
      <c r="L277" s="579"/>
      <c r="M277" s="578">
        <f t="shared" si="51"/>
        <v>229591.52664405107</v>
      </c>
      <c r="N277" s="578">
        <v>-141052.78831426238</v>
      </c>
      <c r="O277" s="591">
        <v>2315590.9609702975</v>
      </c>
      <c r="P277" s="578">
        <v>2933419.2648841068</v>
      </c>
      <c r="Q277" s="578">
        <v>-565052.86245624186</v>
      </c>
      <c r="R277" s="604">
        <f t="shared" si="43"/>
        <v>-706105.65077050426</v>
      </c>
      <c r="S277" s="604"/>
      <c r="T277" s="581">
        <f t="shared" si="52"/>
        <v>947255.11162981391</v>
      </c>
      <c r="U277" s="581">
        <v>-568353.06697788823</v>
      </c>
      <c r="V277" s="592">
        <v>556082.43211881816</v>
      </c>
      <c r="W277" s="581">
        <v>1464271.9739580378</v>
      </c>
      <c r="X277" s="581">
        <v>-713009.78457298933</v>
      </c>
      <c r="Y277" s="589">
        <v>-1139830.9660745384</v>
      </c>
      <c r="Z277" s="589">
        <v>437148.18407004036</v>
      </c>
      <c r="AA277" s="604">
        <f t="shared" si="44"/>
        <v>-1984045.6335553755</v>
      </c>
      <c r="AB277" s="604"/>
      <c r="AC277" s="602">
        <f t="shared" si="45"/>
        <v>-1277939.9827848712</v>
      </c>
      <c r="AD277" s="581">
        <v>-1697492.2539817542</v>
      </c>
      <c r="AE277" s="578">
        <f t="shared" si="46"/>
        <v>-134.73230049859148</v>
      </c>
      <c r="AF277" s="578"/>
      <c r="AG277" s="583">
        <v>12599</v>
      </c>
      <c r="AH277" s="584">
        <v>4</v>
      </c>
      <c r="AI277" s="584">
        <v>4</v>
      </c>
    </row>
    <row r="278" spans="1:35" s="572" customFormat="1" ht="16.5">
      <c r="A278" s="585">
        <v>887</v>
      </c>
      <c r="B278" s="432" t="s">
        <v>282</v>
      </c>
      <c r="C278" s="581">
        <v>21866477.093915261</v>
      </c>
      <c r="D278" s="581">
        <v>22394517.605097614</v>
      </c>
      <c r="E278" s="611">
        <f t="shared" si="47"/>
        <v>528040.5111823529</v>
      </c>
      <c r="F278" s="582">
        <f t="shared" si="48"/>
        <v>2.4148403463184732E-2</v>
      </c>
      <c r="G278" s="582"/>
      <c r="H278" s="581">
        <v>21180120.028628215</v>
      </c>
      <c r="I278" s="581">
        <v>21419149.820738032</v>
      </c>
      <c r="J278" s="611">
        <f t="shared" si="49"/>
        <v>239029.79210981727</v>
      </c>
      <c r="K278" s="582">
        <f t="shared" si="50"/>
        <v>1.1285573065059663E-2</v>
      </c>
      <c r="L278" s="579"/>
      <c r="M278" s="578">
        <f t="shared" si="51"/>
        <v>686357.06528704613</v>
      </c>
      <c r="N278" s="578">
        <v>-413029.62838200323</v>
      </c>
      <c r="O278" s="591">
        <v>-297938.99340221286</v>
      </c>
      <c r="P278" s="578">
        <v>-83752.401828683913</v>
      </c>
      <c r="Q278" s="578">
        <v>-194736.86893043312</v>
      </c>
      <c r="R278" s="604">
        <f t="shared" si="43"/>
        <v>-607766.49731243635</v>
      </c>
      <c r="S278" s="604"/>
      <c r="T278" s="581">
        <f t="shared" si="52"/>
        <v>975367.78435958177</v>
      </c>
      <c r="U278" s="581">
        <v>-585220.67061574897</v>
      </c>
      <c r="V278" s="592">
        <v>-1134222.8277102225</v>
      </c>
      <c r="W278" s="581">
        <v>-803217.01023280248</v>
      </c>
      <c r="X278" s="581">
        <v>-260224.30220244415</v>
      </c>
      <c r="Y278" s="589">
        <v>-413357.22549365554</v>
      </c>
      <c r="Z278" s="589">
        <v>158530.83998857165</v>
      </c>
      <c r="AA278" s="604">
        <f t="shared" si="44"/>
        <v>-1100271.358323277</v>
      </c>
      <c r="AB278" s="604"/>
      <c r="AC278" s="602">
        <f t="shared" si="45"/>
        <v>-492504.86101084063</v>
      </c>
      <c r="AD278" s="581">
        <v>-462387.37405664939</v>
      </c>
      <c r="AE278" s="578">
        <f t="shared" si="46"/>
        <v>-101.20100110673</v>
      </c>
      <c r="AF278" s="578"/>
      <c r="AG278" s="583">
        <v>4569</v>
      </c>
      <c r="AH278" s="584">
        <v>6</v>
      </c>
      <c r="AI278" s="584">
        <v>6</v>
      </c>
    </row>
    <row r="279" spans="1:35" s="572" customFormat="1" ht="16.5">
      <c r="A279" s="585">
        <v>889</v>
      </c>
      <c r="B279" s="432" t="s">
        <v>283</v>
      </c>
      <c r="C279" s="581">
        <v>11836195.205405431</v>
      </c>
      <c r="D279" s="581">
        <v>12052956.446180886</v>
      </c>
      <c r="E279" s="611">
        <f t="shared" si="47"/>
        <v>216761.24077545479</v>
      </c>
      <c r="F279" s="582">
        <f t="shared" si="48"/>
        <v>1.8313422262287701E-2</v>
      </c>
      <c r="G279" s="582"/>
      <c r="H279" s="581">
        <v>13652785.054324633</v>
      </c>
      <c r="I279" s="581">
        <v>13813802.382255664</v>
      </c>
      <c r="J279" s="611">
        <f t="shared" si="49"/>
        <v>161017.32793103158</v>
      </c>
      <c r="K279" s="582">
        <f t="shared" si="50"/>
        <v>1.1793734925902757E-2</v>
      </c>
      <c r="L279" s="579"/>
      <c r="M279" s="578">
        <f t="shared" si="51"/>
        <v>-1816589.8489192016</v>
      </c>
      <c r="N279" s="578">
        <v>1089285.4322706249</v>
      </c>
      <c r="O279" s="591">
        <v>-50760.298623874784</v>
      </c>
      <c r="P279" s="578">
        <v>-468503.80426803231</v>
      </c>
      <c r="Q279" s="578">
        <v>428441.06138360279</v>
      </c>
      <c r="R279" s="604">
        <f t="shared" si="43"/>
        <v>1517726.4936542278</v>
      </c>
      <c r="S279" s="604"/>
      <c r="T279" s="581">
        <f t="shared" si="52"/>
        <v>-1760845.9360747784</v>
      </c>
      <c r="U279" s="581">
        <v>1056507.5616448668</v>
      </c>
      <c r="V279" s="592">
        <v>647394.25291823596</v>
      </c>
      <c r="W279" s="581">
        <v>252616.46400971338</v>
      </c>
      <c r="X279" s="581">
        <v>358173.31375832885</v>
      </c>
      <c r="Y279" s="589">
        <v>-228255.69707167716</v>
      </c>
      <c r="Z279" s="589">
        <v>87540.667386991961</v>
      </c>
      <c r="AA279" s="604">
        <f t="shared" si="44"/>
        <v>1273965.8457185104</v>
      </c>
      <c r="AB279" s="604"/>
      <c r="AC279" s="602">
        <f t="shared" si="45"/>
        <v>-243760.64793571737</v>
      </c>
      <c r="AD279" s="581">
        <v>-238476.16437667981</v>
      </c>
      <c r="AE279" s="578">
        <f t="shared" si="46"/>
        <v>-94.520873712516774</v>
      </c>
      <c r="AF279" s="578"/>
      <c r="AG279" s="583">
        <v>2523</v>
      </c>
      <c r="AH279" s="584">
        <v>17</v>
      </c>
      <c r="AI279" s="584">
        <v>17</v>
      </c>
    </row>
    <row r="280" spans="1:35" s="572" customFormat="1" ht="16.5">
      <c r="A280" s="585">
        <v>890</v>
      </c>
      <c r="B280" s="432" t="s">
        <v>284</v>
      </c>
      <c r="C280" s="581">
        <v>6954597.0071470533</v>
      </c>
      <c r="D280" s="581">
        <v>7300401.8190888762</v>
      </c>
      <c r="E280" s="611">
        <f t="shared" si="47"/>
        <v>345804.81194182299</v>
      </c>
      <c r="F280" s="582">
        <f t="shared" si="48"/>
        <v>4.9723199142444725E-2</v>
      </c>
      <c r="G280" s="582"/>
      <c r="H280" s="581">
        <v>7154063.8250147598</v>
      </c>
      <c r="I280" s="581">
        <v>7231970.9095310317</v>
      </c>
      <c r="J280" s="611">
        <f t="shared" si="49"/>
        <v>77907.084516271949</v>
      </c>
      <c r="K280" s="582">
        <f t="shared" si="50"/>
        <v>1.0889906271714204E-2</v>
      </c>
      <c r="L280" s="579"/>
      <c r="M280" s="578">
        <f t="shared" si="51"/>
        <v>-199466.81786770653</v>
      </c>
      <c r="N280" s="578">
        <v>119373.96570226965</v>
      </c>
      <c r="O280" s="591">
        <v>457814.78560885787</v>
      </c>
      <c r="P280" s="578">
        <v>-114431.19289236888</v>
      </c>
      <c r="Q280" s="578">
        <v>577144.85916695406</v>
      </c>
      <c r="R280" s="604">
        <f t="shared" si="43"/>
        <v>696518.82486922375</v>
      </c>
      <c r="S280" s="604"/>
      <c r="T280" s="581">
        <f t="shared" si="52"/>
        <v>68430.909557844512</v>
      </c>
      <c r="U280" s="581">
        <v>-41058.545734706699</v>
      </c>
      <c r="V280" s="592">
        <v>151507.27377980202</v>
      </c>
      <c r="W280" s="581">
        <v>-313273.59396589082</v>
      </c>
      <c r="X280" s="581">
        <v>447661.05772697419</v>
      </c>
      <c r="Y280" s="589">
        <v>-106754.5471837412</v>
      </c>
      <c r="Z280" s="589">
        <v>40942.523787812337</v>
      </c>
      <c r="AA280" s="604">
        <f t="shared" si="44"/>
        <v>340790.48859633866</v>
      </c>
      <c r="AB280" s="604"/>
      <c r="AC280" s="602">
        <f t="shared" si="45"/>
        <v>-355728.33627288509</v>
      </c>
      <c r="AD280" s="581">
        <v>-370327.45591889415</v>
      </c>
      <c r="AE280" s="578">
        <f t="shared" si="46"/>
        <v>-313.83682704991031</v>
      </c>
      <c r="AF280" s="578"/>
      <c r="AG280" s="583">
        <v>1180</v>
      </c>
      <c r="AH280" s="584">
        <v>19</v>
      </c>
      <c r="AI280" s="584">
        <v>19</v>
      </c>
    </row>
    <row r="281" spans="1:35" s="572" customFormat="1" ht="16.5">
      <c r="A281" s="585">
        <v>892</v>
      </c>
      <c r="B281" s="432" t="s">
        <v>285</v>
      </c>
      <c r="C281" s="581">
        <v>11080153.712775251</v>
      </c>
      <c r="D281" s="581">
        <v>11164168.786225824</v>
      </c>
      <c r="E281" s="611">
        <f t="shared" si="47"/>
        <v>84015.073450572789</v>
      </c>
      <c r="F281" s="582">
        <f t="shared" si="48"/>
        <v>7.582482664812192E-3</v>
      </c>
      <c r="G281" s="582"/>
      <c r="H281" s="581">
        <v>11710903.169051671</v>
      </c>
      <c r="I281" s="581">
        <v>12010705.137868116</v>
      </c>
      <c r="J281" s="611">
        <f t="shared" si="49"/>
        <v>299801.96881644428</v>
      </c>
      <c r="K281" s="582">
        <f t="shared" si="50"/>
        <v>2.5600243165593669E-2</v>
      </c>
      <c r="L281" s="579"/>
      <c r="M281" s="578">
        <f t="shared" si="51"/>
        <v>-630749.4562764205</v>
      </c>
      <c r="N281" s="578">
        <v>377503.70580947527</v>
      </c>
      <c r="O281" s="591">
        <v>-283701.31089477241</v>
      </c>
      <c r="P281" s="578">
        <v>-399069.35673093051</v>
      </c>
      <c r="Q281" s="578">
        <v>130506.25360763166</v>
      </c>
      <c r="R281" s="604">
        <f t="shared" si="43"/>
        <v>508009.95941710693</v>
      </c>
      <c r="S281" s="604"/>
      <c r="T281" s="581">
        <f t="shared" si="52"/>
        <v>-846536.35164229199</v>
      </c>
      <c r="U281" s="581">
        <v>507921.81098537508</v>
      </c>
      <c r="V281" s="592">
        <v>-840556.15690301359</v>
      </c>
      <c r="W281" s="581">
        <v>-1041294.0159579739</v>
      </c>
      <c r="X281" s="581">
        <v>148623.99669289205</v>
      </c>
      <c r="Y281" s="589">
        <v>-324968.07922372746</v>
      </c>
      <c r="Z281" s="589">
        <v>124631.81817442534</v>
      </c>
      <c r="AA281" s="604">
        <f t="shared" si="44"/>
        <v>456209.54662896501</v>
      </c>
      <c r="AB281" s="604"/>
      <c r="AC281" s="602">
        <f t="shared" si="45"/>
        <v>-51800.412788141926</v>
      </c>
      <c r="AD281" s="581">
        <v>26055.02094937861</v>
      </c>
      <c r="AE281" s="578">
        <f t="shared" si="46"/>
        <v>7.2536249859071855</v>
      </c>
      <c r="AF281" s="578"/>
      <c r="AG281" s="583">
        <v>3592</v>
      </c>
      <c r="AH281" s="584">
        <v>13</v>
      </c>
      <c r="AI281" s="584">
        <v>13</v>
      </c>
    </row>
    <row r="282" spans="1:35" s="572" customFormat="1" ht="16.5">
      <c r="A282" s="585">
        <v>893</v>
      </c>
      <c r="B282" s="432" t="s">
        <v>602</v>
      </c>
      <c r="C282" s="581">
        <v>30464803.078375433</v>
      </c>
      <c r="D282" s="581">
        <v>31018975.544961326</v>
      </c>
      <c r="E282" s="611">
        <f t="shared" si="47"/>
        <v>554172.46658589318</v>
      </c>
      <c r="F282" s="582">
        <f t="shared" si="48"/>
        <v>1.8190580952064536E-2</v>
      </c>
      <c r="G282" s="582"/>
      <c r="H282" s="581">
        <v>29413270.031975284</v>
      </c>
      <c r="I282" s="581">
        <v>30207957.020035211</v>
      </c>
      <c r="J282" s="611">
        <f t="shared" si="49"/>
        <v>794686.98805992678</v>
      </c>
      <c r="K282" s="582">
        <f t="shared" si="50"/>
        <v>2.7017974784715175E-2</v>
      </c>
      <c r="L282" s="579"/>
      <c r="M282" s="578">
        <f t="shared" si="51"/>
        <v>1051533.0464001484</v>
      </c>
      <c r="N282" s="578">
        <v>-632871.37483209744</v>
      </c>
      <c r="O282" s="591">
        <v>1413258.8271176741</v>
      </c>
      <c r="P282" s="578">
        <v>1639547.1761113256</v>
      </c>
      <c r="Q282" s="578">
        <v>-195057.98474964002</v>
      </c>
      <c r="R282" s="604">
        <f t="shared" si="43"/>
        <v>-827929.35958173743</v>
      </c>
      <c r="S282" s="604"/>
      <c r="T282" s="581">
        <f t="shared" si="52"/>
        <v>811018.52492611483</v>
      </c>
      <c r="U282" s="581">
        <v>-486611.1149556688</v>
      </c>
      <c r="V282" s="592">
        <v>2410308.682404466</v>
      </c>
      <c r="W282" s="581">
        <v>2542341.6667930707</v>
      </c>
      <c r="X282" s="581">
        <v>-16867.787506536832</v>
      </c>
      <c r="Y282" s="589">
        <v>-672553.6472575696</v>
      </c>
      <c r="Z282" s="589">
        <v>257937.8998632177</v>
      </c>
      <c r="AA282" s="604">
        <f t="shared" si="44"/>
        <v>-918094.64985655737</v>
      </c>
      <c r="AB282" s="604"/>
      <c r="AC282" s="602">
        <f t="shared" si="45"/>
        <v>-90165.290274819941</v>
      </c>
      <c r="AD282" s="581">
        <v>25260.03160165064</v>
      </c>
      <c r="AE282" s="578">
        <f t="shared" si="46"/>
        <v>3.3979057844566372</v>
      </c>
      <c r="AF282" s="578"/>
      <c r="AG282" s="583">
        <v>7434</v>
      </c>
      <c r="AH282" s="584">
        <v>15</v>
      </c>
      <c r="AI282" s="584">
        <v>15</v>
      </c>
    </row>
    <row r="283" spans="1:35" s="572" customFormat="1" ht="16.5">
      <c r="A283" s="585">
        <v>895</v>
      </c>
      <c r="B283" s="432" t="s">
        <v>603</v>
      </c>
      <c r="C283" s="581">
        <v>63434021.44709982</v>
      </c>
      <c r="D283" s="581">
        <v>65169592.008118033</v>
      </c>
      <c r="E283" s="611">
        <f t="shared" si="47"/>
        <v>1735570.5610182136</v>
      </c>
      <c r="F283" s="582">
        <f t="shared" si="48"/>
        <v>2.7360248040802136E-2</v>
      </c>
      <c r="G283" s="582"/>
      <c r="H283" s="581">
        <v>65252714.297599308</v>
      </c>
      <c r="I283" s="581">
        <v>66297264.313152052</v>
      </c>
      <c r="J283" s="611">
        <f t="shared" si="49"/>
        <v>1044550.0155527443</v>
      </c>
      <c r="K283" s="582">
        <f t="shared" si="50"/>
        <v>1.6007763459292206E-2</v>
      </c>
      <c r="L283" s="579"/>
      <c r="M283" s="578">
        <f t="shared" si="51"/>
        <v>-1818692.8504994884</v>
      </c>
      <c r="N283" s="578">
        <v>1087190.5307428802</v>
      </c>
      <c r="O283" s="591">
        <v>-1622051.6529995501</v>
      </c>
      <c r="P283" s="578">
        <v>-3264125.1634804383</v>
      </c>
      <c r="Q283" s="578">
        <v>1706487.9592344095</v>
      </c>
      <c r="R283" s="604">
        <f t="shared" si="43"/>
        <v>2793678.4899772899</v>
      </c>
      <c r="S283" s="604"/>
      <c r="T283" s="581">
        <f t="shared" si="52"/>
        <v>-1127672.3050340191</v>
      </c>
      <c r="U283" s="581">
        <v>676603.38302041125</v>
      </c>
      <c r="V283" s="592">
        <v>-3333691.1373555362</v>
      </c>
      <c r="W283" s="581">
        <v>-4695332.5420324355</v>
      </c>
      <c r="X283" s="581">
        <v>1142681.9362001948</v>
      </c>
      <c r="Y283" s="589">
        <v>-1365372.5644890019</v>
      </c>
      <c r="Z283" s="589">
        <v>523647.93983530824</v>
      </c>
      <c r="AA283" s="604">
        <f t="shared" si="44"/>
        <v>977560.69456691237</v>
      </c>
      <c r="AB283" s="604"/>
      <c r="AC283" s="602">
        <f t="shared" si="45"/>
        <v>-1816117.7954103774</v>
      </c>
      <c r="AD283" s="581">
        <v>-1585939.9047133829</v>
      </c>
      <c r="AE283" s="578">
        <f t="shared" si="46"/>
        <v>-105.08480683232062</v>
      </c>
      <c r="AF283" s="578"/>
      <c r="AG283" s="583">
        <v>15092</v>
      </c>
      <c r="AH283" s="584">
        <v>2</v>
      </c>
      <c r="AI283" s="584">
        <v>2</v>
      </c>
    </row>
    <row r="284" spans="1:35" s="572" customFormat="1" ht="16.5">
      <c r="A284" s="585">
        <v>905</v>
      </c>
      <c r="B284" s="432" t="s">
        <v>604</v>
      </c>
      <c r="C284" s="581">
        <v>257591456.07163519</v>
      </c>
      <c r="D284" s="581">
        <v>273567754.76178247</v>
      </c>
      <c r="E284" s="611">
        <f t="shared" si="47"/>
        <v>15976298.690147281</v>
      </c>
      <c r="F284" s="582">
        <f t="shared" si="48"/>
        <v>6.2021850156801527E-2</v>
      </c>
      <c r="G284" s="582"/>
      <c r="H284" s="581">
        <v>240983250.28434977</v>
      </c>
      <c r="I284" s="581">
        <v>249118013.80864075</v>
      </c>
      <c r="J284" s="611">
        <f t="shared" si="49"/>
        <v>8134763.5242909789</v>
      </c>
      <c r="K284" s="582">
        <f t="shared" si="50"/>
        <v>3.3756551605525743E-2</v>
      </c>
      <c r="L284" s="579"/>
      <c r="M284" s="578">
        <f t="shared" si="51"/>
        <v>16608205.787285417</v>
      </c>
      <c r="N284" s="578">
        <v>-9982524.3593746722</v>
      </c>
      <c r="O284" s="591">
        <v>16681570.353377461</v>
      </c>
      <c r="P284" s="578">
        <v>21136703.112809628</v>
      </c>
      <c r="Q284" s="578">
        <v>-4173467.9497271087</v>
      </c>
      <c r="R284" s="604">
        <f t="shared" si="43"/>
        <v>-14155992.309101781</v>
      </c>
      <c r="S284" s="604"/>
      <c r="T284" s="581">
        <f t="shared" si="52"/>
        <v>24449740.953141719</v>
      </c>
      <c r="U284" s="581">
        <v>-14669844.571885029</v>
      </c>
      <c r="V284" s="592">
        <v>6448957.9917337298</v>
      </c>
      <c r="W284" s="581">
        <v>14058299.078346759</v>
      </c>
      <c r="X284" s="581">
        <v>-6556092.3099627569</v>
      </c>
      <c r="Y284" s="589">
        <v>-6150871.3168883026</v>
      </c>
      <c r="Z284" s="589">
        <v>2358983.3112591398</v>
      </c>
      <c r="AA284" s="604">
        <f t="shared" si="44"/>
        <v>-25017824.887476947</v>
      </c>
      <c r="AB284" s="604"/>
      <c r="AC284" s="602">
        <f t="shared" si="45"/>
        <v>-10861832.578375166</v>
      </c>
      <c r="AD284" s="581">
        <v>-9579583.7337483764</v>
      </c>
      <c r="AE284" s="578">
        <f t="shared" si="46"/>
        <v>-140.90109627799578</v>
      </c>
      <c r="AF284" s="578"/>
      <c r="AG284" s="583">
        <v>67988</v>
      </c>
      <c r="AH284" s="584">
        <v>15</v>
      </c>
      <c r="AI284" s="584">
        <v>15</v>
      </c>
    </row>
    <row r="285" spans="1:35" s="572" customFormat="1" ht="16.5">
      <c r="A285" s="585">
        <v>908</v>
      </c>
      <c r="B285" s="432" t="s">
        <v>289</v>
      </c>
      <c r="C285" s="581">
        <v>85026523.24177812</v>
      </c>
      <c r="D285" s="581">
        <v>89994281.500233307</v>
      </c>
      <c r="E285" s="611">
        <f t="shared" si="47"/>
        <v>4967758.2584551871</v>
      </c>
      <c r="F285" s="582">
        <f t="shared" si="48"/>
        <v>5.8425983670166812E-2</v>
      </c>
      <c r="G285" s="582"/>
      <c r="H285" s="581">
        <v>84708547.841502771</v>
      </c>
      <c r="I285" s="581">
        <v>86044752.064794928</v>
      </c>
      <c r="J285" s="611">
        <f t="shared" si="49"/>
        <v>1336204.2232921571</v>
      </c>
      <c r="K285" s="582">
        <f t="shared" si="50"/>
        <v>1.5774136817837014E-2</v>
      </c>
      <c r="L285" s="579"/>
      <c r="M285" s="578">
        <f t="shared" si="51"/>
        <v>317975.40027534962</v>
      </c>
      <c r="N285" s="578">
        <v>-196172.36368123142</v>
      </c>
      <c r="O285" s="591">
        <v>2878996.9631519914</v>
      </c>
      <c r="P285" s="578">
        <v>2703857.0407458842</v>
      </c>
      <c r="Q285" s="578">
        <v>261349.39126429276</v>
      </c>
      <c r="R285" s="604">
        <f t="shared" si="43"/>
        <v>65177.027583061339</v>
      </c>
      <c r="S285" s="604"/>
      <c r="T285" s="581">
        <f t="shared" si="52"/>
        <v>3949529.4354383796</v>
      </c>
      <c r="U285" s="581">
        <v>-2369717.6612630272</v>
      </c>
      <c r="V285" s="592">
        <v>-6770537.2180024087</v>
      </c>
      <c r="W285" s="581">
        <v>-5487671.3734987825</v>
      </c>
      <c r="X285" s="581">
        <v>-962141.46045069606</v>
      </c>
      <c r="Y285" s="589">
        <v>-1872999.4833432154</v>
      </c>
      <c r="Z285" s="589">
        <v>718333.11015176168</v>
      </c>
      <c r="AA285" s="604">
        <f t="shared" si="44"/>
        <v>-4486525.4949051775</v>
      </c>
      <c r="AB285" s="604"/>
      <c r="AC285" s="602">
        <f t="shared" si="45"/>
        <v>-4551702.5224882392</v>
      </c>
      <c r="AD285" s="581">
        <v>-4252885.2870753231</v>
      </c>
      <c r="AE285" s="578">
        <f t="shared" si="46"/>
        <v>-205.42362397117921</v>
      </c>
      <c r="AF285" s="578"/>
      <c r="AG285" s="583">
        <v>20703</v>
      </c>
      <c r="AH285" s="584">
        <v>6</v>
      </c>
      <c r="AI285" s="584">
        <v>6</v>
      </c>
    </row>
    <row r="286" spans="1:35" s="572" customFormat="1" ht="16.5">
      <c r="A286" s="585">
        <v>915</v>
      </c>
      <c r="B286" s="432" t="s">
        <v>290</v>
      </c>
      <c r="C286" s="581">
        <v>98183839.519379079</v>
      </c>
      <c r="D286" s="581">
        <v>100477175.17180339</v>
      </c>
      <c r="E286" s="611">
        <f t="shared" si="47"/>
        <v>2293335.6524243057</v>
      </c>
      <c r="F286" s="582">
        <f t="shared" si="48"/>
        <v>2.3357567433199201E-2</v>
      </c>
      <c r="G286" s="582"/>
      <c r="H286" s="581">
        <v>99481894.705941856</v>
      </c>
      <c r="I286" s="581">
        <v>100000067.0024409</v>
      </c>
      <c r="J286" s="611">
        <f t="shared" si="49"/>
        <v>518172.2964990437</v>
      </c>
      <c r="K286" s="582">
        <f t="shared" si="50"/>
        <v>5.2087095649988088E-3</v>
      </c>
      <c r="L286" s="579"/>
      <c r="M286" s="578">
        <f t="shared" si="51"/>
        <v>-1298055.1865627766</v>
      </c>
      <c r="N286" s="578">
        <v>773633.93252304895</v>
      </c>
      <c r="O286" s="591">
        <v>-1429910.7563574612</v>
      </c>
      <c r="P286" s="578">
        <v>-2380121.9298177809</v>
      </c>
      <c r="Q286" s="578">
        <v>1033412.9961954993</v>
      </c>
      <c r="R286" s="604">
        <f t="shared" si="43"/>
        <v>1807046.9287185483</v>
      </c>
      <c r="S286" s="604"/>
      <c r="T286" s="581">
        <f t="shared" si="52"/>
        <v>477108.16936248541</v>
      </c>
      <c r="U286" s="581">
        <v>-286264.90161749121</v>
      </c>
      <c r="V286" s="592">
        <v>-2935116.6711457074</v>
      </c>
      <c r="W286" s="581">
        <v>-3170064.9019733667</v>
      </c>
      <c r="X286" s="581">
        <v>9715.2320679914064</v>
      </c>
      <c r="Y286" s="589">
        <v>-1787595.8455962224</v>
      </c>
      <c r="Z286" s="589">
        <v>685579.09112151177</v>
      </c>
      <c r="AA286" s="604">
        <f t="shared" si="44"/>
        <v>-1378566.4240242105</v>
      </c>
      <c r="AB286" s="604"/>
      <c r="AC286" s="602">
        <f t="shared" si="45"/>
        <v>-3185613.3527427586</v>
      </c>
      <c r="AD286" s="581">
        <v>-3617879.6625040993</v>
      </c>
      <c r="AE286" s="578">
        <f t="shared" si="46"/>
        <v>-183.10034224930914</v>
      </c>
      <c r="AF286" s="578"/>
      <c r="AG286" s="583">
        <v>19759</v>
      </c>
      <c r="AH286" s="584">
        <v>11</v>
      </c>
      <c r="AI286" s="584">
        <v>11</v>
      </c>
    </row>
    <row r="287" spans="1:35" s="572" customFormat="1" ht="16.5">
      <c r="A287" s="585">
        <v>918</v>
      </c>
      <c r="B287" s="432" t="s">
        <v>605</v>
      </c>
      <c r="C287" s="581">
        <v>9990924.9265393093</v>
      </c>
      <c r="D287" s="581">
        <v>10041904.234215643</v>
      </c>
      <c r="E287" s="611">
        <f t="shared" si="47"/>
        <v>50979.307676333934</v>
      </c>
      <c r="F287" s="582">
        <f t="shared" si="48"/>
        <v>5.1025613795691203E-3</v>
      </c>
      <c r="G287" s="582"/>
      <c r="H287" s="581">
        <v>9891431.4024844915</v>
      </c>
      <c r="I287" s="581">
        <v>10011754.038021475</v>
      </c>
      <c r="J287" s="611">
        <f t="shared" si="49"/>
        <v>120322.63553698361</v>
      </c>
      <c r="K287" s="582">
        <f t="shared" si="50"/>
        <v>1.2164329978243739E-2</v>
      </c>
      <c r="L287" s="579"/>
      <c r="M287" s="578">
        <f t="shared" si="51"/>
        <v>99493.524054817855</v>
      </c>
      <c r="N287" s="578">
        <v>-60287.279328028912</v>
      </c>
      <c r="O287" s="591">
        <v>114106.07200995646</v>
      </c>
      <c r="P287" s="578">
        <v>143659.39281580318</v>
      </c>
      <c r="Q287" s="578">
        <v>-20092.982377388667</v>
      </c>
      <c r="R287" s="604">
        <f t="shared" si="43"/>
        <v>-80380.261705417579</v>
      </c>
      <c r="S287" s="604"/>
      <c r="T287" s="581">
        <f t="shared" si="52"/>
        <v>30150.19619416818</v>
      </c>
      <c r="U287" s="581">
        <v>-18090.117716500903</v>
      </c>
      <c r="V287" s="592">
        <v>77351.241004055366</v>
      </c>
      <c r="W287" s="581">
        <v>79758.107428137213</v>
      </c>
      <c r="X287" s="581">
        <v>1095.4773544959185</v>
      </c>
      <c r="Y287" s="589">
        <v>-201567.06027574185</v>
      </c>
      <c r="Z287" s="589">
        <v>77305.036440038879</v>
      </c>
      <c r="AA287" s="604">
        <f t="shared" si="44"/>
        <v>-141256.66419770796</v>
      </c>
      <c r="AB287" s="604"/>
      <c r="AC287" s="602">
        <f t="shared" si="45"/>
        <v>-60876.402492290377</v>
      </c>
      <c r="AD287" s="581">
        <v>69390.033073474187</v>
      </c>
      <c r="AE287" s="578">
        <f t="shared" si="46"/>
        <v>31.144539081451612</v>
      </c>
      <c r="AF287" s="578"/>
      <c r="AG287" s="583">
        <v>2228</v>
      </c>
      <c r="AH287" s="584">
        <v>2</v>
      </c>
      <c r="AI287" s="584">
        <v>2</v>
      </c>
    </row>
    <row r="288" spans="1:35" s="572" customFormat="1" ht="16.5">
      <c r="A288" s="585">
        <v>921</v>
      </c>
      <c r="B288" s="432" t="s">
        <v>292</v>
      </c>
      <c r="C288" s="581">
        <v>11913747.943520846</v>
      </c>
      <c r="D288" s="581">
        <v>12020252.257222278</v>
      </c>
      <c r="E288" s="611">
        <f t="shared" si="47"/>
        <v>106504.3137014322</v>
      </c>
      <c r="F288" s="582">
        <f t="shared" si="48"/>
        <v>8.9396144862501758E-3</v>
      </c>
      <c r="G288" s="582"/>
      <c r="H288" s="581">
        <v>13164647.507253978</v>
      </c>
      <c r="I288" s="581">
        <v>13213799.115686493</v>
      </c>
      <c r="J288" s="611">
        <f t="shared" si="49"/>
        <v>49151.608432514593</v>
      </c>
      <c r="K288" s="582">
        <f t="shared" si="50"/>
        <v>3.7336061148185774E-3</v>
      </c>
      <c r="L288" s="579"/>
      <c r="M288" s="578">
        <f t="shared" si="51"/>
        <v>-1250899.5637331326</v>
      </c>
      <c r="N288" s="578">
        <v>750034.47577336105</v>
      </c>
      <c r="O288" s="591">
        <v>596521.682855241</v>
      </c>
      <c r="P288" s="578">
        <v>489766.2772883391</v>
      </c>
      <c r="Q288" s="578">
        <v>114841.058094263</v>
      </c>
      <c r="R288" s="604">
        <f t="shared" si="43"/>
        <v>864875.53386762401</v>
      </c>
      <c r="S288" s="604"/>
      <c r="T288" s="581">
        <f t="shared" si="52"/>
        <v>-1193546.858464215</v>
      </c>
      <c r="U288" s="581">
        <v>716128.11507852876</v>
      </c>
      <c r="V288" s="592">
        <v>-18014.6536430493</v>
      </c>
      <c r="W288" s="581">
        <v>-101323.84534088522</v>
      </c>
      <c r="X288" s="581">
        <v>55830.445786434037</v>
      </c>
      <c r="Y288" s="589">
        <v>-171350.09522542867</v>
      </c>
      <c r="Z288" s="589">
        <v>65716.22038484455</v>
      </c>
      <c r="AA288" s="604">
        <f t="shared" si="44"/>
        <v>666324.68602437864</v>
      </c>
      <c r="AB288" s="604"/>
      <c r="AC288" s="602">
        <f t="shared" si="45"/>
        <v>-198550.84784324537</v>
      </c>
      <c r="AD288" s="581">
        <v>-150342.81477301195</v>
      </c>
      <c r="AE288" s="578">
        <f t="shared" si="46"/>
        <v>-79.378466089235459</v>
      </c>
      <c r="AF288" s="578"/>
      <c r="AG288" s="583">
        <v>1894</v>
      </c>
      <c r="AH288" s="584">
        <v>11</v>
      </c>
      <c r="AI288" s="584">
        <v>11</v>
      </c>
    </row>
    <row r="289" spans="1:35" s="572" customFormat="1" ht="16.5">
      <c r="A289" s="585">
        <v>922</v>
      </c>
      <c r="B289" s="432" t="s">
        <v>293</v>
      </c>
      <c r="C289" s="581">
        <v>14850354.696197735</v>
      </c>
      <c r="D289" s="581">
        <v>15432110.398298845</v>
      </c>
      <c r="E289" s="611">
        <f t="shared" si="47"/>
        <v>581755.70210110955</v>
      </c>
      <c r="F289" s="582">
        <f t="shared" si="48"/>
        <v>3.9174532460834854E-2</v>
      </c>
      <c r="G289" s="582"/>
      <c r="H289" s="581">
        <v>14322535.790029241</v>
      </c>
      <c r="I289" s="581">
        <v>15214917.257878397</v>
      </c>
      <c r="J289" s="611">
        <f t="shared" si="49"/>
        <v>892381.46784915589</v>
      </c>
      <c r="K289" s="582">
        <f t="shared" si="50"/>
        <v>6.2306108424626534E-2</v>
      </c>
      <c r="L289" s="579"/>
      <c r="M289" s="578">
        <f t="shared" si="51"/>
        <v>527818.90616849437</v>
      </c>
      <c r="N289" s="578">
        <v>-317848.16307317681</v>
      </c>
      <c r="O289" s="591">
        <v>-1180171.2946842499</v>
      </c>
      <c r="P289" s="578">
        <v>-825436.79198246449</v>
      </c>
      <c r="Q289" s="578">
        <v>-336222.06590034679</v>
      </c>
      <c r="R289" s="604">
        <f t="shared" si="43"/>
        <v>-654070.2289735236</v>
      </c>
      <c r="S289" s="604"/>
      <c r="T289" s="581">
        <f t="shared" si="52"/>
        <v>217193.14042044804</v>
      </c>
      <c r="U289" s="581">
        <v>-130315.88425226879</v>
      </c>
      <c r="V289" s="592">
        <v>1126524.4408554584</v>
      </c>
      <c r="W289" s="581">
        <v>1358164.4536355715</v>
      </c>
      <c r="X289" s="581">
        <v>-161911.93218202316</v>
      </c>
      <c r="Y289" s="589">
        <v>-407205.26853730436</v>
      </c>
      <c r="Z289" s="589">
        <v>156171.44031266382</v>
      </c>
      <c r="AA289" s="604">
        <f t="shared" si="44"/>
        <v>-543261.64465893246</v>
      </c>
      <c r="AB289" s="604"/>
      <c r="AC289" s="602">
        <f t="shared" si="45"/>
        <v>110808.58431459113</v>
      </c>
      <c r="AD289" s="581">
        <v>93749.078986596782</v>
      </c>
      <c r="AE289" s="578">
        <f t="shared" si="46"/>
        <v>20.828500108108592</v>
      </c>
      <c r="AF289" s="578"/>
      <c r="AG289" s="583">
        <v>4501</v>
      </c>
      <c r="AH289" s="584">
        <v>6</v>
      </c>
      <c r="AI289" s="584">
        <v>6</v>
      </c>
    </row>
    <row r="290" spans="1:35" s="572" customFormat="1" ht="16.5">
      <c r="A290" s="585">
        <v>924</v>
      </c>
      <c r="B290" s="432" t="s">
        <v>606</v>
      </c>
      <c r="C290" s="581">
        <v>14537202.398474354</v>
      </c>
      <c r="D290" s="581">
        <v>14183489.405430673</v>
      </c>
      <c r="E290" s="611">
        <f t="shared" si="47"/>
        <v>-353712.99304368161</v>
      </c>
      <c r="F290" s="582">
        <f t="shared" si="48"/>
        <v>-2.4331572426948046E-2</v>
      </c>
      <c r="G290" s="582"/>
      <c r="H290" s="581">
        <v>14351427.760129295</v>
      </c>
      <c r="I290" s="581">
        <v>14419868.78439231</v>
      </c>
      <c r="J290" s="611">
        <f t="shared" si="49"/>
        <v>68441.024263015017</v>
      </c>
      <c r="K290" s="582">
        <f t="shared" si="50"/>
        <v>4.768934868846695E-3</v>
      </c>
      <c r="L290" s="579"/>
      <c r="M290" s="578">
        <f t="shared" si="51"/>
        <v>185774.63834505901</v>
      </c>
      <c r="N290" s="578">
        <v>-112246.7554178655</v>
      </c>
      <c r="O290" s="591">
        <v>15561.566414643079</v>
      </c>
      <c r="P290" s="578">
        <v>334959.99593269825</v>
      </c>
      <c r="Q290" s="578">
        <v>-306884.62210322125</v>
      </c>
      <c r="R290" s="604">
        <f t="shared" si="43"/>
        <v>-419131.37752108672</v>
      </c>
      <c r="S290" s="604"/>
      <c r="T290" s="581">
        <f t="shared" si="52"/>
        <v>-236379.37896163762</v>
      </c>
      <c r="U290" s="581">
        <v>141827.62737698253</v>
      </c>
      <c r="V290" s="592">
        <v>1329699.6875164546</v>
      </c>
      <c r="W290" s="581">
        <v>1481018.0000371486</v>
      </c>
      <c r="X290" s="581">
        <v>-105679.80431318947</v>
      </c>
      <c r="Y290" s="589">
        <v>-266524.48813839117</v>
      </c>
      <c r="Z290" s="589">
        <v>102217.52125330096</v>
      </c>
      <c r="AA290" s="604">
        <f t="shared" si="44"/>
        <v>-128159.14382129714</v>
      </c>
      <c r="AB290" s="604"/>
      <c r="AC290" s="602">
        <f t="shared" si="45"/>
        <v>290972.23369978956</v>
      </c>
      <c r="AD290" s="581">
        <v>103572.12284224248</v>
      </c>
      <c r="AE290" s="578">
        <f t="shared" si="46"/>
        <v>35.15686450856839</v>
      </c>
      <c r="AF290" s="578"/>
      <c r="AG290" s="583">
        <v>2946</v>
      </c>
      <c r="AH290" s="584">
        <v>16</v>
      </c>
      <c r="AI290" s="584">
        <v>16</v>
      </c>
    </row>
    <row r="291" spans="1:35" s="572" customFormat="1" ht="16.5">
      <c r="A291" s="585">
        <v>925</v>
      </c>
      <c r="B291" s="432" t="s">
        <v>295</v>
      </c>
      <c r="C291" s="581">
        <v>14211928.931173429</v>
      </c>
      <c r="D291" s="581">
        <v>14660541.534059307</v>
      </c>
      <c r="E291" s="611">
        <f t="shared" si="47"/>
        <v>448612.60288587771</v>
      </c>
      <c r="F291" s="582">
        <f t="shared" si="48"/>
        <v>3.1565919380715436E-2</v>
      </c>
      <c r="G291" s="582"/>
      <c r="H291" s="581">
        <v>16178529.373031897</v>
      </c>
      <c r="I291" s="581">
        <v>16739733.039146861</v>
      </c>
      <c r="J291" s="611">
        <f t="shared" si="49"/>
        <v>561203.66611496359</v>
      </c>
      <c r="K291" s="582">
        <f t="shared" si="50"/>
        <v>3.4688175493282958E-2</v>
      </c>
      <c r="L291" s="579"/>
      <c r="M291" s="578">
        <f t="shared" si="51"/>
        <v>-1966600.4418584686</v>
      </c>
      <c r="N291" s="578">
        <v>1179051.7818548291</v>
      </c>
      <c r="O291" s="591">
        <v>376211.67709465325</v>
      </c>
      <c r="P291" s="578">
        <v>-508493.5067454353</v>
      </c>
      <c r="Q291" s="578">
        <v>899243.5286729018</v>
      </c>
      <c r="R291" s="604">
        <f t="shared" si="43"/>
        <v>2078295.3105277307</v>
      </c>
      <c r="S291" s="604"/>
      <c r="T291" s="581">
        <f t="shared" si="52"/>
        <v>-2079191.5050875545</v>
      </c>
      <c r="U291" s="581">
        <v>1247514.9030525323</v>
      </c>
      <c r="V291" s="592">
        <v>2566962.6596117318</v>
      </c>
      <c r="W291" s="581">
        <v>1638129.1693755109</v>
      </c>
      <c r="X291" s="581">
        <v>879113.49961405934</v>
      </c>
      <c r="Y291" s="589">
        <v>-310040.53660905181</v>
      </c>
      <c r="Z291" s="589">
        <v>118906.80425494311</v>
      </c>
      <c r="AA291" s="604">
        <f t="shared" si="44"/>
        <v>1935494.6703124829</v>
      </c>
      <c r="AB291" s="604"/>
      <c r="AC291" s="602">
        <f t="shared" si="45"/>
        <v>-142800.64021524787</v>
      </c>
      <c r="AD291" s="581">
        <v>-97526.732326969504</v>
      </c>
      <c r="AE291" s="578">
        <f t="shared" si="46"/>
        <v>-28.45834033468617</v>
      </c>
      <c r="AF291" s="578"/>
      <c r="AG291" s="583">
        <v>3427</v>
      </c>
      <c r="AH291" s="584">
        <v>11</v>
      </c>
      <c r="AI291" s="584">
        <v>11</v>
      </c>
    </row>
    <row r="292" spans="1:35" s="572" customFormat="1" ht="16.5">
      <c r="A292" s="585">
        <v>927</v>
      </c>
      <c r="B292" s="432" t="s">
        <v>607</v>
      </c>
      <c r="C292" s="581">
        <v>96381926.239392012</v>
      </c>
      <c r="D292" s="581">
        <v>97331111.703326046</v>
      </c>
      <c r="E292" s="611">
        <f t="shared" si="47"/>
        <v>949185.46393403411</v>
      </c>
      <c r="F292" s="582">
        <f t="shared" si="48"/>
        <v>9.8481686449849656E-3</v>
      </c>
      <c r="G292" s="582"/>
      <c r="H292" s="581">
        <v>96385349.757409438</v>
      </c>
      <c r="I292" s="581">
        <v>99621318.432599172</v>
      </c>
      <c r="J292" s="611">
        <f t="shared" si="49"/>
        <v>3235968.6751897335</v>
      </c>
      <c r="K292" s="582">
        <f t="shared" si="50"/>
        <v>3.3573242026244496E-2</v>
      </c>
      <c r="L292" s="579"/>
      <c r="M292" s="578">
        <f t="shared" si="51"/>
        <v>-3423.5180174261332</v>
      </c>
      <c r="N292" s="578">
        <v>-5557.1046756499763</v>
      </c>
      <c r="O292" s="591">
        <v>1719241.7686099708</v>
      </c>
      <c r="P292" s="578">
        <v>952200.89487621188</v>
      </c>
      <c r="Q292" s="578">
        <v>888842.21028579981</v>
      </c>
      <c r="R292" s="604">
        <f t="shared" si="43"/>
        <v>883285.1056101498</v>
      </c>
      <c r="S292" s="604"/>
      <c r="T292" s="581">
        <f t="shared" si="52"/>
        <v>-2290206.7292731255</v>
      </c>
      <c r="U292" s="581">
        <v>1374124.0375638751</v>
      </c>
      <c r="V292" s="592">
        <v>9179448.5276803076</v>
      </c>
      <c r="W292" s="581">
        <v>7505300.123080954</v>
      </c>
      <c r="X292" s="581">
        <v>1254669.5342000159</v>
      </c>
      <c r="Y292" s="589">
        <v>-2615757.8158673807</v>
      </c>
      <c r="Z292" s="589">
        <v>1003195.9239635746</v>
      </c>
      <c r="AA292" s="604">
        <f t="shared" si="44"/>
        <v>1016231.6798600847</v>
      </c>
      <c r="AB292" s="604"/>
      <c r="AC292" s="602">
        <f t="shared" si="45"/>
        <v>132946.57424993487</v>
      </c>
      <c r="AD292" s="581">
        <v>-2042013.0486450307</v>
      </c>
      <c r="AE292" s="578">
        <f t="shared" si="46"/>
        <v>-70.626121420988156</v>
      </c>
      <c r="AF292" s="578"/>
      <c r="AG292" s="583">
        <v>28913</v>
      </c>
      <c r="AH292" s="584">
        <v>1</v>
      </c>
      <c r="AI292" s="586">
        <v>34</v>
      </c>
    </row>
    <row r="293" spans="1:35" s="572" customFormat="1" ht="16.5">
      <c r="A293" s="585">
        <v>931</v>
      </c>
      <c r="B293" s="432" t="s">
        <v>297</v>
      </c>
      <c r="C293" s="581">
        <v>28945217.250300225</v>
      </c>
      <c r="D293" s="581">
        <v>31153301.278606892</v>
      </c>
      <c r="E293" s="611">
        <f t="shared" si="47"/>
        <v>2208084.0283066668</v>
      </c>
      <c r="F293" s="582">
        <f t="shared" si="48"/>
        <v>7.6284935407895896E-2</v>
      </c>
      <c r="G293" s="582"/>
      <c r="H293" s="581">
        <v>34757064.798894353</v>
      </c>
      <c r="I293" s="581">
        <v>35190811.535638034</v>
      </c>
      <c r="J293" s="611">
        <f t="shared" si="49"/>
        <v>433746.73674368113</v>
      </c>
      <c r="K293" s="582">
        <f t="shared" si="50"/>
        <v>1.2479383378698852E-2</v>
      </c>
      <c r="L293" s="579"/>
      <c r="M293" s="578">
        <f t="shared" si="51"/>
        <v>-5811847.5485941283</v>
      </c>
      <c r="N293" s="578">
        <v>3485528.4450906515</v>
      </c>
      <c r="O293" s="591">
        <v>445558.11653394997</v>
      </c>
      <c r="P293" s="578">
        <v>-1944814.0112779625</v>
      </c>
      <c r="Q293" s="578">
        <v>2415658.0169623923</v>
      </c>
      <c r="R293" s="604">
        <f t="shared" si="43"/>
        <v>5901186.4620530438</v>
      </c>
      <c r="S293" s="604"/>
      <c r="T293" s="581">
        <f t="shared" si="52"/>
        <v>-4037510.2570311427</v>
      </c>
      <c r="U293" s="581">
        <v>2422506.1542186849</v>
      </c>
      <c r="V293" s="592">
        <v>-878578.5220104903</v>
      </c>
      <c r="W293" s="581">
        <v>-2557636.0956821553</v>
      </c>
      <c r="X293" s="581">
        <v>1592718.5995857345</v>
      </c>
      <c r="Y293" s="589">
        <v>-538386.70363596943</v>
      </c>
      <c r="Z293" s="589">
        <v>206482.16869599253</v>
      </c>
      <c r="AA293" s="604">
        <f t="shared" si="44"/>
        <v>3683320.2188644423</v>
      </c>
      <c r="AB293" s="604"/>
      <c r="AC293" s="602">
        <f t="shared" si="45"/>
        <v>-2217866.2431886015</v>
      </c>
      <c r="AD293" s="581">
        <v>-1826382.5448247734</v>
      </c>
      <c r="AE293" s="578">
        <f t="shared" si="46"/>
        <v>-306.90346913540134</v>
      </c>
      <c r="AF293" s="578"/>
      <c r="AG293" s="583">
        <v>5951</v>
      </c>
      <c r="AH293" s="584">
        <v>13</v>
      </c>
      <c r="AI293" s="584">
        <v>13</v>
      </c>
    </row>
    <row r="294" spans="1:35" s="572" customFormat="1" ht="16.5">
      <c r="A294" s="585">
        <v>934</v>
      </c>
      <c r="B294" s="432" t="s">
        <v>608</v>
      </c>
      <c r="C294" s="581">
        <v>12596947.991641257</v>
      </c>
      <c r="D294" s="581">
        <v>12594922.321960734</v>
      </c>
      <c r="E294" s="611">
        <f t="shared" si="47"/>
        <v>-2025.6696805227548</v>
      </c>
      <c r="F294" s="582">
        <f t="shared" si="48"/>
        <v>-1.6080638594895321E-4</v>
      </c>
      <c r="G294" s="582"/>
      <c r="H294" s="581">
        <v>13158659.958323436</v>
      </c>
      <c r="I294" s="581">
        <v>13240628.99645482</v>
      </c>
      <c r="J294" s="611">
        <f t="shared" si="49"/>
        <v>81969.038131384179</v>
      </c>
      <c r="K294" s="582">
        <f t="shared" si="50"/>
        <v>6.2292846225223053E-3</v>
      </c>
      <c r="L294" s="579"/>
      <c r="M294" s="578">
        <f t="shared" si="51"/>
        <v>-561711.9666821789</v>
      </c>
      <c r="N294" s="578">
        <v>336309.764575137</v>
      </c>
      <c r="O294" s="591">
        <v>937643.69119129702</v>
      </c>
      <c r="P294" s="578">
        <v>907182.41582582053</v>
      </c>
      <c r="Q294" s="578">
        <v>41941.985497061847</v>
      </c>
      <c r="R294" s="604">
        <f t="shared" si="43"/>
        <v>378251.75007219886</v>
      </c>
      <c r="S294" s="604"/>
      <c r="T294" s="581">
        <f t="shared" si="52"/>
        <v>-645706.67449408583</v>
      </c>
      <c r="U294" s="581">
        <v>387424.00469645142</v>
      </c>
      <c r="V294" s="592">
        <v>850692.67902668938</v>
      </c>
      <c r="W294" s="581">
        <v>787350.58608419169</v>
      </c>
      <c r="X294" s="581">
        <v>24590.387383175264</v>
      </c>
      <c r="Y294" s="589">
        <v>-241645.25044726505</v>
      </c>
      <c r="Z294" s="589">
        <v>92675.831387497237</v>
      </c>
      <c r="AA294" s="604">
        <f t="shared" si="44"/>
        <v>263044.97301985888</v>
      </c>
      <c r="AB294" s="604"/>
      <c r="AC294" s="602">
        <f t="shared" si="45"/>
        <v>-115206.77705233998</v>
      </c>
      <c r="AD294" s="581">
        <v>-346488.45405416284</v>
      </c>
      <c r="AE294" s="578">
        <f t="shared" si="46"/>
        <v>-129.72237141675882</v>
      </c>
      <c r="AF294" s="578"/>
      <c r="AG294" s="583">
        <v>2671</v>
      </c>
      <c r="AH294" s="584">
        <v>14</v>
      </c>
      <c r="AI294" s="584">
        <v>14</v>
      </c>
    </row>
    <row r="295" spans="1:35" s="572" customFormat="1" ht="16.5">
      <c r="A295" s="585">
        <v>935</v>
      </c>
      <c r="B295" s="432" t="s">
        <v>609</v>
      </c>
      <c r="C295" s="581">
        <v>14077421.512699133</v>
      </c>
      <c r="D295" s="581">
        <v>14395360.171038371</v>
      </c>
      <c r="E295" s="611">
        <f t="shared" si="47"/>
        <v>317938.65833923779</v>
      </c>
      <c r="F295" s="582">
        <f t="shared" si="48"/>
        <v>2.2585006640060312E-2</v>
      </c>
      <c r="G295" s="582"/>
      <c r="H295" s="581">
        <v>14359754.570920423</v>
      </c>
      <c r="I295" s="581">
        <v>14479858.052152187</v>
      </c>
      <c r="J295" s="611">
        <f t="shared" si="49"/>
        <v>120103.48123176396</v>
      </c>
      <c r="K295" s="582">
        <f t="shared" si="50"/>
        <v>8.363895123596506E-3</v>
      </c>
      <c r="L295" s="579"/>
      <c r="M295" s="578">
        <f t="shared" si="51"/>
        <v>-282333.05822128989</v>
      </c>
      <c r="N295" s="578">
        <v>168608.49134791258</v>
      </c>
      <c r="O295" s="591">
        <v>6238.3801389969885</v>
      </c>
      <c r="P295" s="578">
        <v>-235679.646994818</v>
      </c>
      <c r="Q295" s="578">
        <v>254581.80028331411</v>
      </c>
      <c r="R295" s="604">
        <f t="shared" si="43"/>
        <v>423190.29163122666</v>
      </c>
      <c r="S295" s="604"/>
      <c r="T295" s="581">
        <f t="shared" si="52"/>
        <v>-84497.881113816053</v>
      </c>
      <c r="U295" s="581">
        <v>50698.728668289623</v>
      </c>
      <c r="V295" s="592">
        <v>-3079624.6651472896</v>
      </c>
      <c r="W295" s="581">
        <v>-3241617.5530016236</v>
      </c>
      <c r="X295" s="581">
        <v>118685.57183240456</v>
      </c>
      <c r="Y295" s="589">
        <v>-270052.81639276905</v>
      </c>
      <c r="Z295" s="589">
        <v>103570.70636154222</v>
      </c>
      <c r="AA295" s="604">
        <f t="shared" si="44"/>
        <v>2902.1904694673722</v>
      </c>
      <c r="AB295" s="604"/>
      <c r="AC295" s="602">
        <f t="shared" si="45"/>
        <v>-420288.10116175929</v>
      </c>
      <c r="AD295" s="581">
        <v>-384383.35630969563</v>
      </c>
      <c r="AE295" s="578">
        <f t="shared" si="46"/>
        <v>-128.77164365483941</v>
      </c>
      <c r="AF295" s="578"/>
      <c r="AG295" s="583">
        <v>2985</v>
      </c>
      <c r="AH295" s="584">
        <v>8</v>
      </c>
      <c r="AI295" s="584">
        <v>8</v>
      </c>
    </row>
    <row r="296" spans="1:35" s="572" customFormat="1" ht="16.5">
      <c r="A296" s="585">
        <v>936</v>
      </c>
      <c r="B296" s="432" t="s">
        <v>610</v>
      </c>
      <c r="C296" s="581">
        <v>32661724.686960667</v>
      </c>
      <c r="D296" s="581">
        <v>33338533.432129666</v>
      </c>
      <c r="E296" s="611">
        <f t="shared" si="47"/>
        <v>676808.74516899884</v>
      </c>
      <c r="F296" s="582">
        <f t="shared" si="48"/>
        <v>2.0721769951088861E-2</v>
      </c>
      <c r="G296" s="582"/>
      <c r="H296" s="581">
        <v>36254211.383562326</v>
      </c>
      <c r="I296" s="581">
        <v>36647880.110690042</v>
      </c>
      <c r="J296" s="611">
        <f t="shared" si="49"/>
        <v>393668.72712771595</v>
      </c>
      <c r="K296" s="582">
        <f t="shared" si="50"/>
        <v>1.0858565449480594E-2</v>
      </c>
      <c r="L296" s="579"/>
      <c r="M296" s="578">
        <f t="shared" si="51"/>
        <v>-3592486.6966016591</v>
      </c>
      <c r="N296" s="578">
        <v>2153809.1112912162</v>
      </c>
      <c r="O296" s="591">
        <v>1179340.9880248979</v>
      </c>
      <c r="P296" s="578">
        <v>89148.858079347759</v>
      </c>
      <c r="Q296" s="578">
        <v>1117123.4764624948</v>
      </c>
      <c r="R296" s="604">
        <f t="shared" si="43"/>
        <v>3270932.5877537113</v>
      </c>
      <c r="S296" s="604"/>
      <c r="T296" s="581">
        <f t="shared" si="52"/>
        <v>-3309346.6785603762</v>
      </c>
      <c r="U296" s="581">
        <v>1985608.0071362252</v>
      </c>
      <c r="V296" s="592">
        <v>5407298.6955361515</v>
      </c>
      <c r="W296" s="581">
        <v>4432044.9178025313</v>
      </c>
      <c r="X296" s="581">
        <v>882473.11242030957</v>
      </c>
      <c r="Y296" s="589">
        <v>-578555.36376273306</v>
      </c>
      <c r="Z296" s="589">
        <v>221887.66069750837</v>
      </c>
      <c r="AA296" s="604">
        <f t="shared" si="44"/>
        <v>2511413.4164913101</v>
      </c>
      <c r="AB296" s="604"/>
      <c r="AC296" s="602">
        <f t="shared" si="45"/>
        <v>-759519.17126240116</v>
      </c>
      <c r="AD296" s="581">
        <v>-254586.35369963199</v>
      </c>
      <c r="AE296" s="578">
        <f t="shared" si="46"/>
        <v>-39.810219499551522</v>
      </c>
      <c r="AF296" s="578"/>
      <c r="AG296" s="583">
        <v>6395</v>
      </c>
      <c r="AH296" s="584">
        <v>6</v>
      </c>
      <c r="AI296" s="584">
        <v>6</v>
      </c>
    </row>
    <row r="297" spans="1:35" s="572" customFormat="1" ht="16.5">
      <c r="A297" s="585">
        <v>946</v>
      </c>
      <c r="B297" s="432" t="s">
        <v>611</v>
      </c>
      <c r="C297" s="581">
        <v>26574278.162797157</v>
      </c>
      <c r="D297" s="581">
        <v>27224465.495885186</v>
      </c>
      <c r="E297" s="611">
        <f t="shared" si="47"/>
        <v>650187.33308802918</v>
      </c>
      <c r="F297" s="582">
        <f t="shared" si="48"/>
        <v>2.4466791876900852E-2</v>
      </c>
      <c r="G297" s="582"/>
      <c r="H297" s="581">
        <v>26361844.871597454</v>
      </c>
      <c r="I297" s="581">
        <v>26984052.11304934</v>
      </c>
      <c r="J297" s="611">
        <f t="shared" si="49"/>
        <v>622207.24145188555</v>
      </c>
      <c r="K297" s="582">
        <f t="shared" si="50"/>
        <v>2.3602568199703602E-2</v>
      </c>
      <c r="L297" s="579"/>
      <c r="M297" s="578">
        <f t="shared" si="51"/>
        <v>212433.29119970277</v>
      </c>
      <c r="N297" s="578">
        <v>-129119.71376491245</v>
      </c>
      <c r="O297" s="591">
        <v>291047.85432942212</v>
      </c>
      <c r="P297" s="578">
        <v>108980.27158127725</v>
      </c>
      <c r="Q297" s="578">
        <v>208628.18064327849</v>
      </c>
      <c r="R297" s="604">
        <f t="shared" si="43"/>
        <v>79508.466878366045</v>
      </c>
      <c r="S297" s="604"/>
      <c r="T297" s="581">
        <f t="shared" si="52"/>
        <v>240413.38283584639</v>
      </c>
      <c r="U297" s="581">
        <v>-144248.0297015078</v>
      </c>
      <c r="V297" s="592">
        <v>-225473.29448991269</v>
      </c>
      <c r="W297" s="581">
        <v>-394690.06636636332</v>
      </c>
      <c r="X297" s="581">
        <v>78003.004429259308</v>
      </c>
      <c r="Y297" s="589">
        <v>-568784.60859676346</v>
      </c>
      <c r="Z297" s="589">
        <v>218140.37885930183</v>
      </c>
      <c r="AA297" s="604">
        <f t="shared" si="44"/>
        <v>-416889.25500971009</v>
      </c>
      <c r="AB297" s="604"/>
      <c r="AC297" s="602">
        <f t="shared" si="45"/>
        <v>-496397.72188807616</v>
      </c>
      <c r="AD297" s="581">
        <v>-213158.58663265035</v>
      </c>
      <c r="AE297" s="578">
        <f t="shared" si="46"/>
        <v>-33.9046582841817</v>
      </c>
      <c r="AF297" s="578"/>
      <c r="AG297" s="583">
        <v>6287</v>
      </c>
      <c r="AH297" s="584">
        <v>15</v>
      </c>
      <c r="AI297" s="584">
        <v>15</v>
      </c>
    </row>
    <row r="298" spans="1:35" s="572" customFormat="1" ht="16.5">
      <c r="A298" s="585">
        <v>976</v>
      </c>
      <c r="B298" s="432" t="s">
        <v>612</v>
      </c>
      <c r="C298" s="581">
        <v>23001952.291483738</v>
      </c>
      <c r="D298" s="581">
        <v>24702632.014017399</v>
      </c>
      <c r="E298" s="611">
        <f t="shared" si="47"/>
        <v>1700679.7225336619</v>
      </c>
      <c r="F298" s="582">
        <f t="shared" si="48"/>
        <v>7.3936320751492174E-2</v>
      </c>
      <c r="G298" s="582"/>
      <c r="H298" s="581">
        <v>24195262.934603527</v>
      </c>
      <c r="I298" s="581">
        <v>24488306.642173488</v>
      </c>
      <c r="J298" s="611">
        <f t="shared" si="49"/>
        <v>293043.7075699605</v>
      </c>
      <c r="K298" s="582">
        <f t="shared" si="50"/>
        <v>1.2111614920739543E-2</v>
      </c>
      <c r="L298" s="579"/>
      <c r="M298" s="578">
        <f t="shared" si="51"/>
        <v>-1193310.6431197897</v>
      </c>
      <c r="N298" s="578">
        <v>714989.39707910444</v>
      </c>
      <c r="O298" s="591">
        <v>585453.77540900558</v>
      </c>
      <c r="P298" s="578">
        <v>215853.81982453912</v>
      </c>
      <c r="Q298" s="578">
        <v>385554.64346689451</v>
      </c>
      <c r="R298" s="604">
        <f t="shared" si="43"/>
        <v>1100544.0405459991</v>
      </c>
      <c r="S298" s="604"/>
      <c r="T298" s="581">
        <f t="shared" si="52"/>
        <v>214325.37184391171</v>
      </c>
      <c r="U298" s="581">
        <v>-128595.223106347</v>
      </c>
      <c r="V298" s="592">
        <v>-1827930.0257861987</v>
      </c>
      <c r="W298" s="581">
        <v>-1633478.8877648115</v>
      </c>
      <c r="X298" s="581">
        <v>-135768.62984419087</v>
      </c>
      <c r="Y298" s="589">
        <v>-342700.19045085734</v>
      </c>
      <c r="Z298" s="589">
        <v>131432.4407696891</v>
      </c>
      <c r="AA298" s="604">
        <f t="shared" si="44"/>
        <v>-475631.6026317061</v>
      </c>
      <c r="AB298" s="604"/>
      <c r="AC298" s="602">
        <f t="shared" si="45"/>
        <v>-1576175.6431777051</v>
      </c>
      <c r="AD298" s="581">
        <v>-1560283.2804818237</v>
      </c>
      <c r="AE298" s="578">
        <f t="shared" si="46"/>
        <v>-411.9016051958352</v>
      </c>
      <c r="AF298" s="578"/>
      <c r="AG298" s="583">
        <v>3788</v>
      </c>
      <c r="AH298" s="584">
        <v>19</v>
      </c>
      <c r="AI298" s="584">
        <v>19</v>
      </c>
    </row>
    <row r="299" spans="1:35" s="572" customFormat="1" ht="16.5">
      <c r="A299" s="585">
        <v>977</v>
      </c>
      <c r="B299" s="432" t="s">
        <v>303</v>
      </c>
      <c r="C299" s="581">
        <v>60367969.666707225</v>
      </c>
      <c r="D299" s="581">
        <v>62794705.293197595</v>
      </c>
      <c r="E299" s="611">
        <f t="shared" si="47"/>
        <v>2426735.6264903694</v>
      </c>
      <c r="F299" s="582">
        <f t="shared" si="48"/>
        <v>4.0199059863838815E-2</v>
      </c>
      <c r="G299" s="582"/>
      <c r="H299" s="581">
        <v>60408007.40911781</v>
      </c>
      <c r="I299" s="581">
        <v>61830386.920454025</v>
      </c>
      <c r="J299" s="611">
        <f t="shared" si="49"/>
        <v>1422379.5113362148</v>
      </c>
      <c r="K299" s="582">
        <f t="shared" si="50"/>
        <v>2.3546208066474394E-2</v>
      </c>
      <c r="L299" s="579"/>
      <c r="M299" s="578">
        <f t="shared" si="51"/>
        <v>-40037.742410585284</v>
      </c>
      <c r="N299" s="578">
        <v>20025.058790852534</v>
      </c>
      <c r="O299" s="591">
        <v>2397528.7268471867</v>
      </c>
      <c r="P299" s="578">
        <v>2816101.7180927694</v>
      </c>
      <c r="Q299" s="578">
        <v>-354600.10826635326</v>
      </c>
      <c r="R299" s="604">
        <f t="shared" si="43"/>
        <v>-334575.04947550071</v>
      </c>
      <c r="S299" s="604"/>
      <c r="T299" s="581">
        <f t="shared" si="52"/>
        <v>964318.37274356931</v>
      </c>
      <c r="U299" s="581">
        <v>-578591.0236461414</v>
      </c>
      <c r="V299" s="592">
        <v>498501.16943947971</v>
      </c>
      <c r="W299" s="581">
        <v>1322811.4728665352</v>
      </c>
      <c r="X299" s="581">
        <v>-587395.94293237117</v>
      </c>
      <c r="Y299" s="589">
        <v>-1383557.025492334</v>
      </c>
      <c r="Z299" s="589">
        <v>530622.04770085937</v>
      </c>
      <c r="AA299" s="604">
        <f t="shared" si="44"/>
        <v>-2018921.9443699869</v>
      </c>
      <c r="AB299" s="604"/>
      <c r="AC299" s="602">
        <f t="shared" si="45"/>
        <v>-1684346.8948944863</v>
      </c>
      <c r="AD299" s="581">
        <v>-1716334.9969008937</v>
      </c>
      <c r="AE299" s="578">
        <f t="shared" si="46"/>
        <v>-112.2301050742754</v>
      </c>
      <c r="AF299" s="578"/>
      <c r="AG299" s="583">
        <v>15293</v>
      </c>
      <c r="AH299" s="584">
        <v>17</v>
      </c>
      <c r="AI299" s="584">
        <v>17</v>
      </c>
    </row>
    <row r="300" spans="1:35" s="572" customFormat="1" ht="16.5">
      <c r="A300" s="585">
        <v>980</v>
      </c>
      <c r="B300" s="432" t="s">
        <v>304</v>
      </c>
      <c r="C300" s="581">
        <v>106659897.60802521</v>
      </c>
      <c r="D300" s="581">
        <v>110730129.93445626</v>
      </c>
      <c r="E300" s="611">
        <f t="shared" si="47"/>
        <v>4070232.3264310509</v>
      </c>
      <c r="F300" s="582">
        <f t="shared" si="48"/>
        <v>3.8160849744944832E-2</v>
      </c>
      <c r="G300" s="582"/>
      <c r="H300" s="581">
        <v>105949938.48228171</v>
      </c>
      <c r="I300" s="581">
        <v>111279814.80674636</v>
      </c>
      <c r="J300" s="611">
        <f t="shared" si="49"/>
        <v>5329876.324464649</v>
      </c>
      <c r="K300" s="582">
        <f t="shared" si="50"/>
        <v>5.0305610374242721E-2</v>
      </c>
      <c r="L300" s="579"/>
      <c r="M300" s="578">
        <f t="shared" si="51"/>
        <v>709959.12574349344</v>
      </c>
      <c r="N300" s="578">
        <v>-434704.46374581836</v>
      </c>
      <c r="O300" s="591">
        <v>-2285293.9527642131</v>
      </c>
      <c r="P300" s="578">
        <v>-950033.40180197358</v>
      </c>
      <c r="Q300" s="578">
        <v>-1195571.6348365312</v>
      </c>
      <c r="R300" s="604">
        <f t="shared" si="43"/>
        <v>-1630276.0985823497</v>
      </c>
      <c r="S300" s="604"/>
      <c r="T300" s="581">
        <f t="shared" si="52"/>
        <v>-549684.87229010463</v>
      </c>
      <c r="U300" s="581">
        <v>329810.9233740627</v>
      </c>
      <c r="V300" s="592">
        <v>-3819743.4775964916</v>
      </c>
      <c r="W300" s="581">
        <v>-2979618.5136217922</v>
      </c>
      <c r="X300" s="581">
        <v>-319495.85829596844</v>
      </c>
      <c r="Y300" s="589">
        <v>-3040423.7857660935</v>
      </c>
      <c r="Z300" s="589">
        <v>1166063.8957093298</v>
      </c>
      <c r="AA300" s="604">
        <f t="shared" si="44"/>
        <v>-1864044.8249786696</v>
      </c>
      <c r="AB300" s="604"/>
      <c r="AC300" s="602">
        <f t="shared" si="45"/>
        <v>-233768.72639631992</v>
      </c>
      <c r="AD300" s="581">
        <v>-1268911.7616451979</v>
      </c>
      <c r="AE300" s="578">
        <f t="shared" si="46"/>
        <v>-37.757364883661076</v>
      </c>
      <c r="AF300" s="578"/>
      <c r="AG300" s="583">
        <v>33607</v>
      </c>
      <c r="AH300" s="584">
        <v>6</v>
      </c>
      <c r="AI300" s="584">
        <v>6</v>
      </c>
    </row>
    <row r="301" spans="1:35" s="572" customFormat="1" ht="16.5">
      <c r="A301" s="585">
        <v>981</v>
      </c>
      <c r="B301" s="432" t="s">
        <v>305</v>
      </c>
      <c r="C301" s="581">
        <v>8487364.4000124689</v>
      </c>
      <c r="D301" s="581">
        <v>8463351.7297831532</v>
      </c>
      <c r="E301" s="611">
        <f t="shared" si="47"/>
        <v>-24012.670229315758</v>
      </c>
      <c r="F301" s="582">
        <f t="shared" si="48"/>
        <v>-2.8292257876049815E-3</v>
      </c>
      <c r="G301" s="582"/>
      <c r="H301" s="581">
        <v>9247752.0042363722</v>
      </c>
      <c r="I301" s="581">
        <v>9563968.0143656936</v>
      </c>
      <c r="J301" s="611">
        <f t="shared" si="49"/>
        <v>316216.01012932137</v>
      </c>
      <c r="K301" s="582">
        <f t="shared" si="50"/>
        <v>3.4193824616454205E-2</v>
      </c>
      <c r="L301" s="579"/>
      <c r="M301" s="578">
        <f t="shared" si="51"/>
        <v>-760387.60422390327</v>
      </c>
      <c r="N301" s="578">
        <v>455638.53422491642</v>
      </c>
      <c r="O301" s="591">
        <v>261346.22646757588</v>
      </c>
      <c r="P301" s="578">
        <v>38985.921485953033</v>
      </c>
      <c r="Q301" s="578">
        <v>231866.46627345079</v>
      </c>
      <c r="R301" s="604">
        <f t="shared" si="43"/>
        <v>687505.00049836724</v>
      </c>
      <c r="S301" s="604"/>
      <c r="T301" s="581">
        <f t="shared" si="52"/>
        <v>-1100616.2845825404</v>
      </c>
      <c r="U301" s="581">
        <v>660369.77074952412</v>
      </c>
      <c r="V301" s="592">
        <v>933835.16471899673</v>
      </c>
      <c r="W301" s="581">
        <v>575977.157051594</v>
      </c>
      <c r="X301" s="581">
        <v>325402.91019971267</v>
      </c>
      <c r="Y301" s="589">
        <v>-202381.289872906</v>
      </c>
      <c r="Z301" s="589">
        <v>77617.309926556089</v>
      </c>
      <c r="AA301" s="604">
        <f t="shared" si="44"/>
        <v>861008.70100288687</v>
      </c>
      <c r="AB301" s="604"/>
      <c r="AC301" s="602">
        <f t="shared" si="45"/>
        <v>173503.70050451963</v>
      </c>
      <c r="AD301" s="581">
        <v>-43960.928470901679</v>
      </c>
      <c r="AE301" s="578">
        <f t="shared" si="46"/>
        <v>-19.651733782253768</v>
      </c>
      <c r="AF301" s="578"/>
      <c r="AG301" s="583">
        <v>2237</v>
      </c>
      <c r="AH301" s="584">
        <v>5</v>
      </c>
      <c r="AI301" s="584">
        <v>5</v>
      </c>
    </row>
    <row r="302" spans="1:35" s="572" customFormat="1" ht="16.5">
      <c r="A302" s="585">
        <v>989</v>
      </c>
      <c r="B302" s="432" t="s">
        <v>613</v>
      </c>
      <c r="C302" s="581">
        <v>28603695.335299779</v>
      </c>
      <c r="D302" s="581">
        <v>28992455.570968185</v>
      </c>
      <c r="E302" s="611">
        <f t="shared" si="47"/>
        <v>388760.23566840589</v>
      </c>
      <c r="F302" s="582">
        <f t="shared" si="48"/>
        <v>1.3591259140165622E-2</v>
      </c>
      <c r="G302" s="582"/>
      <c r="H302" s="581">
        <v>27178807.958570044</v>
      </c>
      <c r="I302" s="581">
        <v>27397798.384058043</v>
      </c>
      <c r="J302" s="611">
        <f t="shared" si="49"/>
        <v>218990.42548799887</v>
      </c>
      <c r="K302" s="582">
        <f t="shared" si="50"/>
        <v>8.0573962560027083E-3</v>
      </c>
      <c r="L302" s="579"/>
      <c r="M302" s="578">
        <f t="shared" si="51"/>
        <v>1424887.3767297342</v>
      </c>
      <c r="N302" s="578">
        <v>-856359.96821526811</v>
      </c>
      <c r="O302" s="591">
        <v>1391283.5272515938</v>
      </c>
      <c r="P302" s="578">
        <v>1927831.9076887425</v>
      </c>
      <c r="Q302" s="578">
        <v>-513703.6001898286</v>
      </c>
      <c r="R302" s="604">
        <f t="shared" si="43"/>
        <v>-1370063.5684050967</v>
      </c>
      <c r="S302" s="604"/>
      <c r="T302" s="581">
        <f t="shared" si="52"/>
        <v>1594657.1869101413</v>
      </c>
      <c r="U302" s="581">
        <v>-956794.3121460845</v>
      </c>
      <c r="V302" s="592">
        <v>708396.11192698032</v>
      </c>
      <c r="W302" s="581">
        <v>1314279.3829801064</v>
      </c>
      <c r="X302" s="581">
        <v>-522135.21424058086</v>
      </c>
      <c r="Y302" s="589">
        <v>-489080.57802991942</v>
      </c>
      <c r="Z302" s="589">
        <v>187572.27423467243</v>
      </c>
      <c r="AA302" s="604">
        <f t="shared" si="44"/>
        <v>-1780437.8301819125</v>
      </c>
      <c r="AB302" s="604"/>
      <c r="AC302" s="602">
        <f t="shared" si="45"/>
        <v>-410374.26177681587</v>
      </c>
      <c r="AD302" s="581">
        <v>-223516.07289743423</v>
      </c>
      <c r="AE302" s="578">
        <f t="shared" si="46"/>
        <v>-41.345925434227567</v>
      </c>
      <c r="AF302" s="578"/>
      <c r="AG302" s="583">
        <v>5406</v>
      </c>
      <c r="AH302" s="584">
        <v>14</v>
      </c>
      <c r="AI302" s="584">
        <v>14</v>
      </c>
    </row>
    <row r="303" spans="1:35" s="572" customFormat="1" ht="16.5">
      <c r="A303" s="587">
        <v>992</v>
      </c>
      <c r="B303" s="432" t="s">
        <v>307</v>
      </c>
      <c r="C303" s="581">
        <v>75924505.698614493</v>
      </c>
      <c r="D303" s="581">
        <v>82894356.523769751</v>
      </c>
      <c r="E303" s="612">
        <f t="shared" si="47"/>
        <v>6969850.8251552582</v>
      </c>
      <c r="F303" s="613">
        <f t="shared" si="48"/>
        <v>9.1799752412249788E-2</v>
      </c>
      <c r="G303" s="613"/>
      <c r="H303" s="581">
        <v>81706265.291113615</v>
      </c>
      <c r="I303" s="581">
        <v>82527673.58024314</v>
      </c>
      <c r="J303" s="612">
        <f t="shared" si="49"/>
        <v>821408.28912952542</v>
      </c>
      <c r="K303" s="613">
        <f t="shared" si="50"/>
        <v>1.0053186083134581E-2</v>
      </c>
      <c r="L303" s="601"/>
      <c r="M303" s="578">
        <f t="shared" si="51"/>
        <v>-5781759.592499122</v>
      </c>
      <c r="N303" s="578">
        <v>3464287.3897799039</v>
      </c>
      <c r="O303" s="591">
        <v>283347.2692053318</v>
      </c>
      <c r="P303" s="578">
        <v>-3065916.0518688783</v>
      </c>
      <c r="Q303" s="578">
        <v>3425570.8857296463</v>
      </c>
      <c r="R303" s="604">
        <f t="shared" si="43"/>
        <v>6889858.2755095502</v>
      </c>
      <c r="S303" s="604"/>
      <c r="T303" s="581">
        <f t="shared" si="52"/>
        <v>366682.94352661073</v>
      </c>
      <c r="U303" s="581">
        <v>-220009.7661159664</v>
      </c>
      <c r="V303" s="578">
        <v>-9325786.4236864448</v>
      </c>
      <c r="W303" s="581">
        <v>-10210906.664374955</v>
      </c>
      <c r="X303" s="600">
        <v>622229.59870614985</v>
      </c>
      <c r="Y303" s="589">
        <v>-1639315.5889571107</v>
      </c>
      <c r="Z303" s="589">
        <v>628710.61952132161</v>
      </c>
      <c r="AA303" s="604">
        <f t="shared" si="44"/>
        <v>-608385.13684560556</v>
      </c>
      <c r="AB303" s="604"/>
      <c r="AC303" s="602">
        <f t="shared" si="45"/>
        <v>-7498243.4123551557</v>
      </c>
      <c r="AD303" s="581">
        <v>-5500931.1304468084</v>
      </c>
      <c r="AE303" s="578">
        <f t="shared" si="46"/>
        <v>-303.58339572002257</v>
      </c>
      <c r="AF303" s="578"/>
      <c r="AG303" s="583">
        <v>18120</v>
      </c>
      <c r="AH303" s="584">
        <v>13</v>
      </c>
      <c r="AI303" s="584">
        <v>13</v>
      </c>
    </row>
    <row r="304" spans="1:35">
      <c r="Y304" s="588"/>
      <c r="Z304" s="588"/>
    </row>
    <row r="305" spans="25:26">
      <c r="Y305" s="588"/>
      <c r="Z305" s="588"/>
    </row>
    <row r="306" spans="25:26">
      <c r="Y306" s="588"/>
      <c r="Z306" s="588"/>
    </row>
    <row r="307" spans="25:26">
      <c r="Y307" s="588"/>
      <c r="Z307" s="588"/>
    </row>
    <row r="308" spans="25:26">
      <c r="Y308" s="588"/>
      <c r="Z308" s="588"/>
    </row>
    <row r="309" spans="25:26">
      <c r="Y309" s="588"/>
      <c r="Z309" s="588"/>
    </row>
    <row r="310" spans="25:26">
      <c r="Y310" s="588"/>
      <c r="Z310" s="588"/>
    </row>
    <row r="311" spans="25:26">
      <c r="Y311" s="588"/>
      <c r="Z311" s="588"/>
    </row>
    <row r="312" spans="25:26">
      <c r="Y312" s="588"/>
      <c r="Z312" s="588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9" priority="3" operator="lessThan">
      <formula>0</formula>
    </cfRule>
    <cfRule type="cellIs" dxfId="28" priority="4" operator="greaterThan">
      <formula>0</formula>
    </cfRule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J10:J303">
    <cfRule type="cellIs" dxfId="25" priority="1" operator="greaterThan">
      <formula>0</formula>
    </cfRule>
    <cfRule type="cellIs" dxfId="24" priority="2" operator="lessThan">
      <formula>0</formula>
    </cfRule>
  </conditionalFormatting>
  <conditionalFormatting sqref="R10:S303 AA10:AE303">
    <cfRule type="cellIs" dxfId="23" priority="8" operator="lessThan">
      <formula>0</formula>
    </cfRule>
    <cfRule type="cellIs" dxfId="22" priority="9" operator="greaterThan">
      <formula>0</formula>
    </cfRule>
  </conditionalFormatting>
  <conditionalFormatting sqref="R10:S303 AA10:AF303">
    <cfRule type="cellIs" dxfId="21" priority="19" operator="greaterThan">
      <formula>0</formula>
    </cfRule>
    <cfRule type="cellIs" dxfId="20" priority="20" operator="lessThan">
      <formula>0</formula>
    </cfRule>
  </conditionalFormatting>
  <conditionalFormatting sqref="AG11:AG303">
    <cfRule type="cellIs" dxfId="19" priority="16" operator="lessThan">
      <formula>0</formula>
    </cfRule>
  </conditionalFormatting>
  <hyperlinks>
    <hyperlink ref="L7" r:id="rId1" xr:uid="{6A6C3749-C4EC-4F4B-A470-983A8A410186}"/>
    <hyperlink ref="A3" r:id="rId2" display="Kommunernas finansieringskalkyler (excel), november 2022" xr:uid="{B5F18EB2-2A8A-47B9-B38D-407F7AD235DF}"/>
    <hyperlink ref="A4" r:id="rId3" xr:uid="{663203B6-07FC-4CB2-80DE-78966CF82E85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3"/>
  <sheetViews>
    <sheetView workbookViewId="0">
      <pane xSplit="2" ySplit="11" topLeftCell="C12" activePane="bottomRight" state="frozen"/>
      <selection pane="topRight" activeCell="C1" sqref="C1"/>
      <selection pane="bottomLeft" activeCell="A4" sqref="A4"/>
      <selection pane="bottomRight"/>
    </sheetView>
  </sheetViews>
  <sheetFormatPr defaultRowHeight="16.5"/>
  <cols>
    <col min="1" max="1" width="6" style="1" customWidth="1"/>
    <col min="2" max="2" width="13.85546875" style="1" customWidth="1"/>
    <col min="3" max="3" width="11.28515625" style="1" customWidth="1"/>
    <col min="4" max="4" width="11.28515625" style="7" customWidth="1"/>
    <col min="5" max="5" width="15.7109375" style="1" bestFit="1" customWidth="1"/>
    <col min="6" max="6" width="15.7109375" style="14" bestFit="1" customWidth="1"/>
    <col min="7" max="7" width="19.85546875" style="410" customWidth="1"/>
    <col min="8" max="8" width="13.42578125" style="1" customWidth="1"/>
    <col min="9" max="9" width="17.140625" customWidth="1"/>
    <col min="10" max="10" width="19.710937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4.1406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6" style="1" customWidth="1"/>
    <col min="25" max="25" width="16" style="246" customWidth="1"/>
    <col min="26" max="26" width="12.7109375" style="1" bestFit="1" customWidth="1"/>
    <col min="27" max="27" width="12.7109375" customWidth="1"/>
    <col min="28" max="28" width="15" style="407" customWidth="1"/>
    <col min="29" max="29" width="10.85546875" style="1" bestFit="1" customWidth="1"/>
    <col min="30" max="30" width="10.85546875" bestFit="1" customWidth="1"/>
    <col min="31" max="31" width="12.7109375" style="408" customWidth="1"/>
    <col min="32" max="32" width="11.140625" style="9" bestFit="1" customWidth="1"/>
    <col min="33" max="33" width="9.5703125" bestFit="1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5.25">
      <c r="A1" s="744" t="s">
        <v>714</v>
      </c>
      <c r="B1" s="404"/>
      <c r="C1" s="404"/>
      <c r="D1" s="21"/>
      <c r="E1" s="404"/>
      <c r="F1" s="26"/>
      <c r="G1" s="409"/>
      <c r="H1" s="404"/>
      <c r="I1" s="404"/>
      <c r="J1" s="411"/>
      <c r="K1" s="473"/>
      <c r="L1" s="473"/>
      <c r="M1" s="473"/>
      <c r="N1" s="473"/>
      <c r="O1" s="473"/>
      <c r="P1" s="473"/>
      <c r="Q1" s="404"/>
      <c r="R1" s="21"/>
      <c r="S1" s="404"/>
      <c r="T1" s="404"/>
      <c r="U1" s="405"/>
      <c r="V1" s="404"/>
      <c r="W1" s="404"/>
      <c r="X1" s="404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787</v>
      </c>
      <c r="B2" s="404"/>
      <c r="C2" s="404"/>
      <c r="D2" s="21"/>
      <c r="E2" s="404"/>
      <c r="F2" s="26"/>
      <c r="G2" s="409"/>
      <c r="H2" s="404"/>
      <c r="I2" s="404"/>
      <c r="J2" s="411"/>
      <c r="K2" s="473"/>
      <c r="L2" s="473"/>
      <c r="M2" s="473"/>
      <c r="N2" s="473"/>
      <c r="O2" s="473"/>
      <c r="P2" s="473"/>
      <c r="Q2" s="404"/>
      <c r="R2" s="21"/>
      <c r="S2" s="404"/>
      <c r="T2" s="404"/>
      <c r="U2" s="405"/>
      <c r="V2" s="404"/>
      <c r="W2" s="404"/>
      <c r="X2" s="404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682</v>
      </c>
      <c r="B3" s="404"/>
      <c r="C3" s="404"/>
      <c r="D3" s="21"/>
      <c r="E3" s="404"/>
      <c r="F3" s="26"/>
      <c r="G3" s="409"/>
      <c r="H3" s="404"/>
      <c r="I3" s="404"/>
      <c r="J3" s="411"/>
      <c r="K3" s="473"/>
      <c r="L3" s="473"/>
      <c r="M3" s="473"/>
      <c r="N3" s="473"/>
      <c r="O3" s="473"/>
      <c r="P3" s="473"/>
      <c r="Q3" s="404"/>
      <c r="R3" s="21"/>
      <c r="S3" s="404"/>
      <c r="T3" s="404"/>
      <c r="U3" s="405"/>
      <c r="V3" s="404"/>
      <c r="W3" s="404"/>
      <c r="X3" s="404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683</v>
      </c>
      <c r="B4" s="404"/>
      <c r="C4" s="404"/>
      <c r="D4" s="21"/>
      <c r="E4" s="404"/>
      <c r="F4" s="26"/>
      <c r="G4" s="409"/>
      <c r="H4" s="404"/>
      <c r="I4" s="404"/>
      <c r="J4" s="411"/>
      <c r="K4" s="473"/>
      <c r="L4" s="473"/>
      <c r="M4" s="473"/>
      <c r="N4" s="473"/>
      <c r="O4" s="473"/>
      <c r="P4" s="473"/>
      <c r="Q4" s="404"/>
      <c r="R4" s="21"/>
      <c r="S4" s="404"/>
      <c r="T4" s="404"/>
      <c r="U4" s="405"/>
      <c r="V4" s="404"/>
      <c r="W4" s="404"/>
      <c r="X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684</v>
      </c>
      <c r="B5" s="404"/>
      <c r="C5" s="404"/>
      <c r="D5" s="21"/>
      <c r="E5" s="404"/>
      <c r="F5" s="26"/>
      <c r="G5" s="409"/>
      <c r="H5" s="404"/>
      <c r="I5" s="404"/>
      <c r="J5" s="411"/>
      <c r="K5" s="473"/>
      <c r="L5" s="473"/>
      <c r="M5" s="473"/>
      <c r="N5" s="473"/>
      <c r="O5" s="473"/>
      <c r="P5" s="473"/>
      <c r="Q5" s="404"/>
      <c r="R5" s="21"/>
      <c r="S5" s="404"/>
      <c r="T5" s="404"/>
      <c r="U5" s="405"/>
      <c r="V5" s="404"/>
      <c r="W5" s="404"/>
      <c r="X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73"/>
      <c r="L6" s="473"/>
      <c r="M6" s="473"/>
      <c r="N6" s="473"/>
      <c r="O6" s="473"/>
      <c r="P6" s="473"/>
      <c r="Q6" s="404"/>
      <c r="R6" s="21"/>
      <c r="S6" s="404"/>
      <c r="T6" s="404"/>
      <c r="U6" s="405"/>
      <c r="V6" s="404"/>
      <c r="W6" s="404"/>
      <c r="X6" s="404"/>
      <c r="Y6" s="32"/>
      <c r="Z6" s="404"/>
      <c r="AA6" s="404"/>
      <c r="AB6" s="405"/>
      <c r="AC6" s="404"/>
      <c r="AD6" s="404"/>
      <c r="AE6" s="406"/>
    </row>
    <row r="7" spans="1:37" ht="18.75">
      <c r="A7" s="42"/>
      <c r="B7" s="404"/>
      <c r="C7" s="404"/>
      <c r="D7" s="21"/>
      <c r="E7" s="404"/>
      <c r="F7" s="26"/>
      <c r="G7" s="409"/>
      <c r="H7" s="404"/>
      <c r="I7" s="404"/>
      <c r="J7" s="411"/>
      <c r="K7" s="473"/>
      <c r="L7" s="473"/>
      <c r="M7" s="473"/>
      <c r="N7" s="473"/>
      <c r="O7" s="473"/>
      <c r="P7" s="473"/>
      <c r="Q7" s="404"/>
      <c r="R7" s="21"/>
      <c r="S7" s="404"/>
      <c r="T7" s="404"/>
      <c r="U7" s="405"/>
      <c r="V7" s="404"/>
      <c r="W7" s="404"/>
      <c r="X7" s="404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73"/>
      <c r="L8" s="473"/>
      <c r="M8" s="473"/>
      <c r="N8" s="473"/>
      <c r="O8" s="473"/>
      <c r="P8" s="473"/>
      <c r="Q8" s="404"/>
      <c r="R8" s="21"/>
      <c r="S8" s="404"/>
      <c r="T8" s="404"/>
      <c r="U8" s="405"/>
      <c r="V8" s="404"/>
      <c r="W8" s="404"/>
      <c r="X8" s="404"/>
      <c r="Y8" s="32"/>
      <c r="Z8" s="404"/>
      <c r="AA8" s="404"/>
      <c r="AB8" s="405"/>
      <c r="AC8" s="404"/>
      <c r="AD8" s="404"/>
      <c r="AE8" s="406"/>
    </row>
    <row r="9" spans="1:37" ht="16.5" customHeight="1">
      <c r="A9" s="403"/>
      <c r="B9" s="404"/>
      <c r="C9" s="404"/>
      <c r="D9" s="21"/>
      <c r="E9" s="404"/>
      <c r="F9" s="26"/>
      <c r="G9" s="409"/>
      <c r="H9" s="404"/>
      <c r="I9" s="404"/>
      <c r="J9" s="411"/>
      <c r="K9" s="473"/>
      <c r="L9" s="473"/>
      <c r="M9" s="473"/>
      <c r="N9" s="473"/>
      <c r="O9" s="473"/>
      <c r="P9" s="473"/>
      <c r="Q9" s="404"/>
      <c r="R9" s="21"/>
      <c r="S9" s="404"/>
      <c r="T9" s="404"/>
      <c r="U9" s="405"/>
      <c r="V9" s="404"/>
      <c r="W9" s="404"/>
      <c r="X9" s="404"/>
      <c r="Y9" s="32"/>
      <c r="Z9" s="404"/>
      <c r="AA9" s="404"/>
      <c r="AB9" s="405"/>
      <c r="AC9" s="404"/>
      <c r="AD9" s="404"/>
      <c r="AE9" s="406"/>
    </row>
    <row r="10" spans="1:37" ht="115.5">
      <c r="A10" s="440" t="s">
        <v>635</v>
      </c>
      <c r="B10" s="440" t="s">
        <v>630</v>
      </c>
      <c r="C10" s="441" t="s">
        <v>685</v>
      </c>
      <c r="D10" s="441" t="s">
        <v>686</v>
      </c>
      <c r="E10" s="441" t="s">
        <v>687</v>
      </c>
      <c r="F10" s="441" t="s">
        <v>688</v>
      </c>
      <c r="G10" s="442" t="s">
        <v>689</v>
      </c>
      <c r="H10" s="441" t="s">
        <v>690</v>
      </c>
      <c r="I10" s="441" t="s">
        <v>691</v>
      </c>
      <c r="J10" s="442" t="s">
        <v>692</v>
      </c>
      <c r="K10" s="742" t="s">
        <v>693</v>
      </c>
      <c r="L10" s="743" t="s">
        <v>694</v>
      </c>
      <c r="M10" s="742" t="s">
        <v>695</v>
      </c>
      <c r="N10" s="742" t="s">
        <v>696</v>
      </c>
      <c r="O10" s="742" t="s">
        <v>697</v>
      </c>
      <c r="P10" s="745" t="s">
        <v>761</v>
      </c>
      <c r="Q10" s="441" t="s">
        <v>698</v>
      </c>
      <c r="R10" s="441" t="s">
        <v>699</v>
      </c>
      <c r="S10" s="441" t="s">
        <v>700</v>
      </c>
      <c r="T10" s="441" t="s">
        <v>701</v>
      </c>
      <c r="U10" s="442" t="s">
        <v>702</v>
      </c>
      <c r="V10" s="441" t="s">
        <v>703</v>
      </c>
      <c r="W10" s="441" t="s">
        <v>704</v>
      </c>
      <c r="X10" s="441" t="s">
        <v>705</v>
      </c>
      <c r="Y10" s="441" t="s">
        <v>706</v>
      </c>
      <c r="Z10" s="440" t="s">
        <v>707</v>
      </c>
      <c r="AA10" s="440" t="s">
        <v>708</v>
      </c>
      <c r="AB10" s="443" t="s">
        <v>709</v>
      </c>
      <c r="AC10" s="440" t="s">
        <v>710</v>
      </c>
      <c r="AD10" s="440" t="s">
        <v>711</v>
      </c>
      <c r="AE10" s="444" t="s">
        <v>712</v>
      </c>
      <c r="AF10" s="440" t="s">
        <v>713</v>
      </c>
      <c r="AG10" s="440" t="s">
        <v>615</v>
      </c>
    </row>
    <row r="11" spans="1:37" ht="35.25" customHeight="1" thickBot="1">
      <c r="A11" s="456"/>
      <c r="B11" s="475" t="s">
        <v>501</v>
      </c>
      <c r="C11" s="429">
        <v>5517897</v>
      </c>
      <c r="D11" s="458">
        <v>5533611</v>
      </c>
      <c r="E11" s="429">
        <v>1922989257.0812926</v>
      </c>
      <c r="F11" s="429">
        <v>1958310963.8574786</v>
      </c>
      <c r="G11" s="459">
        <f t="shared" ref="G11" si="0">F11-E11</f>
        <v>35321706.776185989</v>
      </c>
      <c r="H11" s="429">
        <v>591608.2690092423</v>
      </c>
      <c r="I11" s="458">
        <f>SUM(L11,N11:P11)</f>
        <v>-308625539.32009983</v>
      </c>
      <c r="J11" s="460">
        <f>I11-H11</f>
        <v>-309217147.58910906</v>
      </c>
      <c r="K11" s="458">
        <v>-1081400.9573035128</v>
      </c>
      <c r="L11" s="458">
        <v>0.1680094916082453</v>
      </c>
      <c r="M11" s="458">
        <v>1673009.2263127551</v>
      </c>
      <c r="N11" s="458">
        <f t="shared" ref="N11" si="1">SUM(N12:N304)</f>
        <v>-1.5250407159328461E-8</v>
      </c>
      <c r="O11" s="458">
        <v>-500625539.48810929</v>
      </c>
      <c r="P11" s="458">
        <v>192000000</v>
      </c>
      <c r="Q11" s="429">
        <f>SUM(Q12:Q304)</f>
        <v>819002393</v>
      </c>
      <c r="R11" s="429">
        <v>808485152.80636096</v>
      </c>
      <c r="S11" s="429">
        <f t="shared" ref="S11" si="2">SUM(S12:S304)</f>
        <v>851000000.00000167</v>
      </c>
      <c r="T11" s="429">
        <v>848000000.00000095</v>
      </c>
      <c r="U11" s="459">
        <f t="shared" ref="U11" si="3">(R11+T11)-(Q11+S11)</f>
        <v>-13517240.193639755</v>
      </c>
      <c r="V11" s="429">
        <f t="shared" ref="V11:Z11" si="4">SUM(V12:V304)</f>
        <v>3593583258.3503027</v>
      </c>
      <c r="W11" s="429">
        <v>3306170577.4557471</v>
      </c>
      <c r="X11" s="461">
        <v>16687119</v>
      </c>
      <c r="Y11" s="461">
        <f t="shared" si="4"/>
        <v>32945950</v>
      </c>
      <c r="Z11" s="429">
        <f t="shared" si="4"/>
        <v>3610270377.3503027</v>
      </c>
      <c r="AA11" s="429">
        <f>SUM(AA12:AA304)</f>
        <v>3339116527.4557438</v>
      </c>
      <c r="AB11" s="459">
        <f t="shared" ref="AB11" si="5">AA11-Z11</f>
        <v>-271153849.89455891</v>
      </c>
      <c r="AC11" s="462">
        <f t="shared" ref="AC11:AC74" si="6">Z11/C11</f>
        <v>654.28375653809826</v>
      </c>
      <c r="AD11" s="453">
        <f t="shared" ref="AD11:AD74" si="7">AA11/D11</f>
        <v>603.42451384019296</v>
      </c>
      <c r="AE11" s="460">
        <f t="shared" ref="AE11" si="8">AD11-AC11</f>
        <v>-50.859242697905302</v>
      </c>
      <c r="AF11" s="463">
        <v>0</v>
      </c>
      <c r="AG11" s="430">
        <v>0</v>
      </c>
      <c r="AH11" s="504"/>
      <c r="AJ11" s="504"/>
      <c r="AK11" s="504"/>
    </row>
    <row r="12" spans="1:37">
      <c r="A12" s="445">
        <v>5</v>
      </c>
      <c r="B12" s="432" t="s">
        <v>15</v>
      </c>
      <c r="C12" s="447">
        <v>9311</v>
      </c>
      <c r="D12" s="447">
        <v>9183</v>
      </c>
      <c r="E12" s="452">
        <v>4441198.4460091246</v>
      </c>
      <c r="F12" s="448">
        <v>4305690.2935721893</v>
      </c>
      <c r="G12" s="449">
        <f t="shared" ref="G12:G75" si="9">F12-E12</f>
        <v>-135508.15243693534</v>
      </c>
      <c r="H12" s="450">
        <v>1514201.0174458048</v>
      </c>
      <c r="I12" s="448">
        <f>SUM(L12,N12:P12)</f>
        <v>600143.04167389055</v>
      </c>
      <c r="J12" s="451">
        <f t="shared" ref="J12:J75" si="10">I12-H12</f>
        <v>-914057.97577191424</v>
      </c>
      <c r="K12" s="448">
        <v>1357610.106746292</v>
      </c>
      <c r="L12" s="452">
        <v>1107790.4367981835</v>
      </c>
      <c r="M12" s="452">
        <v>156590.91069951275</v>
      </c>
      <c r="N12" s="452">
        <v>4515.1564391095244</v>
      </c>
      <c r="O12" s="452">
        <v>-830785.59897313174</v>
      </c>
      <c r="P12" s="448">
        <v>318623.04740972939</v>
      </c>
      <c r="Q12" s="452">
        <v>5450163</v>
      </c>
      <c r="R12" s="452">
        <v>5328311.2382792467</v>
      </c>
      <c r="S12" s="452">
        <v>1995400.0337450588</v>
      </c>
      <c r="T12" s="452">
        <v>1998836.7833538039</v>
      </c>
      <c r="U12" s="449">
        <f>(R12+T12)-(Q12+S12)</f>
        <v>-118415.01211200841</v>
      </c>
      <c r="V12" s="453">
        <v>13400962.497199986</v>
      </c>
      <c r="W12" s="453">
        <v>12232981.357065005</v>
      </c>
      <c r="X12" s="454">
        <v>1548658</v>
      </c>
      <c r="Y12" s="454">
        <v>1317165</v>
      </c>
      <c r="Z12" s="453">
        <f>SUM(V12,X12)</f>
        <v>14949620.497199986</v>
      </c>
      <c r="AA12" s="453">
        <f>SUM(W12,Y12)</f>
        <v>13550146.357065005</v>
      </c>
      <c r="AB12" s="449">
        <f t="shared" ref="AB12:AB75" si="11">AA12-Z12</f>
        <v>-1399474.1401349809</v>
      </c>
      <c r="AC12" s="455">
        <f t="shared" si="6"/>
        <v>1605.5869935774874</v>
      </c>
      <c r="AD12" s="453">
        <f t="shared" si="7"/>
        <v>1475.5685894658614</v>
      </c>
      <c r="AE12" s="451">
        <f t="shared" ref="AE12:AE75" si="12">AD12-AC12</f>
        <v>-130.01840411162607</v>
      </c>
      <c r="AF12" s="428">
        <v>14</v>
      </c>
      <c r="AG12" s="428">
        <v>14</v>
      </c>
      <c r="AH12" s="504"/>
      <c r="AI12" s="504"/>
      <c r="AJ12" s="504"/>
      <c r="AK12" s="504"/>
    </row>
    <row r="13" spans="1:37">
      <c r="A13" s="431">
        <v>9</v>
      </c>
      <c r="B13" s="432" t="s">
        <v>16</v>
      </c>
      <c r="C13" s="433">
        <v>2491</v>
      </c>
      <c r="D13" s="433">
        <v>2447</v>
      </c>
      <c r="E13" s="437">
        <v>1512438.7742192852</v>
      </c>
      <c r="F13" s="200">
        <v>1475445.4908334273</v>
      </c>
      <c r="G13" s="434">
        <f t="shared" si="9"/>
        <v>-36993.28338585794</v>
      </c>
      <c r="H13" s="435">
        <v>444162.01069931342</v>
      </c>
      <c r="I13" s="200">
        <f t="shared" ref="I13:I75" si="13">SUM(L13,N13:P13)</f>
        <v>416935.07358298328</v>
      </c>
      <c r="J13" s="436">
        <f t="shared" si="10"/>
        <v>-27226.93711633014</v>
      </c>
      <c r="K13" s="200">
        <v>413751.29628251819</v>
      </c>
      <c r="L13" s="437">
        <v>507476.23550086532</v>
      </c>
      <c r="M13" s="437">
        <v>30410.714416795221</v>
      </c>
      <c r="N13" s="437">
        <v>45935.127276895844</v>
      </c>
      <c r="O13" s="437">
        <v>-221379.98047340231</v>
      </c>
      <c r="P13" s="200">
        <v>84903.691278624392</v>
      </c>
      <c r="Q13" s="437">
        <v>1700195</v>
      </c>
      <c r="R13" s="437">
        <v>1701923.5138172619</v>
      </c>
      <c r="S13" s="437">
        <v>527121.88997430366</v>
      </c>
      <c r="T13" s="437">
        <v>524718.77367367654</v>
      </c>
      <c r="U13" s="434">
        <f t="shared" ref="U13:U75" si="14">(R13+T13)-(Q13+S13)</f>
        <v>-674.60248336521909</v>
      </c>
      <c r="V13" s="425">
        <v>4183917.6748929024</v>
      </c>
      <c r="W13" s="425">
        <v>4119022.8519568788</v>
      </c>
      <c r="X13" s="438">
        <v>-493319</v>
      </c>
      <c r="Y13" s="438">
        <v>-473784</v>
      </c>
      <c r="Z13" s="453">
        <f t="shared" ref="Z13:Z76" si="15">SUM(V13,X13)</f>
        <v>3690598.6748929024</v>
      </c>
      <c r="AA13" s="453">
        <f t="shared" ref="AA13:AA76" si="16">SUM(W13,Y13)</f>
        <v>3645238.8519568788</v>
      </c>
      <c r="AB13" s="434">
        <f t="shared" si="11"/>
        <v>-45359.822936023585</v>
      </c>
      <c r="AC13" s="439">
        <f t="shared" si="6"/>
        <v>1481.5731332368134</v>
      </c>
      <c r="AD13" s="453">
        <f t="shared" si="7"/>
        <v>1489.6766865373431</v>
      </c>
      <c r="AE13" s="436">
        <f t="shared" si="12"/>
        <v>8.1035533005297111</v>
      </c>
      <c r="AF13" s="426">
        <v>17</v>
      </c>
      <c r="AG13" s="426">
        <v>17</v>
      </c>
      <c r="AH13" s="504"/>
      <c r="AI13" s="504"/>
      <c r="AJ13" s="504"/>
      <c r="AK13" s="504"/>
    </row>
    <row r="14" spans="1:37">
      <c r="A14" s="431">
        <v>10</v>
      </c>
      <c r="B14" s="432" t="s">
        <v>502</v>
      </c>
      <c r="C14" s="433">
        <v>11197</v>
      </c>
      <c r="D14" s="433">
        <v>11102</v>
      </c>
      <c r="E14" s="437">
        <v>4324791.5556119001</v>
      </c>
      <c r="F14" s="200">
        <v>4074288.5815929552</v>
      </c>
      <c r="G14" s="434">
        <f t="shared" si="9"/>
        <v>-250502.97401894489</v>
      </c>
      <c r="H14" s="435">
        <v>-154751.83105251251</v>
      </c>
      <c r="I14" s="200">
        <f t="shared" si="13"/>
        <v>-1969910.2070159051</v>
      </c>
      <c r="J14" s="436">
        <f t="shared" si="10"/>
        <v>-1815158.3759633927</v>
      </c>
      <c r="K14" s="200">
        <v>449394.50858596608</v>
      </c>
      <c r="L14" s="437">
        <v>-340479.36563642614</v>
      </c>
      <c r="M14" s="437">
        <v>-604146.33963847859</v>
      </c>
      <c r="N14" s="437">
        <v>-1010240.0924459173</v>
      </c>
      <c r="O14" s="437">
        <v>-1004397.4430795719</v>
      </c>
      <c r="P14" s="200">
        <v>385206.69414601062</v>
      </c>
      <c r="Q14" s="437">
        <v>6401533</v>
      </c>
      <c r="R14" s="437">
        <v>6432598.827244279</v>
      </c>
      <c r="S14" s="437">
        <v>2441205.4908443792</v>
      </c>
      <c r="T14" s="437">
        <v>2446371.1142968205</v>
      </c>
      <c r="U14" s="434">
        <f t="shared" si="14"/>
        <v>36231.45069671981</v>
      </c>
      <c r="V14" s="425">
        <v>13012778.215403765</v>
      </c>
      <c r="W14" s="425">
        <v>10983348.316342864</v>
      </c>
      <c r="X14" s="438">
        <v>-639825</v>
      </c>
      <c r="Y14" s="438">
        <v>-307675</v>
      </c>
      <c r="Z14" s="453">
        <f t="shared" si="15"/>
        <v>12372953.215403765</v>
      </c>
      <c r="AA14" s="453">
        <f t="shared" si="16"/>
        <v>10675673.316342864</v>
      </c>
      <c r="AB14" s="434">
        <f t="shared" si="11"/>
        <v>-1697279.8990609013</v>
      </c>
      <c r="AC14" s="439">
        <f t="shared" si="6"/>
        <v>1105.0239542202166</v>
      </c>
      <c r="AD14" s="453">
        <f t="shared" si="7"/>
        <v>961.59910974084528</v>
      </c>
      <c r="AE14" s="436">
        <f t="shared" si="12"/>
        <v>-143.42484447937136</v>
      </c>
      <c r="AF14" s="426">
        <v>14</v>
      </c>
      <c r="AG14" s="426">
        <v>14</v>
      </c>
      <c r="AH14" s="504"/>
      <c r="AI14" s="504"/>
      <c r="AJ14" s="504"/>
      <c r="AK14" s="504"/>
    </row>
    <row r="15" spans="1:37">
      <c r="A15" s="431">
        <v>16</v>
      </c>
      <c r="B15" s="432" t="s">
        <v>18</v>
      </c>
      <c r="C15" s="433">
        <v>8033</v>
      </c>
      <c r="D15" s="433">
        <v>8014</v>
      </c>
      <c r="E15" s="437">
        <v>941621.23760878295</v>
      </c>
      <c r="F15" s="200">
        <v>795086.21641397011</v>
      </c>
      <c r="G15" s="434">
        <f t="shared" si="9"/>
        <v>-146535.02119481284</v>
      </c>
      <c r="H15" s="435">
        <v>6199276.0171599928</v>
      </c>
      <c r="I15" s="200">
        <f t="shared" si="13"/>
        <v>3744592.7891747779</v>
      </c>
      <c r="J15" s="436">
        <f t="shared" si="10"/>
        <v>-2454683.2279852149</v>
      </c>
      <c r="K15" s="200">
        <v>3305207.0963274743</v>
      </c>
      <c r="L15" s="437">
        <v>2192505.7709422582</v>
      </c>
      <c r="M15" s="437">
        <v>2894068.920832519</v>
      </c>
      <c r="N15" s="437">
        <v>1999051.0483130058</v>
      </c>
      <c r="O15" s="437">
        <v>-725026.22129703558</v>
      </c>
      <c r="P15" s="200">
        <v>278062.1912165492</v>
      </c>
      <c r="Q15" s="437">
        <v>2324528</v>
      </c>
      <c r="R15" s="437">
        <v>2368648.8969992241</v>
      </c>
      <c r="S15" s="437">
        <v>1409657.9092009973</v>
      </c>
      <c r="T15" s="437">
        <v>1380381.6988638802</v>
      </c>
      <c r="U15" s="434">
        <f t="shared" si="14"/>
        <v>14844.68666210724</v>
      </c>
      <c r="V15" s="425">
        <v>10875083.163969774</v>
      </c>
      <c r="W15" s="425">
        <v>8288709.6016140599</v>
      </c>
      <c r="X15" s="438">
        <v>-582168</v>
      </c>
      <c r="Y15" s="438">
        <v>-448670</v>
      </c>
      <c r="Z15" s="453">
        <f t="shared" si="15"/>
        <v>10292915.163969774</v>
      </c>
      <c r="AA15" s="453">
        <f t="shared" si="16"/>
        <v>7840039.6016140599</v>
      </c>
      <c r="AB15" s="434">
        <f t="shared" si="11"/>
        <v>-2452875.5623557139</v>
      </c>
      <c r="AC15" s="439">
        <f t="shared" si="6"/>
        <v>1281.3289137270974</v>
      </c>
      <c r="AD15" s="453">
        <f t="shared" si="7"/>
        <v>978.29293756102572</v>
      </c>
      <c r="AE15" s="436">
        <f t="shared" si="12"/>
        <v>-303.03597616607169</v>
      </c>
      <c r="AF15" s="426">
        <v>7</v>
      </c>
      <c r="AG15" s="426">
        <v>7</v>
      </c>
      <c r="AH15" s="504"/>
      <c r="AI15" s="504"/>
      <c r="AJ15" s="504"/>
      <c r="AK15" s="504"/>
    </row>
    <row r="16" spans="1:37">
      <c r="A16" s="431">
        <v>18</v>
      </c>
      <c r="B16" s="432" t="s">
        <v>19</v>
      </c>
      <c r="C16" s="433">
        <v>4847</v>
      </c>
      <c r="D16" s="433">
        <v>4763</v>
      </c>
      <c r="E16" s="437">
        <v>2382109.9356041653</v>
      </c>
      <c r="F16" s="200">
        <v>2330607.3362869676</v>
      </c>
      <c r="G16" s="434">
        <f t="shared" si="9"/>
        <v>-51502.599317197688</v>
      </c>
      <c r="H16" s="435">
        <v>-783507.2979821451</v>
      </c>
      <c r="I16" s="200">
        <f t="shared" si="13"/>
        <v>-999401.76095076115</v>
      </c>
      <c r="J16" s="436">
        <f t="shared" si="10"/>
        <v>-215894.46296861605</v>
      </c>
      <c r="K16" s="200">
        <v>-455199.6460995652</v>
      </c>
      <c r="L16" s="437">
        <v>-456244.78367395129</v>
      </c>
      <c r="M16" s="437">
        <v>-328307.6518825799</v>
      </c>
      <c r="N16" s="437">
        <v>-277510.64894222573</v>
      </c>
      <c r="O16" s="437">
        <v>-430908.39681030455</v>
      </c>
      <c r="P16" s="200">
        <v>165262.06847572047</v>
      </c>
      <c r="Q16" s="437">
        <v>1264212</v>
      </c>
      <c r="R16" s="437">
        <v>1202177.5160080274</v>
      </c>
      <c r="S16" s="437">
        <v>844062.01572521508</v>
      </c>
      <c r="T16" s="437">
        <v>810544.9492311714</v>
      </c>
      <c r="U16" s="434">
        <f t="shared" si="14"/>
        <v>-95551.550486016087</v>
      </c>
      <c r="V16" s="425">
        <v>3706876.6533472352</v>
      </c>
      <c r="W16" s="425">
        <v>3343928.0406718133</v>
      </c>
      <c r="X16" s="438">
        <v>-92555</v>
      </c>
      <c r="Y16" s="438">
        <v>-127457</v>
      </c>
      <c r="Z16" s="453">
        <f t="shared" si="15"/>
        <v>3614321.6533472352</v>
      </c>
      <c r="AA16" s="453">
        <f t="shared" si="16"/>
        <v>3216471.0406718133</v>
      </c>
      <c r="AB16" s="434">
        <f t="shared" si="11"/>
        <v>-397850.61267542187</v>
      </c>
      <c r="AC16" s="439">
        <f t="shared" si="6"/>
        <v>745.68220617850943</v>
      </c>
      <c r="AD16" s="453">
        <f t="shared" si="7"/>
        <v>675.30359871337669</v>
      </c>
      <c r="AE16" s="436">
        <f t="shared" si="12"/>
        <v>-70.378607465132745</v>
      </c>
      <c r="AF16" s="426">
        <v>1</v>
      </c>
      <c r="AG16" s="427">
        <v>32</v>
      </c>
      <c r="AH16" s="504"/>
      <c r="AI16" s="504"/>
      <c r="AJ16" s="504"/>
      <c r="AK16" s="504"/>
    </row>
    <row r="17" spans="1:37">
      <c r="A17" s="431">
        <v>19</v>
      </c>
      <c r="B17" s="432" t="s">
        <v>20</v>
      </c>
      <c r="C17" s="433">
        <v>3955</v>
      </c>
      <c r="D17" s="433">
        <v>3965</v>
      </c>
      <c r="E17" s="437">
        <v>1985861.9911967348</v>
      </c>
      <c r="F17" s="200">
        <v>1902525.3462708944</v>
      </c>
      <c r="G17" s="434">
        <f t="shared" si="9"/>
        <v>-83336.644925840432</v>
      </c>
      <c r="H17" s="435">
        <v>-455333.2662077843</v>
      </c>
      <c r="I17" s="200">
        <f t="shared" si="13"/>
        <v>-1088904.1720589299</v>
      </c>
      <c r="J17" s="436">
        <f t="shared" si="10"/>
        <v>-633570.90585114562</v>
      </c>
      <c r="K17" s="200">
        <v>-90275.155369053187</v>
      </c>
      <c r="L17" s="437">
        <v>-363674.33570069849</v>
      </c>
      <c r="M17" s="437">
        <v>-365058.11083873111</v>
      </c>
      <c r="N17" s="437">
        <v>-504090.2831676738</v>
      </c>
      <c r="O17" s="437">
        <v>-358713.37252841855</v>
      </c>
      <c r="P17" s="200">
        <v>137573.81933786094</v>
      </c>
      <c r="Q17" s="437">
        <v>1672275</v>
      </c>
      <c r="R17" s="437">
        <v>1578060.6176425968</v>
      </c>
      <c r="S17" s="437">
        <v>661630.39903514727</v>
      </c>
      <c r="T17" s="437">
        <v>635350.01221102325</v>
      </c>
      <c r="U17" s="434">
        <f t="shared" si="14"/>
        <v>-120494.7691815272</v>
      </c>
      <c r="V17" s="425">
        <v>3864434.1240240978</v>
      </c>
      <c r="W17" s="425">
        <v>3027031.8041458414</v>
      </c>
      <c r="X17" s="438">
        <v>-773678</v>
      </c>
      <c r="Y17" s="438">
        <v>-973121</v>
      </c>
      <c r="Z17" s="453">
        <f t="shared" si="15"/>
        <v>3090756.1240240978</v>
      </c>
      <c r="AA17" s="453">
        <f t="shared" si="16"/>
        <v>2053910.8041458414</v>
      </c>
      <c r="AB17" s="434">
        <f t="shared" si="11"/>
        <v>-1036845.3198782564</v>
      </c>
      <c r="AC17" s="439">
        <f t="shared" si="6"/>
        <v>781.4806887545127</v>
      </c>
      <c r="AD17" s="453">
        <f t="shared" si="7"/>
        <v>518.01029108344051</v>
      </c>
      <c r="AE17" s="436">
        <f t="shared" si="12"/>
        <v>-263.47039767107219</v>
      </c>
      <c r="AF17" s="426">
        <v>2</v>
      </c>
      <c r="AG17" s="426">
        <v>2</v>
      </c>
      <c r="AH17" s="504"/>
      <c r="AI17" s="504"/>
      <c r="AJ17" s="504"/>
      <c r="AK17" s="504"/>
    </row>
    <row r="18" spans="1:37">
      <c r="A18" s="431">
        <v>20</v>
      </c>
      <c r="B18" s="432" t="s">
        <v>503</v>
      </c>
      <c r="C18" s="433">
        <v>16467</v>
      </c>
      <c r="D18" s="433">
        <v>16473</v>
      </c>
      <c r="E18" s="437">
        <v>4598099.4968460873</v>
      </c>
      <c r="F18" s="200">
        <v>4379257.6859463146</v>
      </c>
      <c r="G18" s="434">
        <f t="shared" si="9"/>
        <v>-218841.81089977268</v>
      </c>
      <c r="H18" s="435">
        <v>-3266898.8035180289</v>
      </c>
      <c r="I18" s="200">
        <f t="shared" si="13"/>
        <v>-6052395.4615366543</v>
      </c>
      <c r="J18" s="436">
        <f t="shared" si="10"/>
        <v>-2785496.6580186253</v>
      </c>
      <c r="K18" s="200">
        <v>-1559634.2949535965</v>
      </c>
      <c r="L18" s="437">
        <v>-2787357.7918868861</v>
      </c>
      <c r="M18" s="437">
        <v>-1707264.5085644324</v>
      </c>
      <c r="N18" s="437">
        <v>-2346290.6684623654</v>
      </c>
      <c r="O18" s="437">
        <v>-1490311.5726760752</v>
      </c>
      <c r="P18" s="200">
        <v>571564.5714886717</v>
      </c>
      <c r="Q18" s="437">
        <v>7582111</v>
      </c>
      <c r="R18" s="437">
        <v>7090798.5108171748</v>
      </c>
      <c r="S18" s="437">
        <v>2774244.0656870781</v>
      </c>
      <c r="T18" s="437">
        <v>2687797.7412677575</v>
      </c>
      <c r="U18" s="434">
        <f t="shared" si="14"/>
        <v>-577758.81360214576</v>
      </c>
      <c r="V18" s="425">
        <v>11687555.759015135</v>
      </c>
      <c r="W18" s="425">
        <v>8105458.476828021</v>
      </c>
      <c r="X18" s="438">
        <v>-2539976</v>
      </c>
      <c r="Y18" s="438">
        <v>-2441149</v>
      </c>
      <c r="Z18" s="453">
        <f t="shared" si="15"/>
        <v>9147579.7590151355</v>
      </c>
      <c r="AA18" s="453">
        <f t="shared" si="16"/>
        <v>5664309.476828021</v>
      </c>
      <c r="AB18" s="434">
        <f t="shared" si="11"/>
        <v>-3483270.2821871145</v>
      </c>
      <c r="AC18" s="439">
        <f t="shared" si="6"/>
        <v>555.5097928593633</v>
      </c>
      <c r="AD18" s="453">
        <f t="shared" si="7"/>
        <v>343.8541538777406</v>
      </c>
      <c r="AE18" s="436">
        <f t="shared" si="12"/>
        <v>-211.6556389816227</v>
      </c>
      <c r="AF18" s="426">
        <v>6</v>
      </c>
      <c r="AG18" s="426">
        <v>6</v>
      </c>
      <c r="AH18" s="504"/>
      <c r="AI18" s="504"/>
      <c r="AJ18" s="504"/>
      <c r="AK18" s="504"/>
    </row>
    <row r="19" spans="1:37">
      <c r="A19" s="431">
        <v>46</v>
      </c>
      <c r="B19" s="432" t="s">
        <v>22</v>
      </c>
      <c r="C19" s="433">
        <v>1362</v>
      </c>
      <c r="D19" s="433">
        <v>1341</v>
      </c>
      <c r="E19" s="437">
        <v>764487.99198161787</v>
      </c>
      <c r="F19" s="200">
        <v>825529.70492772479</v>
      </c>
      <c r="G19" s="434">
        <f t="shared" si="9"/>
        <v>61041.712946106913</v>
      </c>
      <c r="H19" s="435">
        <v>764515.19304622221</v>
      </c>
      <c r="I19" s="200">
        <f t="shared" si="13"/>
        <v>602522.22603756469</v>
      </c>
      <c r="J19" s="436">
        <f t="shared" si="10"/>
        <v>-161992.96700865752</v>
      </c>
      <c r="K19" s="200">
        <v>423169.38777901919</v>
      </c>
      <c r="L19" s="437">
        <v>386280.54900593992</v>
      </c>
      <c r="M19" s="437">
        <v>341345.80526720308</v>
      </c>
      <c r="N19" s="437">
        <v>291033.13751801522</v>
      </c>
      <c r="O19" s="437">
        <v>-121320.20997745504</v>
      </c>
      <c r="P19" s="200">
        <v>46528.749491064693</v>
      </c>
      <c r="Q19" s="437">
        <v>395478</v>
      </c>
      <c r="R19" s="437">
        <v>557740.1019090804</v>
      </c>
      <c r="S19" s="437">
        <v>299258.74607450695</v>
      </c>
      <c r="T19" s="437">
        <v>298198.75810749142</v>
      </c>
      <c r="U19" s="434">
        <f t="shared" si="14"/>
        <v>161202.11394206481</v>
      </c>
      <c r="V19" s="425">
        <v>2223739.9311023471</v>
      </c>
      <c r="W19" s="425">
        <v>2283990.7910090047</v>
      </c>
      <c r="X19" s="438">
        <v>-346769</v>
      </c>
      <c r="Y19" s="438">
        <v>-378389</v>
      </c>
      <c r="Z19" s="453">
        <f t="shared" si="15"/>
        <v>1876970.9311023471</v>
      </c>
      <c r="AA19" s="453">
        <f t="shared" si="16"/>
        <v>1905601.7910090047</v>
      </c>
      <c r="AB19" s="434">
        <f t="shared" si="11"/>
        <v>28630.859906657599</v>
      </c>
      <c r="AC19" s="439">
        <f t="shared" si="6"/>
        <v>1378.0990683570831</v>
      </c>
      <c r="AD19" s="453">
        <f t="shared" si="7"/>
        <v>1421.0304183512339</v>
      </c>
      <c r="AE19" s="436">
        <f t="shared" si="12"/>
        <v>42.931349994150878</v>
      </c>
      <c r="AF19" s="426">
        <v>10</v>
      </c>
      <c r="AG19" s="426">
        <v>10</v>
      </c>
      <c r="AH19" s="504"/>
      <c r="AI19" s="504"/>
      <c r="AJ19" s="504"/>
      <c r="AK19" s="504"/>
    </row>
    <row r="20" spans="1:37">
      <c r="A20" s="431">
        <v>47</v>
      </c>
      <c r="B20" s="432" t="s">
        <v>504</v>
      </c>
      <c r="C20" s="433">
        <v>1789</v>
      </c>
      <c r="D20" s="433">
        <v>1811</v>
      </c>
      <c r="E20" s="437">
        <v>2127926.4776526862</v>
      </c>
      <c r="F20" s="200">
        <v>2239201.8396675973</v>
      </c>
      <c r="G20" s="434">
        <f t="shared" si="9"/>
        <v>111275.36201491114</v>
      </c>
      <c r="H20" s="435">
        <v>628850.70859517145</v>
      </c>
      <c r="I20" s="200">
        <f t="shared" si="13"/>
        <v>346642.22963828297</v>
      </c>
      <c r="J20" s="436">
        <f t="shared" si="10"/>
        <v>-282208.47895688849</v>
      </c>
      <c r="K20" s="200">
        <v>-40129.627860742439</v>
      </c>
      <c r="L20" s="437">
        <v>-128150.09766327289</v>
      </c>
      <c r="M20" s="437">
        <v>668980.33645591384</v>
      </c>
      <c r="N20" s="437">
        <v>575797.05134395172</v>
      </c>
      <c r="O20" s="437">
        <v>-163841.0889404706</v>
      </c>
      <c r="P20" s="200">
        <v>62836.364898074695</v>
      </c>
      <c r="Q20" s="437">
        <v>637622</v>
      </c>
      <c r="R20" s="437">
        <v>492549.8208036701</v>
      </c>
      <c r="S20" s="437">
        <v>388613.91736976692</v>
      </c>
      <c r="T20" s="437">
        <v>388828.50457805779</v>
      </c>
      <c r="U20" s="434">
        <f t="shared" si="14"/>
        <v>-144857.59198803897</v>
      </c>
      <c r="V20" s="425">
        <v>3783013.1036176248</v>
      </c>
      <c r="W20" s="425">
        <v>3467222.3947242647</v>
      </c>
      <c r="X20" s="438">
        <v>-18061</v>
      </c>
      <c r="Y20" s="438">
        <v>-18014</v>
      </c>
      <c r="Z20" s="453">
        <f t="shared" si="15"/>
        <v>3764952.1036176248</v>
      </c>
      <c r="AA20" s="453">
        <f t="shared" si="16"/>
        <v>3449208.3947242647</v>
      </c>
      <c r="AB20" s="434">
        <f t="shared" si="11"/>
        <v>-315743.7088933601</v>
      </c>
      <c r="AC20" s="439">
        <f t="shared" si="6"/>
        <v>2104.5008963765372</v>
      </c>
      <c r="AD20" s="453">
        <f t="shared" si="7"/>
        <v>1904.5877386660766</v>
      </c>
      <c r="AE20" s="436">
        <f t="shared" si="12"/>
        <v>-199.91315771046061</v>
      </c>
      <c r="AF20" s="426">
        <v>19</v>
      </c>
      <c r="AG20" s="426">
        <v>19</v>
      </c>
      <c r="AH20" s="504"/>
      <c r="AI20" s="504"/>
      <c r="AJ20" s="504"/>
      <c r="AK20" s="504"/>
    </row>
    <row r="21" spans="1:37">
      <c r="A21" s="431">
        <v>49</v>
      </c>
      <c r="B21" s="432" t="s">
        <v>505</v>
      </c>
      <c r="C21" s="433">
        <v>297132</v>
      </c>
      <c r="D21" s="433">
        <v>305274</v>
      </c>
      <c r="E21" s="437">
        <v>232689545.18163919</v>
      </c>
      <c r="F21" s="200">
        <v>246876678.20078072</v>
      </c>
      <c r="G21" s="434">
        <f t="shared" si="9"/>
        <v>14187133.019141525</v>
      </c>
      <c r="H21" s="435">
        <v>116316489.77033712</v>
      </c>
      <c r="I21" s="200">
        <f t="shared" si="13"/>
        <v>144664543.81795746</v>
      </c>
      <c r="J21" s="436">
        <f t="shared" si="10"/>
        <v>28348054.047620341</v>
      </c>
      <c r="K21" s="200">
        <v>85654835.328998104</v>
      </c>
      <c r="L21" s="437">
        <v>116356663.42498244</v>
      </c>
      <c r="M21" s="437">
        <v>30661654.44133902</v>
      </c>
      <c r="N21" s="437">
        <v>45333897.028711274</v>
      </c>
      <c r="O21" s="437">
        <v>-27618125.116075773</v>
      </c>
      <c r="P21" s="200">
        <v>10592108.48033951</v>
      </c>
      <c r="Q21" s="437">
        <v>-23588333</v>
      </c>
      <c r="R21" s="437">
        <v>-24543140.663064256</v>
      </c>
      <c r="S21" s="437">
        <v>30593192.01680956</v>
      </c>
      <c r="T21" s="437">
        <v>30849901.272778347</v>
      </c>
      <c r="U21" s="434">
        <f t="shared" si="14"/>
        <v>-698098.40709546953</v>
      </c>
      <c r="V21" s="425">
        <v>356010893.96878588</v>
      </c>
      <c r="W21" s="425">
        <v>397847982.63463128</v>
      </c>
      <c r="X21" s="438">
        <v>24000</v>
      </c>
      <c r="Y21" s="438">
        <v>-5611271</v>
      </c>
      <c r="Z21" s="453">
        <f t="shared" si="15"/>
        <v>356034893.96878588</v>
      </c>
      <c r="AA21" s="453">
        <f t="shared" si="16"/>
        <v>392236711.63463128</v>
      </c>
      <c r="AB21" s="434">
        <f t="shared" si="11"/>
        <v>36201817.665845394</v>
      </c>
      <c r="AC21" s="439">
        <f t="shared" si="6"/>
        <v>1198.2381364807086</v>
      </c>
      <c r="AD21" s="453">
        <f t="shared" si="7"/>
        <v>1284.8677307423209</v>
      </c>
      <c r="AE21" s="436">
        <f t="shared" si="12"/>
        <v>86.629594261612283</v>
      </c>
      <c r="AF21" s="426">
        <v>1</v>
      </c>
      <c r="AG21" s="427">
        <v>34</v>
      </c>
      <c r="AH21" s="504"/>
      <c r="AI21" s="504"/>
      <c r="AJ21" s="504"/>
      <c r="AK21" s="504"/>
    </row>
    <row r="22" spans="1:37">
      <c r="A22" s="431">
        <v>50</v>
      </c>
      <c r="B22" s="432" t="s">
        <v>25</v>
      </c>
      <c r="C22" s="433">
        <v>11417</v>
      </c>
      <c r="D22" s="433">
        <v>11276</v>
      </c>
      <c r="E22" s="437">
        <v>2496553.9007633636</v>
      </c>
      <c r="F22" s="200">
        <v>2298130.7753830813</v>
      </c>
      <c r="G22" s="434">
        <f t="shared" si="9"/>
        <v>-198423.12538028229</v>
      </c>
      <c r="H22" s="435">
        <v>152661.94450109103</v>
      </c>
      <c r="I22" s="200">
        <f t="shared" si="13"/>
        <v>-2013631.9863231643</v>
      </c>
      <c r="J22" s="436">
        <f t="shared" si="10"/>
        <v>-2166293.9308242556</v>
      </c>
      <c r="K22" s="200">
        <v>92375.646514763721</v>
      </c>
      <c r="L22" s="437">
        <v>-903367.06826047425</v>
      </c>
      <c r="M22" s="437">
        <v>60286.297986327292</v>
      </c>
      <c r="N22" s="437">
        <v>-481369.68432328844</v>
      </c>
      <c r="O22" s="437">
        <v>-1020139.2152914117</v>
      </c>
      <c r="P22" s="200">
        <v>391243.98155201005</v>
      </c>
      <c r="Q22" s="437">
        <v>3558724</v>
      </c>
      <c r="R22" s="437">
        <v>3606541.4339591502</v>
      </c>
      <c r="S22" s="437">
        <v>2090451.7902924221</v>
      </c>
      <c r="T22" s="437">
        <v>2048835.1354750555</v>
      </c>
      <c r="U22" s="434">
        <f t="shared" si="14"/>
        <v>6200.7791417837143</v>
      </c>
      <c r="V22" s="425">
        <v>8298391.6355568767</v>
      </c>
      <c r="W22" s="425">
        <v>5939875.3587223608</v>
      </c>
      <c r="X22" s="438">
        <v>-1179002</v>
      </c>
      <c r="Y22" s="438">
        <v>-890316</v>
      </c>
      <c r="Z22" s="453">
        <f t="shared" si="15"/>
        <v>7119389.6355568767</v>
      </c>
      <c r="AA22" s="453">
        <f t="shared" si="16"/>
        <v>5049559.3587223608</v>
      </c>
      <c r="AB22" s="434">
        <f t="shared" si="11"/>
        <v>-2069830.2768345159</v>
      </c>
      <c r="AC22" s="439">
        <f t="shared" si="6"/>
        <v>623.57796580160084</v>
      </c>
      <c r="AD22" s="453">
        <f t="shared" si="7"/>
        <v>447.8147710821533</v>
      </c>
      <c r="AE22" s="436">
        <f t="shared" si="12"/>
        <v>-175.76319471944754</v>
      </c>
      <c r="AF22" s="426">
        <v>4</v>
      </c>
      <c r="AG22" s="426">
        <v>4</v>
      </c>
      <c r="AH22" s="504"/>
      <c r="AI22" s="504"/>
      <c r="AJ22" s="504"/>
      <c r="AK22" s="504"/>
    </row>
    <row r="23" spans="1:37">
      <c r="A23" s="431">
        <v>51</v>
      </c>
      <c r="B23" s="432" t="s">
        <v>506</v>
      </c>
      <c r="C23" s="433">
        <v>9334</v>
      </c>
      <c r="D23" s="433">
        <v>9211</v>
      </c>
      <c r="E23" s="437">
        <v>3697766.5957735535</v>
      </c>
      <c r="F23" s="200">
        <v>3480607.4980658963</v>
      </c>
      <c r="G23" s="434">
        <f t="shared" si="9"/>
        <v>-217159.09770765714</v>
      </c>
      <c r="H23" s="435">
        <v>-8438161.2367145177</v>
      </c>
      <c r="I23" s="200">
        <f t="shared" si="13"/>
        <v>-9068810.7821310386</v>
      </c>
      <c r="J23" s="436">
        <f t="shared" si="10"/>
        <v>-630649.54541652091</v>
      </c>
      <c r="K23" s="200">
        <v>-3965481.1848943904</v>
      </c>
      <c r="L23" s="437">
        <v>-4095494.1903122608</v>
      </c>
      <c r="M23" s="200">
        <v>-4472680.0518201273</v>
      </c>
      <c r="N23" s="200">
        <v>-4459592.3990222514</v>
      </c>
      <c r="O23" s="200">
        <v>-833318.7577198646</v>
      </c>
      <c r="P23" s="200">
        <v>319594.56492333848</v>
      </c>
      <c r="Q23" s="437">
        <v>-161278</v>
      </c>
      <c r="R23" s="437">
        <v>-172948.8332569873</v>
      </c>
      <c r="S23" s="437">
        <v>1803744.0505200343</v>
      </c>
      <c r="T23" s="437">
        <v>1783372.0840898198</v>
      </c>
      <c r="U23" s="434">
        <f t="shared" si="14"/>
        <v>-32042.799687201856</v>
      </c>
      <c r="V23" s="425">
        <v>-3097928.5904209297</v>
      </c>
      <c r="W23" s="425">
        <v>-3977780.0330458698</v>
      </c>
      <c r="X23" s="438">
        <v>-847974</v>
      </c>
      <c r="Y23" s="438">
        <v>-754153</v>
      </c>
      <c r="Z23" s="453">
        <f t="shared" si="15"/>
        <v>-3945902.5904209297</v>
      </c>
      <c r="AA23" s="453">
        <f t="shared" si="16"/>
        <v>-4731933.0330458693</v>
      </c>
      <c r="AB23" s="434">
        <f t="shared" si="11"/>
        <v>-786030.44262493961</v>
      </c>
      <c r="AC23" s="439">
        <f t="shared" si="6"/>
        <v>-422.74508146785189</v>
      </c>
      <c r="AD23" s="453">
        <f t="shared" si="7"/>
        <v>-513.72630909194106</v>
      </c>
      <c r="AE23" s="436">
        <f t="shared" si="12"/>
        <v>-90.981227624089172</v>
      </c>
      <c r="AF23" s="426">
        <v>4</v>
      </c>
      <c r="AG23" s="426">
        <v>4</v>
      </c>
      <c r="AH23" s="504"/>
      <c r="AI23" s="504"/>
      <c r="AJ23" s="504"/>
      <c r="AK23" s="504"/>
    </row>
    <row r="24" spans="1:37">
      <c r="A24" s="431">
        <v>52</v>
      </c>
      <c r="B24" s="432" t="s">
        <v>27</v>
      </c>
      <c r="C24" s="433">
        <v>2404</v>
      </c>
      <c r="D24" s="433">
        <v>2346</v>
      </c>
      <c r="E24" s="437">
        <v>1098692.1452730829</v>
      </c>
      <c r="F24" s="200">
        <v>1065952.9587854734</v>
      </c>
      <c r="G24" s="434">
        <f t="shared" si="9"/>
        <v>-32739.186487609521</v>
      </c>
      <c r="H24" s="435">
        <v>880187.12514081213</v>
      </c>
      <c r="I24" s="200">
        <f t="shared" si="13"/>
        <v>452294.18173984531</v>
      </c>
      <c r="J24" s="436">
        <f t="shared" si="10"/>
        <v>-427892.94340096682</v>
      </c>
      <c r="K24" s="200">
        <v>586767.76662889076</v>
      </c>
      <c r="L24" s="437">
        <v>435594.01962318301</v>
      </c>
      <c r="M24" s="437">
        <v>293419.35851192137</v>
      </c>
      <c r="N24" s="437">
        <v>147543.38829195814</v>
      </c>
      <c r="O24" s="437">
        <v>-212242.51499411598</v>
      </c>
      <c r="P24" s="200">
        <v>81399.288818820118</v>
      </c>
      <c r="Q24" s="437">
        <v>1161901</v>
      </c>
      <c r="R24" s="437">
        <v>1220596.9903446012</v>
      </c>
      <c r="S24" s="437">
        <v>548990.38673231227</v>
      </c>
      <c r="T24" s="437">
        <v>546078.89423253492</v>
      </c>
      <c r="U24" s="434">
        <f t="shared" si="14"/>
        <v>55784.497844823636</v>
      </c>
      <c r="V24" s="425">
        <v>3689770.6571462075</v>
      </c>
      <c r="W24" s="425">
        <v>3284923.0251499414</v>
      </c>
      <c r="X24" s="438">
        <v>229822</v>
      </c>
      <c r="Y24" s="438">
        <v>249479</v>
      </c>
      <c r="Z24" s="453">
        <f t="shared" si="15"/>
        <v>3919592.6571462075</v>
      </c>
      <c r="AA24" s="453">
        <f t="shared" si="16"/>
        <v>3534402.0251499414</v>
      </c>
      <c r="AB24" s="434">
        <f t="shared" si="11"/>
        <v>-385190.63199626608</v>
      </c>
      <c r="AC24" s="439">
        <f t="shared" si="6"/>
        <v>1630.4461968162261</v>
      </c>
      <c r="AD24" s="453">
        <f t="shared" si="7"/>
        <v>1506.5652281116545</v>
      </c>
      <c r="AE24" s="436">
        <f t="shared" si="12"/>
        <v>-123.88096870457161</v>
      </c>
      <c r="AF24" s="426">
        <v>14</v>
      </c>
      <c r="AG24" s="426">
        <v>14</v>
      </c>
      <c r="AH24" s="504"/>
      <c r="AI24" s="504"/>
      <c r="AJ24" s="504"/>
      <c r="AK24" s="504"/>
    </row>
    <row r="25" spans="1:37">
      <c r="A25" s="431">
        <v>61</v>
      </c>
      <c r="B25" s="432" t="s">
        <v>28</v>
      </c>
      <c r="C25" s="433">
        <v>16573</v>
      </c>
      <c r="D25" s="433">
        <v>16459</v>
      </c>
      <c r="E25" s="437">
        <v>-749511.7907794239</v>
      </c>
      <c r="F25" s="200">
        <v>-980303.39550229872</v>
      </c>
      <c r="G25" s="434">
        <f t="shared" si="9"/>
        <v>-230791.60472287482</v>
      </c>
      <c r="H25" s="435">
        <v>3329597.5642400011</v>
      </c>
      <c r="I25" s="200">
        <f t="shared" si="13"/>
        <v>998339.21365801326</v>
      </c>
      <c r="J25" s="436">
        <f t="shared" si="10"/>
        <v>-2331258.3505819878</v>
      </c>
      <c r="K25" s="200">
        <v>1336798.4277311836</v>
      </c>
      <c r="L25" s="437">
        <v>677835.01947430358</v>
      </c>
      <c r="M25" s="437">
        <v>1992799.1365088173</v>
      </c>
      <c r="N25" s="437">
        <v>1238470.3747545516</v>
      </c>
      <c r="O25" s="437">
        <v>-1489044.993302709</v>
      </c>
      <c r="P25" s="200">
        <v>571078.81273186707</v>
      </c>
      <c r="Q25" s="437">
        <v>5988693</v>
      </c>
      <c r="R25" s="437">
        <v>5522321.8735863203</v>
      </c>
      <c r="S25" s="437">
        <v>3033193.7414299296</v>
      </c>
      <c r="T25" s="437">
        <v>3027628.6186531498</v>
      </c>
      <c r="U25" s="434">
        <f t="shared" si="14"/>
        <v>-471936.24919045903</v>
      </c>
      <c r="V25" s="425">
        <v>11601972.514890507</v>
      </c>
      <c r="W25" s="425">
        <v>8567986.310728332</v>
      </c>
      <c r="X25" s="438">
        <v>1231160</v>
      </c>
      <c r="Y25" s="438">
        <v>1276797</v>
      </c>
      <c r="Z25" s="453">
        <f t="shared" si="15"/>
        <v>12833132.514890507</v>
      </c>
      <c r="AA25" s="453">
        <f t="shared" si="16"/>
        <v>9844783.310728332</v>
      </c>
      <c r="AB25" s="434">
        <f t="shared" si="11"/>
        <v>-2988349.2041621748</v>
      </c>
      <c r="AC25" s="439">
        <f t="shared" si="6"/>
        <v>774.3397402335429</v>
      </c>
      <c r="AD25" s="453">
        <f t="shared" si="7"/>
        <v>598.13982081100505</v>
      </c>
      <c r="AE25" s="436">
        <f t="shared" si="12"/>
        <v>-176.19991942253785</v>
      </c>
      <c r="AF25" s="426">
        <v>5</v>
      </c>
      <c r="AG25" s="426">
        <v>5</v>
      </c>
      <c r="AH25" s="504"/>
      <c r="AI25" s="504"/>
      <c r="AJ25" s="504"/>
      <c r="AK25" s="504"/>
    </row>
    <row r="26" spans="1:37">
      <c r="A26" s="431">
        <v>69</v>
      </c>
      <c r="B26" s="432" t="s">
        <v>29</v>
      </c>
      <c r="C26" s="433">
        <v>6802</v>
      </c>
      <c r="D26" s="433">
        <v>6687</v>
      </c>
      <c r="E26" s="437">
        <v>3757882.1625927128</v>
      </c>
      <c r="F26" s="200">
        <v>3560303.8310273918</v>
      </c>
      <c r="G26" s="434">
        <f t="shared" si="9"/>
        <v>-197578.33156532096</v>
      </c>
      <c r="H26" s="435">
        <v>-2964939.5075709298</v>
      </c>
      <c r="I26" s="200">
        <f t="shared" si="13"/>
        <v>-4055998.3184896768</v>
      </c>
      <c r="J26" s="436">
        <f t="shared" si="10"/>
        <v>-1091058.810918747</v>
      </c>
      <c r="K26" s="200">
        <v>-1346132.7263176125</v>
      </c>
      <c r="L26" s="437">
        <v>-1820380.5707937258</v>
      </c>
      <c r="M26" s="437">
        <v>-1618806.7812533176</v>
      </c>
      <c r="N26" s="437">
        <v>-1862664.3574852932</v>
      </c>
      <c r="O26" s="437">
        <v>-604972.59069294692</v>
      </c>
      <c r="P26" s="200">
        <v>232019.20048228904</v>
      </c>
      <c r="Q26" s="437">
        <v>3717894</v>
      </c>
      <c r="R26" s="437">
        <v>3728067.2994639766</v>
      </c>
      <c r="S26" s="437">
        <v>1358836.9357966033</v>
      </c>
      <c r="T26" s="437">
        <v>1360710.0577640531</v>
      </c>
      <c r="U26" s="434">
        <f t="shared" si="14"/>
        <v>12046.421431425959</v>
      </c>
      <c r="V26" s="425">
        <v>5869673.5908183865</v>
      </c>
      <c r="W26" s="425">
        <v>4593082.8699010955</v>
      </c>
      <c r="X26" s="438">
        <v>673429</v>
      </c>
      <c r="Y26" s="438">
        <v>499610</v>
      </c>
      <c r="Z26" s="453">
        <f t="shared" si="15"/>
        <v>6543102.5908183865</v>
      </c>
      <c r="AA26" s="453">
        <f t="shared" si="16"/>
        <v>5092692.8699010955</v>
      </c>
      <c r="AB26" s="434">
        <f t="shared" si="11"/>
        <v>-1450409.720917291</v>
      </c>
      <c r="AC26" s="439">
        <f t="shared" si="6"/>
        <v>961.93804628320879</v>
      </c>
      <c r="AD26" s="453">
        <f t="shared" si="7"/>
        <v>761.58110810544269</v>
      </c>
      <c r="AE26" s="436">
        <f t="shared" si="12"/>
        <v>-200.3569381777661</v>
      </c>
      <c r="AF26" s="426">
        <v>17</v>
      </c>
      <c r="AG26" s="426">
        <v>17</v>
      </c>
      <c r="AH26" s="504"/>
      <c r="AI26" s="504"/>
      <c r="AJ26" s="504"/>
      <c r="AK26" s="504"/>
    </row>
    <row r="27" spans="1:37">
      <c r="A27" s="431">
        <v>71</v>
      </c>
      <c r="B27" s="432" t="s">
        <v>30</v>
      </c>
      <c r="C27" s="433">
        <v>6613</v>
      </c>
      <c r="D27" s="433">
        <v>6591</v>
      </c>
      <c r="E27" s="437">
        <v>4904191.3643422229</v>
      </c>
      <c r="F27" s="200">
        <v>4822178.1889839536</v>
      </c>
      <c r="G27" s="434">
        <f t="shared" si="9"/>
        <v>-82013.175358269364</v>
      </c>
      <c r="H27" s="435">
        <v>-454579.84814726538</v>
      </c>
      <c r="I27" s="200">
        <f t="shared" si="13"/>
        <v>-1456851.7576165444</v>
      </c>
      <c r="J27" s="436">
        <f t="shared" si="10"/>
        <v>-1002271.909469279</v>
      </c>
      <c r="K27" s="200">
        <v>116196.85905073934</v>
      </c>
      <c r="L27" s="437">
        <v>-307620.71373409772</v>
      </c>
      <c r="M27" s="437">
        <v>-570776.7071980047</v>
      </c>
      <c r="N27" s="437">
        <v>-781631.85218535585</v>
      </c>
      <c r="O27" s="437">
        <v>-596287.47498986288</v>
      </c>
      <c r="P27" s="200">
        <v>228688.2832927721</v>
      </c>
      <c r="Q27" s="437">
        <v>3923936</v>
      </c>
      <c r="R27" s="437">
        <v>3898124.8037349805</v>
      </c>
      <c r="S27" s="437">
        <v>1381039.5184965217</v>
      </c>
      <c r="T27" s="437">
        <v>1382873.4984998675</v>
      </c>
      <c r="U27" s="434">
        <f t="shared" si="14"/>
        <v>-23977.216261673719</v>
      </c>
      <c r="V27" s="425">
        <v>9754587.0346914791</v>
      </c>
      <c r="W27" s="425">
        <v>8646324.7337356657</v>
      </c>
      <c r="X27" s="438">
        <v>637384</v>
      </c>
      <c r="Y27" s="438">
        <v>563748</v>
      </c>
      <c r="Z27" s="453">
        <f t="shared" si="15"/>
        <v>10391971.034691479</v>
      </c>
      <c r="AA27" s="453">
        <f t="shared" si="16"/>
        <v>9210072.7337356657</v>
      </c>
      <c r="AB27" s="434">
        <f t="shared" si="11"/>
        <v>-1181898.3009558134</v>
      </c>
      <c r="AC27" s="439">
        <f t="shared" si="6"/>
        <v>1571.4457938441674</v>
      </c>
      <c r="AD27" s="453">
        <f t="shared" si="7"/>
        <v>1397.3710717244221</v>
      </c>
      <c r="AE27" s="436">
        <f t="shared" si="12"/>
        <v>-174.07472211974527</v>
      </c>
      <c r="AF27" s="426">
        <v>17</v>
      </c>
      <c r="AG27" s="426">
        <v>17</v>
      </c>
      <c r="AH27" s="504"/>
      <c r="AI27" s="504"/>
      <c r="AJ27" s="504"/>
      <c r="AK27" s="504"/>
    </row>
    <row r="28" spans="1:37">
      <c r="A28" s="431">
        <v>72</v>
      </c>
      <c r="B28" s="432" t="s">
        <v>507</v>
      </c>
      <c r="C28" s="433">
        <v>950</v>
      </c>
      <c r="D28" s="433">
        <v>960</v>
      </c>
      <c r="E28" s="437">
        <v>1260901.5847557499</v>
      </c>
      <c r="F28" s="200">
        <v>1294519.9807062638</v>
      </c>
      <c r="G28" s="434">
        <f t="shared" si="9"/>
        <v>33618.395950513892</v>
      </c>
      <c r="H28" s="435">
        <v>1610.2960934272669</v>
      </c>
      <c r="I28" s="200">
        <f t="shared" si="13"/>
        <v>-296812.16942401126</v>
      </c>
      <c r="J28" s="436">
        <f t="shared" si="10"/>
        <v>-298422.46551743854</v>
      </c>
      <c r="K28" s="200">
        <v>-18543.602143970566</v>
      </c>
      <c r="L28" s="437">
        <v>-171773.41309773843</v>
      </c>
      <c r="M28" s="437">
        <v>20153.898237397832</v>
      </c>
      <c r="N28" s="437">
        <v>-71496.771190601896</v>
      </c>
      <c r="O28" s="437">
        <v>-86851.157030840302</v>
      </c>
      <c r="P28" s="200">
        <v>33309.171895169355</v>
      </c>
      <c r="Q28" s="437">
        <v>286639</v>
      </c>
      <c r="R28" s="437">
        <v>296991.75196522468</v>
      </c>
      <c r="S28" s="437">
        <v>170460.73771434132</v>
      </c>
      <c r="T28" s="437">
        <v>170637.816848054</v>
      </c>
      <c r="U28" s="434">
        <f t="shared" si="14"/>
        <v>10529.831098937371</v>
      </c>
      <c r="V28" s="425">
        <v>1719611.6185635186</v>
      </c>
      <c r="W28" s="425">
        <v>1465337.3801149626</v>
      </c>
      <c r="X28" s="438">
        <v>-217888</v>
      </c>
      <c r="Y28" s="438">
        <v>-253303</v>
      </c>
      <c r="Z28" s="453">
        <f t="shared" si="15"/>
        <v>1501723.6185635186</v>
      </c>
      <c r="AA28" s="453">
        <f t="shared" si="16"/>
        <v>1212034.3801149626</v>
      </c>
      <c r="AB28" s="434">
        <f t="shared" si="11"/>
        <v>-289689.23844855605</v>
      </c>
      <c r="AC28" s="439">
        <f t="shared" si="6"/>
        <v>1580.7617037510722</v>
      </c>
      <c r="AD28" s="453">
        <f t="shared" si="7"/>
        <v>1262.5358126197527</v>
      </c>
      <c r="AE28" s="436">
        <f t="shared" si="12"/>
        <v>-318.22589113131949</v>
      </c>
      <c r="AF28" s="426">
        <v>17</v>
      </c>
      <c r="AG28" s="426">
        <v>17</v>
      </c>
      <c r="AH28" s="504"/>
      <c r="AI28" s="504"/>
      <c r="AJ28" s="504"/>
      <c r="AK28" s="504"/>
    </row>
    <row r="29" spans="1:37">
      <c r="A29" s="431">
        <v>74</v>
      </c>
      <c r="B29" s="432" t="s">
        <v>508</v>
      </c>
      <c r="C29" s="433">
        <v>1083</v>
      </c>
      <c r="D29" s="433">
        <v>1052</v>
      </c>
      <c r="E29" s="437">
        <v>534662.94408808695</v>
      </c>
      <c r="F29" s="200">
        <v>518465.49789947097</v>
      </c>
      <c r="G29" s="434">
        <f t="shared" si="9"/>
        <v>-16197.446188615984</v>
      </c>
      <c r="H29" s="435">
        <v>153031.37315005303</v>
      </c>
      <c r="I29" s="200">
        <f t="shared" si="13"/>
        <v>202862.25383293978</v>
      </c>
      <c r="J29" s="436">
        <f t="shared" si="10"/>
        <v>49830.880682886753</v>
      </c>
      <c r="K29" s="200">
        <v>124876.83825200844</v>
      </c>
      <c r="L29" s="437">
        <v>202125.60451120505</v>
      </c>
      <c r="M29" s="437">
        <v>28154.534898044585</v>
      </c>
      <c r="N29" s="437">
        <v>59409.741366240771</v>
      </c>
      <c r="O29" s="437">
        <v>-95174.392912962488</v>
      </c>
      <c r="P29" s="200">
        <v>36501.300868456419</v>
      </c>
      <c r="Q29" s="437">
        <v>462783</v>
      </c>
      <c r="R29" s="437">
        <v>517380.09010282316</v>
      </c>
      <c r="S29" s="437">
        <v>286522.37275305967</v>
      </c>
      <c r="T29" s="437">
        <v>287820.22960673127</v>
      </c>
      <c r="U29" s="434">
        <f t="shared" si="14"/>
        <v>55894.946956494707</v>
      </c>
      <c r="V29" s="425">
        <v>1436999.6899911996</v>
      </c>
      <c r="W29" s="425">
        <v>1526528.0714632589</v>
      </c>
      <c r="X29" s="438">
        <v>-305209</v>
      </c>
      <c r="Y29" s="438">
        <v>-300800</v>
      </c>
      <c r="Z29" s="453">
        <f t="shared" si="15"/>
        <v>1131790.6899911996</v>
      </c>
      <c r="AA29" s="453">
        <f t="shared" si="16"/>
        <v>1225728.0714632589</v>
      </c>
      <c r="AB29" s="434">
        <f t="shared" si="11"/>
        <v>93937.381472059293</v>
      </c>
      <c r="AC29" s="439">
        <f t="shared" si="6"/>
        <v>1045.0514219678666</v>
      </c>
      <c r="AD29" s="453">
        <f t="shared" si="7"/>
        <v>1165.140752341501</v>
      </c>
      <c r="AE29" s="436">
        <f t="shared" si="12"/>
        <v>120.08933037363431</v>
      </c>
      <c r="AF29" s="426">
        <v>16</v>
      </c>
      <c r="AG29" s="426">
        <v>16</v>
      </c>
      <c r="AH29" s="504"/>
      <c r="AI29" s="504"/>
      <c r="AJ29" s="504"/>
      <c r="AK29" s="504"/>
    </row>
    <row r="30" spans="1:37">
      <c r="A30" s="431">
        <v>75</v>
      </c>
      <c r="B30" s="432" t="s">
        <v>509</v>
      </c>
      <c r="C30" s="433">
        <v>19702</v>
      </c>
      <c r="D30" s="433">
        <v>19549</v>
      </c>
      <c r="E30" s="437">
        <v>1218657.9711728659</v>
      </c>
      <c r="F30" s="200">
        <v>1729906.4423021339</v>
      </c>
      <c r="G30" s="434">
        <f t="shared" si="9"/>
        <v>511248.47112926794</v>
      </c>
      <c r="H30" s="435">
        <v>-27787.989562006667</v>
      </c>
      <c r="I30" s="200">
        <f t="shared" si="13"/>
        <v>-5945781.3382729804</v>
      </c>
      <c r="J30" s="436">
        <f t="shared" si="10"/>
        <v>-5917993.3487109737</v>
      </c>
      <c r="K30" s="200">
        <v>-1014078.494076492</v>
      </c>
      <c r="L30" s="437">
        <v>-4038028.9148179553</v>
      </c>
      <c r="M30" s="437">
        <v>986290.50451448536</v>
      </c>
      <c r="N30" s="437">
        <v>-817447.97822874249</v>
      </c>
      <c r="O30" s="437">
        <v>-1768597.154995726</v>
      </c>
      <c r="P30" s="200">
        <v>678292.70976944349</v>
      </c>
      <c r="Q30" s="437">
        <v>-171272</v>
      </c>
      <c r="R30" s="437">
        <v>-475828.35206105874</v>
      </c>
      <c r="S30" s="437">
        <v>3237145.3558460623</v>
      </c>
      <c r="T30" s="437">
        <v>3174876.1896728883</v>
      </c>
      <c r="U30" s="434">
        <f t="shared" si="14"/>
        <v>-366825.51823423291</v>
      </c>
      <c r="V30" s="425">
        <v>4256743.3374569211</v>
      </c>
      <c r="W30" s="425">
        <v>-1516827.0579633238</v>
      </c>
      <c r="X30" s="438">
        <v>-1724521</v>
      </c>
      <c r="Y30" s="438">
        <v>-1880091</v>
      </c>
      <c r="Z30" s="453">
        <f t="shared" si="15"/>
        <v>2532222.3374569211</v>
      </c>
      <c r="AA30" s="453">
        <f t="shared" si="16"/>
        <v>-3396918.0579633238</v>
      </c>
      <c r="AB30" s="434">
        <f t="shared" si="11"/>
        <v>-5929140.3954202449</v>
      </c>
      <c r="AC30" s="439">
        <f t="shared" si="6"/>
        <v>128.52615660627961</v>
      </c>
      <c r="AD30" s="453">
        <f t="shared" si="7"/>
        <v>-173.76428758316661</v>
      </c>
      <c r="AE30" s="436">
        <f t="shared" si="12"/>
        <v>-302.29044418944625</v>
      </c>
      <c r="AF30" s="426">
        <v>8</v>
      </c>
      <c r="AG30" s="426">
        <v>8</v>
      </c>
      <c r="AH30" s="504"/>
      <c r="AI30" s="504"/>
      <c r="AJ30" s="504"/>
      <c r="AK30" s="504"/>
    </row>
    <row r="31" spans="1:37">
      <c r="A31" s="431">
        <v>77</v>
      </c>
      <c r="B31" s="432" t="s">
        <v>34</v>
      </c>
      <c r="C31" s="433">
        <v>4683</v>
      </c>
      <c r="D31" s="433">
        <v>4601</v>
      </c>
      <c r="E31" s="437">
        <v>986540.08678948309</v>
      </c>
      <c r="F31" s="200">
        <v>892801.02508965973</v>
      </c>
      <c r="G31" s="434">
        <f t="shared" si="9"/>
        <v>-93739.06169982336</v>
      </c>
      <c r="H31" s="435">
        <v>106734.97638430251</v>
      </c>
      <c r="I31" s="200">
        <f t="shared" si="13"/>
        <v>-892056.37330749771</v>
      </c>
      <c r="J31" s="436">
        <f t="shared" si="10"/>
        <v>-998791.34969180019</v>
      </c>
      <c r="K31" s="200">
        <v>62638.926461373107</v>
      </c>
      <c r="L31" s="437">
        <v>-412512.11014063272</v>
      </c>
      <c r="M31" s="437">
        <v>44096.0499229294</v>
      </c>
      <c r="N31" s="437">
        <v>-222933.14482392531</v>
      </c>
      <c r="O31" s="437">
        <v>-416252.2640613502</v>
      </c>
      <c r="P31" s="200">
        <v>159641.14571841064</v>
      </c>
      <c r="Q31" s="437">
        <v>2693102</v>
      </c>
      <c r="R31" s="437">
        <v>2664698.4176582657</v>
      </c>
      <c r="S31" s="437">
        <v>1062975.310328146</v>
      </c>
      <c r="T31" s="437">
        <v>1047105.7362009127</v>
      </c>
      <c r="U31" s="434">
        <f t="shared" si="14"/>
        <v>-44273.156468967441</v>
      </c>
      <c r="V31" s="425">
        <v>4849352.3735019322</v>
      </c>
      <c r="W31" s="425">
        <v>3712548.8057344696</v>
      </c>
      <c r="X31" s="438">
        <v>207899</v>
      </c>
      <c r="Y31" s="438">
        <v>114509</v>
      </c>
      <c r="Z31" s="453">
        <f t="shared" si="15"/>
        <v>5057251.3735019322</v>
      </c>
      <c r="AA31" s="453">
        <f t="shared" si="16"/>
        <v>3827057.8057344696</v>
      </c>
      <c r="AB31" s="434">
        <f t="shared" si="11"/>
        <v>-1230193.5677674627</v>
      </c>
      <c r="AC31" s="439">
        <f t="shared" si="6"/>
        <v>1079.9170133465582</v>
      </c>
      <c r="AD31" s="453">
        <f t="shared" si="7"/>
        <v>831.78826466734836</v>
      </c>
      <c r="AE31" s="436">
        <f t="shared" si="12"/>
        <v>-248.12874867920982</v>
      </c>
      <c r="AF31" s="426">
        <v>13</v>
      </c>
      <c r="AG31" s="426">
        <v>13</v>
      </c>
      <c r="AH31" s="504"/>
      <c r="AI31" s="504"/>
      <c r="AJ31" s="504"/>
      <c r="AK31" s="504"/>
    </row>
    <row r="32" spans="1:37">
      <c r="A32" s="431">
        <v>78</v>
      </c>
      <c r="B32" s="432" t="s">
        <v>510</v>
      </c>
      <c r="C32" s="433">
        <v>7979</v>
      </c>
      <c r="D32" s="433">
        <v>7832</v>
      </c>
      <c r="E32" s="437">
        <v>1156190.8035636796</v>
      </c>
      <c r="F32" s="200">
        <v>1165666.0323911682</v>
      </c>
      <c r="G32" s="434">
        <f t="shared" si="9"/>
        <v>9475.2288274886087</v>
      </c>
      <c r="H32" s="435">
        <v>-1890660.7065290976</v>
      </c>
      <c r="I32" s="200">
        <f t="shared" si="13"/>
        <v>-3455937.1263530524</v>
      </c>
      <c r="J32" s="436">
        <f t="shared" si="10"/>
        <v>-1565276.4198239548</v>
      </c>
      <c r="K32" s="200">
        <v>-1543134.5041248978</v>
      </c>
      <c r="L32" s="437">
        <v>-2270991.3414259353</v>
      </c>
      <c r="M32" s="437">
        <v>-347526.20240419992</v>
      </c>
      <c r="N32" s="437">
        <v>-748132.42286193522</v>
      </c>
      <c r="O32" s="437">
        <v>-708560.68944327207</v>
      </c>
      <c r="P32" s="200">
        <v>271747.32737809001</v>
      </c>
      <c r="Q32" s="437">
        <v>-53171</v>
      </c>
      <c r="R32" s="437">
        <v>-107199.07430915257</v>
      </c>
      <c r="S32" s="437">
        <v>1250756.2643230706</v>
      </c>
      <c r="T32" s="437">
        <v>1242815.293543437</v>
      </c>
      <c r="U32" s="434">
        <f t="shared" si="14"/>
        <v>-61969.045088786166</v>
      </c>
      <c r="V32" s="425">
        <v>463115.36135765258</v>
      </c>
      <c r="W32" s="425">
        <v>-1154654.8745690724</v>
      </c>
      <c r="X32" s="438">
        <v>-344279</v>
      </c>
      <c r="Y32" s="438">
        <v>-540207</v>
      </c>
      <c r="Z32" s="453">
        <f t="shared" si="15"/>
        <v>118836.36135765258</v>
      </c>
      <c r="AA32" s="453">
        <f t="shared" si="16"/>
        <v>-1694861.8745690724</v>
      </c>
      <c r="AB32" s="434">
        <f t="shared" si="11"/>
        <v>-1813698.235926725</v>
      </c>
      <c r="AC32" s="439">
        <f t="shared" si="6"/>
        <v>14.893640977271911</v>
      </c>
      <c r="AD32" s="453">
        <f t="shared" si="7"/>
        <v>-216.40218010330341</v>
      </c>
      <c r="AE32" s="436">
        <f t="shared" si="12"/>
        <v>-231.29582108057531</v>
      </c>
      <c r="AF32" s="426">
        <v>1</v>
      </c>
      <c r="AG32" s="427">
        <v>34</v>
      </c>
      <c r="AH32" s="504"/>
      <c r="AI32" s="504"/>
      <c r="AJ32" s="504"/>
      <c r="AK32" s="504"/>
    </row>
    <row r="33" spans="1:37">
      <c r="A33" s="431">
        <v>79</v>
      </c>
      <c r="B33" s="432" t="s">
        <v>36</v>
      </c>
      <c r="C33" s="433">
        <v>6785</v>
      </c>
      <c r="D33" s="433">
        <v>6753</v>
      </c>
      <c r="E33" s="437">
        <v>324899.93340876861</v>
      </c>
      <c r="F33" s="200">
        <v>371227.48136465158</v>
      </c>
      <c r="G33" s="434">
        <f t="shared" si="9"/>
        <v>46327.547955882968</v>
      </c>
      <c r="H33" s="435">
        <v>-1703487.1500767183</v>
      </c>
      <c r="I33" s="200">
        <f t="shared" si="13"/>
        <v>-2314413.3596278541</v>
      </c>
      <c r="J33" s="436">
        <f t="shared" si="10"/>
        <v>-610926.20955113578</v>
      </c>
      <c r="K33" s="200">
        <v>-870011.97962409223</v>
      </c>
      <c r="L33" s="437">
        <v>-1054631.7544401279</v>
      </c>
      <c r="M33" s="437">
        <v>-833475.17045262607</v>
      </c>
      <c r="N33" s="437">
        <v>-883147.20349899121</v>
      </c>
      <c r="O33" s="437">
        <v>-610943.60773881723</v>
      </c>
      <c r="P33" s="200">
        <v>234309.20605008194</v>
      </c>
      <c r="Q33" s="437">
        <v>-482306</v>
      </c>
      <c r="R33" s="437">
        <v>-435753.11137453606</v>
      </c>
      <c r="S33" s="437">
        <v>1086400.6993279201</v>
      </c>
      <c r="T33" s="437">
        <v>1064230.3536242272</v>
      </c>
      <c r="U33" s="434">
        <f t="shared" si="14"/>
        <v>24382.542921771063</v>
      </c>
      <c r="V33" s="425">
        <v>-774492.51734002959</v>
      </c>
      <c r="W33" s="425">
        <v>-1314708.6358768258</v>
      </c>
      <c r="X33" s="438">
        <v>-358485</v>
      </c>
      <c r="Y33" s="438">
        <v>-318524</v>
      </c>
      <c r="Z33" s="453">
        <f t="shared" si="15"/>
        <v>-1132977.5173400296</v>
      </c>
      <c r="AA33" s="453">
        <f t="shared" si="16"/>
        <v>-1633232.6358768258</v>
      </c>
      <c r="AB33" s="434">
        <f t="shared" si="11"/>
        <v>-500255.11853679619</v>
      </c>
      <c r="AC33" s="439">
        <f t="shared" si="6"/>
        <v>-166.98268494326155</v>
      </c>
      <c r="AD33" s="453">
        <f t="shared" si="7"/>
        <v>-241.85290032234946</v>
      </c>
      <c r="AE33" s="436">
        <f t="shared" si="12"/>
        <v>-74.870215379087909</v>
      </c>
      <c r="AF33" s="426">
        <v>4</v>
      </c>
      <c r="AG33" s="426">
        <v>4</v>
      </c>
      <c r="AH33" s="504"/>
      <c r="AI33" s="504"/>
      <c r="AJ33" s="504"/>
      <c r="AK33" s="504"/>
    </row>
    <row r="34" spans="1:37">
      <c r="A34" s="431">
        <v>81</v>
      </c>
      <c r="B34" s="432" t="s">
        <v>511</v>
      </c>
      <c r="C34" s="433">
        <v>2621</v>
      </c>
      <c r="D34" s="433">
        <v>2574</v>
      </c>
      <c r="E34" s="437">
        <v>-210568.11159533483</v>
      </c>
      <c r="F34" s="200">
        <v>-298078.72762952291</v>
      </c>
      <c r="G34" s="434">
        <f t="shared" si="9"/>
        <v>-87510.616034188075</v>
      </c>
      <c r="H34" s="435">
        <v>702770.11882665777</v>
      </c>
      <c r="I34" s="200">
        <f t="shared" si="13"/>
        <v>-208908.09013789517</v>
      </c>
      <c r="J34" s="436">
        <f t="shared" si="10"/>
        <v>-911678.20896455296</v>
      </c>
      <c r="K34" s="200">
        <v>290115.99736029241</v>
      </c>
      <c r="L34" s="437">
        <v>-141115.39347638856</v>
      </c>
      <c r="M34" s="437">
        <v>412654.12146636535</v>
      </c>
      <c r="N34" s="437">
        <v>75766.750983511112</v>
      </c>
      <c r="O34" s="437">
        <v>-232869.66478894054</v>
      </c>
      <c r="P34" s="200">
        <v>89310.21714392284</v>
      </c>
      <c r="Q34" s="437">
        <v>266278</v>
      </c>
      <c r="R34" s="437">
        <v>578984.87792434893</v>
      </c>
      <c r="S34" s="437">
        <v>628569.95055504888</v>
      </c>
      <c r="T34" s="437">
        <v>620103.63561888481</v>
      </c>
      <c r="U34" s="434">
        <f t="shared" si="14"/>
        <v>304240.56298818486</v>
      </c>
      <c r="V34" s="425">
        <v>1387049.9577863719</v>
      </c>
      <c r="W34" s="425">
        <v>692101.69582791603</v>
      </c>
      <c r="X34" s="438">
        <v>-690258</v>
      </c>
      <c r="Y34" s="438">
        <v>-753085</v>
      </c>
      <c r="Z34" s="453">
        <f t="shared" si="15"/>
        <v>696791.95778637193</v>
      </c>
      <c r="AA34" s="453">
        <f t="shared" si="16"/>
        <v>-60983.304172083968</v>
      </c>
      <c r="AB34" s="434">
        <f t="shared" si="11"/>
        <v>-757775.2619584559</v>
      </c>
      <c r="AC34" s="439">
        <f t="shared" si="6"/>
        <v>265.84965959037464</v>
      </c>
      <c r="AD34" s="453">
        <f t="shared" si="7"/>
        <v>-23.692037362891984</v>
      </c>
      <c r="AE34" s="436">
        <f t="shared" si="12"/>
        <v>-289.54169695326664</v>
      </c>
      <c r="AF34" s="426">
        <v>7</v>
      </c>
      <c r="AG34" s="426">
        <v>7</v>
      </c>
      <c r="AH34" s="504"/>
      <c r="AI34" s="504"/>
      <c r="AJ34" s="504"/>
      <c r="AK34" s="504"/>
    </row>
    <row r="35" spans="1:37">
      <c r="A35" s="431">
        <v>82</v>
      </c>
      <c r="B35" s="432" t="s">
        <v>38</v>
      </c>
      <c r="C35" s="433">
        <v>9405</v>
      </c>
      <c r="D35" s="433">
        <v>9359</v>
      </c>
      <c r="E35" s="437">
        <v>3446443.4015075401</v>
      </c>
      <c r="F35" s="200">
        <v>3012609.5728198416</v>
      </c>
      <c r="G35" s="434">
        <f t="shared" si="9"/>
        <v>-433833.82868769858</v>
      </c>
      <c r="H35" s="435">
        <v>446467.92417396838</v>
      </c>
      <c r="I35" s="200">
        <f t="shared" si="13"/>
        <v>327589.1222884673</v>
      </c>
      <c r="J35" s="436">
        <f t="shared" si="10"/>
        <v>-118878.80188550107</v>
      </c>
      <c r="K35" s="200">
        <v>348473.04083571001</v>
      </c>
      <c r="L35" s="437">
        <v>697757.29964813124</v>
      </c>
      <c r="M35" s="437">
        <v>97994.88333825834</v>
      </c>
      <c r="N35" s="437">
        <v>151810.40481194484</v>
      </c>
      <c r="O35" s="437">
        <v>-846708.31109545252</v>
      </c>
      <c r="P35" s="200">
        <v>324729.72892384377</v>
      </c>
      <c r="Q35" s="437">
        <v>2303150</v>
      </c>
      <c r="R35" s="437">
        <v>1941876.0120621289</v>
      </c>
      <c r="S35" s="437">
        <v>1420815.5510925855</v>
      </c>
      <c r="T35" s="437">
        <v>1389353.3398513854</v>
      </c>
      <c r="U35" s="434">
        <f t="shared" si="14"/>
        <v>-392736.199179071</v>
      </c>
      <c r="V35" s="425">
        <v>7616876.8767740941</v>
      </c>
      <c r="W35" s="425">
        <v>6671428.0472112596</v>
      </c>
      <c r="X35" s="438">
        <v>-2089496</v>
      </c>
      <c r="Y35" s="438">
        <v>-2103870</v>
      </c>
      <c r="Z35" s="453">
        <f t="shared" si="15"/>
        <v>5527380.8767740941</v>
      </c>
      <c r="AA35" s="453">
        <f t="shared" si="16"/>
        <v>4567558.0472112596</v>
      </c>
      <c r="AB35" s="434">
        <f t="shared" si="11"/>
        <v>-959822.82956283446</v>
      </c>
      <c r="AC35" s="439">
        <f t="shared" si="6"/>
        <v>587.70663229921252</v>
      </c>
      <c r="AD35" s="453">
        <f t="shared" si="7"/>
        <v>488.03911178665027</v>
      </c>
      <c r="AE35" s="436">
        <f t="shared" si="12"/>
        <v>-99.667520512562248</v>
      </c>
      <c r="AF35" s="426">
        <v>5</v>
      </c>
      <c r="AG35" s="426">
        <v>5</v>
      </c>
      <c r="AH35" s="504"/>
      <c r="AI35" s="504"/>
      <c r="AJ35" s="504"/>
      <c r="AK35" s="504"/>
    </row>
    <row r="36" spans="1:37">
      <c r="A36" s="431">
        <v>86</v>
      </c>
      <c r="B36" s="432" t="s">
        <v>39</v>
      </c>
      <c r="C36" s="433">
        <v>8143</v>
      </c>
      <c r="D36" s="433">
        <v>8031</v>
      </c>
      <c r="E36" s="437">
        <v>3034301.2929535024</v>
      </c>
      <c r="F36" s="200">
        <v>2636919.4189737285</v>
      </c>
      <c r="G36" s="434">
        <f t="shared" si="9"/>
        <v>-397381.87397977384</v>
      </c>
      <c r="H36" s="435">
        <v>200834.91589276851</v>
      </c>
      <c r="I36" s="200">
        <f t="shared" si="13"/>
        <v>-1242837.2522317097</v>
      </c>
      <c r="J36" s="436">
        <f t="shared" si="10"/>
        <v>-1443672.1681244781</v>
      </c>
      <c r="K36" s="200">
        <v>246262.38394632383</v>
      </c>
      <c r="L36" s="437">
        <v>-403370.21433241805</v>
      </c>
      <c r="M36" s="437">
        <v>-45427.468053555327</v>
      </c>
      <c r="N36" s="437">
        <v>-391554.86849869444</v>
      </c>
      <c r="O36" s="437">
        <v>-726564.21053612337</v>
      </c>
      <c r="P36" s="200">
        <v>278652.04113552615</v>
      </c>
      <c r="Q36" s="437">
        <v>2869047</v>
      </c>
      <c r="R36" s="437">
        <v>2709083.5633251849</v>
      </c>
      <c r="S36" s="437">
        <v>1438485.8113037464</v>
      </c>
      <c r="T36" s="437">
        <v>1391697.930258194</v>
      </c>
      <c r="U36" s="434">
        <f t="shared" si="14"/>
        <v>-206751.31772036711</v>
      </c>
      <c r="V36" s="425">
        <v>7542669.020150017</v>
      </c>
      <c r="W36" s="425">
        <v>5494863.6604879536</v>
      </c>
      <c r="X36" s="438">
        <v>-1166305</v>
      </c>
      <c r="Y36" s="438">
        <v>-1266902</v>
      </c>
      <c r="Z36" s="453">
        <f t="shared" si="15"/>
        <v>6376364.020150017</v>
      </c>
      <c r="AA36" s="453">
        <f t="shared" si="16"/>
        <v>4227961.6604879536</v>
      </c>
      <c r="AB36" s="434">
        <f t="shared" si="11"/>
        <v>-2148402.3596620634</v>
      </c>
      <c r="AC36" s="439">
        <f t="shared" si="6"/>
        <v>783.04851039543371</v>
      </c>
      <c r="AD36" s="453">
        <f t="shared" si="7"/>
        <v>526.45519368546297</v>
      </c>
      <c r="AE36" s="436">
        <f t="shared" si="12"/>
        <v>-256.59331670997074</v>
      </c>
      <c r="AF36" s="426">
        <v>5</v>
      </c>
      <c r="AG36" s="426">
        <v>5</v>
      </c>
      <c r="AH36" s="504"/>
      <c r="AI36" s="504"/>
      <c r="AJ36" s="504"/>
      <c r="AK36" s="504"/>
    </row>
    <row r="37" spans="1:37">
      <c r="A37" s="431">
        <v>90</v>
      </c>
      <c r="B37" s="432" t="s">
        <v>40</v>
      </c>
      <c r="C37" s="433">
        <v>3136</v>
      </c>
      <c r="D37" s="433">
        <v>3061</v>
      </c>
      <c r="E37" s="437">
        <v>957588.56968268019</v>
      </c>
      <c r="F37" s="200">
        <v>972354.55732732033</v>
      </c>
      <c r="G37" s="434">
        <f t="shared" si="9"/>
        <v>14765.987644640147</v>
      </c>
      <c r="H37" s="435">
        <v>-581141.88176752254</v>
      </c>
      <c r="I37" s="200">
        <f t="shared" si="13"/>
        <v>-1685821.2072282215</v>
      </c>
      <c r="J37" s="436">
        <f t="shared" si="10"/>
        <v>-1104679.3254606989</v>
      </c>
      <c r="K37" s="200">
        <v>94114.218245721509</v>
      </c>
      <c r="L37" s="437">
        <v>-486058.51405762945</v>
      </c>
      <c r="M37" s="437">
        <v>-675256.10001324408</v>
      </c>
      <c r="N37" s="437">
        <v>-1029041.8426494577</v>
      </c>
      <c r="O37" s="437">
        <v>-276928.53299104393</v>
      </c>
      <c r="P37" s="200">
        <v>106207.68246990979</v>
      </c>
      <c r="Q37" s="437">
        <v>-11569</v>
      </c>
      <c r="R37" s="437">
        <v>538376.61967507505</v>
      </c>
      <c r="S37" s="437">
        <v>713124.3294630067</v>
      </c>
      <c r="T37" s="437">
        <v>704029.19670250802</v>
      </c>
      <c r="U37" s="434">
        <f t="shared" si="14"/>
        <v>540850.48691457626</v>
      </c>
      <c r="V37" s="425">
        <v>1078002.0173781645</v>
      </c>
      <c r="W37" s="425">
        <v>528939.16653863981</v>
      </c>
      <c r="X37" s="438">
        <v>-293867</v>
      </c>
      <c r="Y37" s="438">
        <v>-428605</v>
      </c>
      <c r="Z37" s="453">
        <f t="shared" si="15"/>
        <v>784135.01737816446</v>
      </c>
      <c r="AA37" s="453">
        <f t="shared" si="16"/>
        <v>100334.16653863981</v>
      </c>
      <c r="AB37" s="434">
        <f t="shared" si="11"/>
        <v>-683800.85083952465</v>
      </c>
      <c r="AC37" s="439">
        <f t="shared" si="6"/>
        <v>250.04305401089428</v>
      </c>
      <c r="AD37" s="453">
        <f t="shared" si="7"/>
        <v>32.778231472930351</v>
      </c>
      <c r="AE37" s="436">
        <f t="shared" si="12"/>
        <v>-217.26482253796394</v>
      </c>
      <c r="AF37" s="426">
        <v>12</v>
      </c>
      <c r="AG37" s="426">
        <v>12</v>
      </c>
      <c r="AH37" s="504"/>
      <c r="AI37" s="504"/>
      <c r="AJ37" s="504"/>
      <c r="AK37" s="504"/>
    </row>
    <row r="38" spans="1:37">
      <c r="A38" s="431">
        <v>91</v>
      </c>
      <c r="B38" s="432" t="s">
        <v>512</v>
      </c>
      <c r="C38" s="433">
        <v>658457</v>
      </c>
      <c r="D38" s="433">
        <v>664028</v>
      </c>
      <c r="E38" s="437">
        <v>219568156.38826618</v>
      </c>
      <c r="F38" s="200">
        <v>236879787.76760089</v>
      </c>
      <c r="G38" s="434">
        <f t="shared" si="9"/>
        <v>17311631.379334718</v>
      </c>
      <c r="H38" s="435">
        <v>-83668593.104550749</v>
      </c>
      <c r="I38" s="200">
        <f t="shared" si="13"/>
        <v>-10161298.460751016</v>
      </c>
      <c r="J38" s="436">
        <f t="shared" si="10"/>
        <v>73507294.643799737</v>
      </c>
      <c r="K38" s="200">
        <v>-6980980.3654889707</v>
      </c>
      <c r="L38" s="437">
        <v>54989247.878936276</v>
      </c>
      <c r="M38" s="437">
        <v>-76687612.739061773</v>
      </c>
      <c r="N38" s="437">
        <v>-28115778.312948432</v>
      </c>
      <c r="O38" s="437">
        <v>-60074583.438411273</v>
      </c>
      <c r="P38" s="200">
        <v>23039815.411672413</v>
      </c>
      <c r="Q38" s="437">
        <v>-60743727</v>
      </c>
      <c r="R38" s="437">
        <v>-58174880.507060565</v>
      </c>
      <c r="S38" s="437">
        <v>88279488.98038578</v>
      </c>
      <c r="T38" s="437">
        <v>89144112.888305768</v>
      </c>
      <c r="U38" s="434">
        <f t="shared" si="14"/>
        <v>3433470.400859423</v>
      </c>
      <c r="V38" s="425">
        <v>163435325.26410121</v>
      </c>
      <c r="W38" s="425">
        <v>257687721.7015357</v>
      </c>
      <c r="X38" s="438">
        <v>33553639</v>
      </c>
      <c r="Y38" s="438">
        <v>37156987</v>
      </c>
      <c r="Z38" s="453">
        <f t="shared" si="15"/>
        <v>196988964.26410121</v>
      </c>
      <c r="AA38" s="453">
        <f t="shared" si="16"/>
        <v>294844708.7015357</v>
      </c>
      <c r="AB38" s="434">
        <f t="shared" si="11"/>
        <v>97855744.437434494</v>
      </c>
      <c r="AC38" s="439">
        <f t="shared" si="6"/>
        <v>299.16754513066337</v>
      </c>
      <c r="AD38" s="453">
        <f t="shared" si="7"/>
        <v>444.02451207108089</v>
      </c>
      <c r="AE38" s="436">
        <f t="shared" si="12"/>
        <v>144.85696694041752</v>
      </c>
      <c r="AF38" s="426">
        <v>1</v>
      </c>
      <c r="AG38" s="427">
        <v>31</v>
      </c>
      <c r="AH38" s="504"/>
      <c r="AI38" s="504"/>
      <c r="AJ38" s="504"/>
      <c r="AK38" s="504"/>
    </row>
    <row r="39" spans="1:37">
      <c r="A39" s="431">
        <v>92</v>
      </c>
      <c r="B39" s="432" t="s">
        <v>513</v>
      </c>
      <c r="C39" s="433">
        <v>239206</v>
      </c>
      <c r="D39" s="433">
        <v>242819</v>
      </c>
      <c r="E39" s="437">
        <v>162930014.26004726</v>
      </c>
      <c r="F39" s="200">
        <v>170750707.79163212</v>
      </c>
      <c r="G39" s="434">
        <f t="shared" si="9"/>
        <v>7820693.5315848589</v>
      </c>
      <c r="H39" s="435">
        <v>-30788467.588612199</v>
      </c>
      <c r="I39" s="200">
        <f t="shared" si="13"/>
        <v>-39919306.845911011</v>
      </c>
      <c r="J39" s="436">
        <f t="shared" si="10"/>
        <v>-9130839.2572988123</v>
      </c>
      <c r="K39" s="200">
        <v>-27694606.953011636</v>
      </c>
      <c r="L39" s="437">
        <v>-26495977.559546463</v>
      </c>
      <c r="M39" s="437">
        <v>-3093860.6356005617</v>
      </c>
      <c r="N39" s="437">
        <v>119390.80598803611</v>
      </c>
      <c r="O39" s="437">
        <v>-21967824.06153293</v>
      </c>
      <c r="P39" s="200">
        <v>8425103.9691803418</v>
      </c>
      <c r="Q39" s="437">
        <v>-3797595</v>
      </c>
      <c r="R39" s="437">
        <v>-4333789.5023266869</v>
      </c>
      <c r="S39" s="437">
        <v>30036233.761776581</v>
      </c>
      <c r="T39" s="437">
        <v>30298277.497694023</v>
      </c>
      <c r="U39" s="434">
        <f t="shared" si="14"/>
        <v>-274150.76640924439</v>
      </c>
      <c r="V39" s="425">
        <v>158380185.43321162</v>
      </c>
      <c r="W39" s="425">
        <v>156795888.94600335</v>
      </c>
      <c r="X39" s="438">
        <v>20166382</v>
      </c>
      <c r="Y39" s="438">
        <v>19881856</v>
      </c>
      <c r="Z39" s="453">
        <f t="shared" si="15"/>
        <v>178546567.43321162</v>
      </c>
      <c r="AA39" s="453">
        <f t="shared" si="16"/>
        <v>176677744.94600335</v>
      </c>
      <c r="AB39" s="434">
        <f t="shared" si="11"/>
        <v>-1868822.487208277</v>
      </c>
      <c r="AC39" s="439">
        <f t="shared" si="6"/>
        <v>746.41341535417848</v>
      </c>
      <c r="AD39" s="453">
        <f t="shared" si="7"/>
        <v>727.61087454442747</v>
      </c>
      <c r="AE39" s="436">
        <f t="shared" si="12"/>
        <v>-18.802540809751008</v>
      </c>
      <c r="AF39" s="426">
        <v>1</v>
      </c>
      <c r="AG39" s="427">
        <v>35</v>
      </c>
      <c r="AH39" s="504"/>
      <c r="AI39" s="504"/>
      <c r="AJ39" s="504"/>
      <c r="AK39" s="504"/>
    </row>
    <row r="40" spans="1:37">
      <c r="A40" s="431">
        <v>97</v>
      </c>
      <c r="B40" s="432" t="s">
        <v>43</v>
      </c>
      <c r="C40" s="433">
        <v>2131</v>
      </c>
      <c r="D40" s="433">
        <v>2091</v>
      </c>
      <c r="E40" s="437">
        <v>331508.24100814387</v>
      </c>
      <c r="F40" s="200">
        <v>262626.29268553108</v>
      </c>
      <c r="G40" s="434">
        <f t="shared" si="9"/>
        <v>-68881.948322612792</v>
      </c>
      <c r="H40" s="435">
        <v>-45886.873579761363</v>
      </c>
      <c r="I40" s="200">
        <f t="shared" si="13"/>
        <v>-350231.49972301302</v>
      </c>
      <c r="J40" s="436">
        <f t="shared" si="10"/>
        <v>-304344.62614325166</v>
      </c>
      <c r="K40" s="200">
        <v>-317202.09788532177</v>
      </c>
      <c r="L40" s="437">
        <v>-405753.15877572622</v>
      </c>
      <c r="M40" s="437">
        <v>271315.2243055604</v>
      </c>
      <c r="N40" s="437">
        <v>172142.79542634648</v>
      </c>
      <c r="O40" s="437">
        <v>-189172.67640779904</v>
      </c>
      <c r="P40" s="200">
        <v>72551.540034165751</v>
      </c>
      <c r="Q40" s="437">
        <v>148005</v>
      </c>
      <c r="R40" s="437">
        <v>295078.15947681328</v>
      </c>
      <c r="S40" s="437">
        <v>454103.40579262201</v>
      </c>
      <c r="T40" s="437">
        <v>448682.95524441573</v>
      </c>
      <c r="U40" s="434">
        <f t="shared" si="14"/>
        <v>141652.70892860705</v>
      </c>
      <c r="V40" s="425">
        <v>887729.77322100452</v>
      </c>
      <c r="W40" s="425">
        <v>656155.90772607108</v>
      </c>
      <c r="X40" s="438">
        <v>-520257</v>
      </c>
      <c r="Y40" s="438">
        <v>-603206</v>
      </c>
      <c r="Z40" s="453">
        <f t="shared" si="15"/>
        <v>367472.77322100452</v>
      </c>
      <c r="AA40" s="453">
        <f t="shared" si="16"/>
        <v>52949.907726071076</v>
      </c>
      <c r="AB40" s="434">
        <f t="shared" si="11"/>
        <v>-314522.86549493345</v>
      </c>
      <c r="AC40" s="439">
        <f t="shared" si="6"/>
        <v>172.44147030549252</v>
      </c>
      <c r="AD40" s="453">
        <f t="shared" si="7"/>
        <v>25.322767922559098</v>
      </c>
      <c r="AE40" s="436">
        <f t="shared" si="12"/>
        <v>-147.11870238293341</v>
      </c>
      <c r="AF40" s="426">
        <v>10</v>
      </c>
      <c r="AG40" s="426">
        <v>10</v>
      </c>
      <c r="AH40" s="504"/>
      <c r="AI40" s="504"/>
      <c r="AJ40" s="504"/>
      <c r="AK40" s="504"/>
    </row>
    <row r="41" spans="1:37">
      <c r="A41" s="431">
        <v>98</v>
      </c>
      <c r="B41" s="432" t="s">
        <v>44</v>
      </c>
      <c r="C41" s="433">
        <v>23090</v>
      </c>
      <c r="D41" s="433">
        <v>22943</v>
      </c>
      <c r="E41" s="437">
        <v>8244816.0932469834</v>
      </c>
      <c r="F41" s="200">
        <v>7552560.2724531814</v>
      </c>
      <c r="G41" s="434">
        <f t="shared" si="9"/>
        <v>-692255.82079380192</v>
      </c>
      <c r="H41" s="435">
        <v>7364463.4730483182</v>
      </c>
      <c r="I41" s="200">
        <f t="shared" si="13"/>
        <v>5907218.89465045</v>
      </c>
      <c r="J41" s="436">
        <f t="shared" si="10"/>
        <v>-1457244.5783978682</v>
      </c>
      <c r="K41" s="200">
        <v>4335426.4234630624</v>
      </c>
      <c r="L41" s="437">
        <v>4492276.8836538065</v>
      </c>
      <c r="M41" s="200">
        <v>3029037.0495852563</v>
      </c>
      <c r="N41" s="200">
        <v>2694539.6828379971</v>
      </c>
      <c r="O41" s="200">
        <v>-2075652.1830818427</v>
      </c>
      <c r="P41" s="200">
        <v>796054.51124049013</v>
      </c>
      <c r="Q41" s="437">
        <v>6678970</v>
      </c>
      <c r="R41" s="437">
        <v>5853940.8935225541</v>
      </c>
      <c r="S41" s="437">
        <v>3487316.6869670544</v>
      </c>
      <c r="T41" s="437">
        <v>3417359.4084765422</v>
      </c>
      <c r="U41" s="434">
        <f t="shared" si="14"/>
        <v>-894986.38496795855</v>
      </c>
      <c r="V41" s="425">
        <v>25775566.253262356</v>
      </c>
      <c r="W41" s="425">
        <v>22731079.46956712</v>
      </c>
      <c r="X41" s="438">
        <v>-5030226</v>
      </c>
      <c r="Y41" s="438">
        <v>-5461771</v>
      </c>
      <c r="Z41" s="453">
        <f t="shared" si="15"/>
        <v>20745340.253262356</v>
      </c>
      <c r="AA41" s="453">
        <f t="shared" si="16"/>
        <v>17269308.46956712</v>
      </c>
      <c r="AB41" s="434">
        <f t="shared" si="11"/>
        <v>-3476031.7836952358</v>
      </c>
      <c r="AC41" s="439">
        <f t="shared" si="6"/>
        <v>898.45561945700979</v>
      </c>
      <c r="AD41" s="453">
        <f t="shared" si="7"/>
        <v>752.70489777130808</v>
      </c>
      <c r="AE41" s="436">
        <f t="shared" si="12"/>
        <v>-145.75072168570171</v>
      </c>
      <c r="AF41" s="426">
        <v>7</v>
      </c>
      <c r="AG41" s="426">
        <v>7</v>
      </c>
      <c r="AH41" s="504"/>
      <c r="AI41" s="504"/>
      <c r="AJ41" s="504"/>
      <c r="AK41" s="504"/>
    </row>
    <row r="42" spans="1:37">
      <c r="A42" s="431">
        <v>102</v>
      </c>
      <c r="B42" s="432" t="s">
        <v>514</v>
      </c>
      <c r="C42" s="433">
        <v>9870</v>
      </c>
      <c r="D42" s="433">
        <v>9745</v>
      </c>
      <c r="E42" s="437">
        <v>1282576.2448758464</v>
      </c>
      <c r="F42" s="200">
        <v>1171695.0521470527</v>
      </c>
      <c r="G42" s="434">
        <f t="shared" si="9"/>
        <v>-110881.19272879371</v>
      </c>
      <c r="H42" s="435">
        <v>1708644.6216989746</v>
      </c>
      <c r="I42" s="200">
        <f t="shared" si="13"/>
        <v>-229757.51784511801</v>
      </c>
      <c r="J42" s="436">
        <f t="shared" si="10"/>
        <v>-1938402.1395440926</v>
      </c>
      <c r="K42" s="200">
        <v>1048170.5654000834</v>
      </c>
      <c r="L42" s="437">
        <v>308957.91997326753</v>
      </c>
      <c r="M42" s="437">
        <v>660474.0562988912</v>
      </c>
      <c r="N42" s="437">
        <v>4791.4842098575973</v>
      </c>
      <c r="O42" s="437">
        <v>-881629.71381826955</v>
      </c>
      <c r="P42" s="200">
        <v>338122.79179002641</v>
      </c>
      <c r="Q42" s="437">
        <v>4158821</v>
      </c>
      <c r="R42" s="437">
        <v>3902026.9960696246</v>
      </c>
      <c r="S42" s="437">
        <v>2161681.9961973322</v>
      </c>
      <c r="T42" s="437">
        <v>2140556.412930782</v>
      </c>
      <c r="U42" s="434">
        <f t="shared" si="14"/>
        <v>-277919.58719692566</v>
      </c>
      <c r="V42" s="425">
        <v>9311723.8627721537</v>
      </c>
      <c r="W42" s="425">
        <v>6984520.9434995903</v>
      </c>
      <c r="X42" s="438">
        <v>683464</v>
      </c>
      <c r="Y42" s="438">
        <v>1063126</v>
      </c>
      <c r="Z42" s="453">
        <f t="shared" si="15"/>
        <v>9995187.8627721537</v>
      </c>
      <c r="AA42" s="453">
        <f t="shared" si="16"/>
        <v>8047646.9434995903</v>
      </c>
      <c r="AB42" s="434">
        <f t="shared" si="11"/>
        <v>-1947540.9192725634</v>
      </c>
      <c r="AC42" s="439">
        <f t="shared" si="6"/>
        <v>1012.6836740397318</v>
      </c>
      <c r="AD42" s="453">
        <f t="shared" si="7"/>
        <v>825.82318558230793</v>
      </c>
      <c r="AE42" s="436">
        <f t="shared" si="12"/>
        <v>-186.86048845742391</v>
      </c>
      <c r="AF42" s="426">
        <v>4</v>
      </c>
      <c r="AG42" s="426">
        <v>4</v>
      </c>
      <c r="AH42" s="504"/>
      <c r="AI42" s="504"/>
      <c r="AJ42" s="504"/>
      <c r="AK42" s="504"/>
    </row>
    <row r="43" spans="1:37">
      <c r="A43" s="431">
        <v>103</v>
      </c>
      <c r="B43" s="432" t="s">
        <v>46</v>
      </c>
      <c r="C43" s="433">
        <v>2166</v>
      </c>
      <c r="D43" s="433">
        <v>2161</v>
      </c>
      <c r="E43" s="437">
        <v>369531.51083930896</v>
      </c>
      <c r="F43" s="200">
        <v>177253.65275991967</v>
      </c>
      <c r="G43" s="434">
        <f t="shared" si="9"/>
        <v>-192277.85807938929</v>
      </c>
      <c r="H43" s="435">
        <v>328802.21686018701</v>
      </c>
      <c r="I43" s="200">
        <f t="shared" si="13"/>
        <v>61368.856590272364</v>
      </c>
      <c r="J43" s="436">
        <f t="shared" si="10"/>
        <v>-267433.36026991461</v>
      </c>
      <c r="K43" s="200">
        <v>205163.71927565767</v>
      </c>
      <c r="L43" s="437">
        <v>141807.74070232024</v>
      </c>
      <c r="M43" s="437">
        <v>123638.49758452934</v>
      </c>
      <c r="N43" s="437">
        <v>40086.355344394738</v>
      </c>
      <c r="O43" s="437">
        <v>-195505.57327463114</v>
      </c>
      <c r="P43" s="200">
        <v>74980.333818188519</v>
      </c>
      <c r="Q43" s="437">
        <v>1108079</v>
      </c>
      <c r="R43" s="437">
        <v>1125081.326062046</v>
      </c>
      <c r="S43" s="437">
        <v>497462.05417832138</v>
      </c>
      <c r="T43" s="437">
        <v>488886.35415327025</v>
      </c>
      <c r="U43" s="434">
        <f t="shared" si="14"/>
        <v>8426.6260369950905</v>
      </c>
      <c r="V43" s="425">
        <v>2303874.7818778171</v>
      </c>
      <c r="W43" s="425">
        <v>1852590.1896092491</v>
      </c>
      <c r="X43" s="438">
        <v>-548864</v>
      </c>
      <c r="Y43" s="438">
        <v>-579004</v>
      </c>
      <c r="Z43" s="453">
        <f t="shared" si="15"/>
        <v>1755010.7818778171</v>
      </c>
      <c r="AA43" s="453">
        <f t="shared" si="16"/>
        <v>1273586.1896092491</v>
      </c>
      <c r="AB43" s="434">
        <f t="shared" si="11"/>
        <v>-481424.592268568</v>
      </c>
      <c r="AC43" s="439">
        <f t="shared" si="6"/>
        <v>810.25428526215012</v>
      </c>
      <c r="AD43" s="453">
        <f t="shared" si="7"/>
        <v>589.35038852811158</v>
      </c>
      <c r="AE43" s="436">
        <f t="shared" si="12"/>
        <v>-220.90389673403854</v>
      </c>
      <c r="AF43" s="426">
        <v>5</v>
      </c>
      <c r="AG43" s="426">
        <v>5</v>
      </c>
      <c r="AH43" s="504"/>
      <c r="AI43" s="504"/>
      <c r="AJ43" s="504"/>
      <c r="AK43" s="504"/>
    </row>
    <row r="44" spans="1:37">
      <c r="A44" s="431">
        <v>105</v>
      </c>
      <c r="B44" s="432" t="s">
        <v>47</v>
      </c>
      <c r="C44" s="433">
        <v>2139</v>
      </c>
      <c r="D44" s="433">
        <v>2094</v>
      </c>
      <c r="E44" s="437">
        <v>954832.17564320215</v>
      </c>
      <c r="F44" s="200">
        <v>1080740.8913664808</v>
      </c>
      <c r="G44" s="434">
        <f t="shared" si="9"/>
        <v>125908.7157232787</v>
      </c>
      <c r="H44" s="435">
        <v>692041.21100192307</v>
      </c>
      <c r="I44" s="200">
        <f t="shared" si="13"/>
        <v>664292.25010729674</v>
      </c>
      <c r="J44" s="436">
        <f t="shared" si="10"/>
        <v>-27748.960894626332</v>
      </c>
      <c r="K44" s="200">
        <v>338605.69872906734</v>
      </c>
      <c r="L44" s="437">
        <v>416160.65170881216</v>
      </c>
      <c r="M44" s="437">
        <v>353435.51227285573</v>
      </c>
      <c r="N44" s="437">
        <v>364920.05347566685</v>
      </c>
      <c r="O44" s="437">
        <v>-189444.0862735204</v>
      </c>
      <c r="P44" s="200">
        <v>72655.631196338159</v>
      </c>
      <c r="Q44" s="437">
        <v>799733</v>
      </c>
      <c r="R44" s="437">
        <v>916111.99700052931</v>
      </c>
      <c r="S44" s="437">
        <v>501643.39813616365</v>
      </c>
      <c r="T44" s="437">
        <v>500423.75808776653</v>
      </c>
      <c r="U44" s="434">
        <f t="shared" si="14"/>
        <v>115159.35695213219</v>
      </c>
      <c r="V44" s="425">
        <v>2948249.7847812888</v>
      </c>
      <c r="W44" s="425">
        <v>3161568.8966044583</v>
      </c>
      <c r="X44" s="438">
        <v>-471324</v>
      </c>
      <c r="Y44" s="438">
        <v>-494661</v>
      </c>
      <c r="Z44" s="453">
        <f t="shared" si="15"/>
        <v>2476925.7847812888</v>
      </c>
      <c r="AA44" s="453">
        <f t="shared" si="16"/>
        <v>2666907.8966044583</v>
      </c>
      <c r="AB44" s="434">
        <f t="shared" si="11"/>
        <v>189982.11182316951</v>
      </c>
      <c r="AC44" s="439">
        <f t="shared" si="6"/>
        <v>1157.9830690889617</v>
      </c>
      <c r="AD44" s="453">
        <f t="shared" si="7"/>
        <v>1273.5949840517949</v>
      </c>
      <c r="AE44" s="436">
        <f t="shared" si="12"/>
        <v>115.61191496283323</v>
      </c>
      <c r="AF44" s="426">
        <v>18</v>
      </c>
      <c r="AG44" s="426">
        <v>18</v>
      </c>
      <c r="AH44" s="504"/>
      <c r="AI44" s="504"/>
      <c r="AJ44" s="504"/>
      <c r="AK44" s="504"/>
    </row>
    <row r="45" spans="1:37">
      <c r="A45" s="431">
        <v>106</v>
      </c>
      <c r="B45" s="432" t="s">
        <v>515</v>
      </c>
      <c r="C45" s="433">
        <v>46880</v>
      </c>
      <c r="D45" s="433">
        <v>46797</v>
      </c>
      <c r="E45" s="437">
        <v>10803291.397366296</v>
      </c>
      <c r="F45" s="200">
        <v>10398110.134279059</v>
      </c>
      <c r="G45" s="434">
        <f t="shared" si="9"/>
        <v>-405181.26308723725</v>
      </c>
      <c r="H45" s="435">
        <v>5430496.6746702287</v>
      </c>
      <c r="I45" s="200">
        <f t="shared" si="13"/>
        <v>-3244135.8181998227</v>
      </c>
      <c r="J45" s="436">
        <f t="shared" si="10"/>
        <v>-8674632.4928700514</v>
      </c>
      <c r="K45" s="200">
        <v>1749488.2548557413</v>
      </c>
      <c r="L45" s="437">
        <v>-1352548.0765422282</v>
      </c>
      <c r="M45" s="437">
        <v>3681008.4198144875</v>
      </c>
      <c r="N45" s="437">
        <v>718416.71500281477</v>
      </c>
      <c r="O45" s="437">
        <v>-4233722.4953877432</v>
      </c>
      <c r="P45" s="200">
        <v>1623718.0387273338</v>
      </c>
      <c r="Q45" s="437">
        <v>-202173</v>
      </c>
      <c r="R45" s="437">
        <v>-323426.846373117</v>
      </c>
      <c r="S45" s="437">
        <v>6711225.9388995422</v>
      </c>
      <c r="T45" s="437">
        <v>6611095.3578563128</v>
      </c>
      <c r="U45" s="434">
        <f t="shared" si="14"/>
        <v>-221384.42741634604</v>
      </c>
      <c r="V45" s="425">
        <v>22742841.010936067</v>
      </c>
      <c r="W45" s="425">
        <v>13441642.828509653</v>
      </c>
      <c r="X45" s="438">
        <v>-1743950</v>
      </c>
      <c r="Y45" s="438">
        <v>-1947075</v>
      </c>
      <c r="Z45" s="453">
        <f t="shared" si="15"/>
        <v>20998891.010936067</v>
      </c>
      <c r="AA45" s="453">
        <f t="shared" si="16"/>
        <v>11494567.828509653</v>
      </c>
      <c r="AB45" s="434">
        <f t="shared" si="11"/>
        <v>-9504323.1824264135</v>
      </c>
      <c r="AC45" s="439">
        <f t="shared" si="6"/>
        <v>447.92856251996727</v>
      </c>
      <c r="AD45" s="453">
        <f t="shared" si="7"/>
        <v>245.62616895334429</v>
      </c>
      <c r="AE45" s="436">
        <f t="shared" si="12"/>
        <v>-202.30239356662298</v>
      </c>
      <c r="AF45" s="426">
        <v>1</v>
      </c>
      <c r="AG45" s="427">
        <v>33</v>
      </c>
      <c r="AH45" s="504"/>
      <c r="AI45" s="504"/>
      <c r="AJ45" s="504"/>
      <c r="AK45" s="504"/>
    </row>
    <row r="46" spans="1:37">
      <c r="A46" s="431">
        <v>108</v>
      </c>
      <c r="B46" s="432" t="s">
        <v>516</v>
      </c>
      <c r="C46" s="433">
        <v>10337</v>
      </c>
      <c r="D46" s="433">
        <v>10257</v>
      </c>
      <c r="E46" s="437">
        <v>3369023.9735214678</v>
      </c>
      <c r="F46" s="200">
        <v>3236584.1824108167</v>
      </c>
      <c r="G46" s="434">
        <f t="shared" si="9"/>
        <v>-132439.7911106511</v>
      </c>
      <c r="H46" s="435">
        <v>723253.39918211277</v>
      </c>
      <c r="I46" s="200">
        <f t="shared" si="13"/>
        <v>356482.20387656463</v>
      </c>
      <c r="J46" s="436">
        <f t="shared" si="10"/>
        <v>-366771.19530554814</v>
      </c>
      <c r="K46" s="200">
        <v>632336.26354080834</v>
      </c>
      <c r="L46" s="437">
        <v>873324.6661558582</v>
      </c>
      <c r="M46" s="437">
        <v>90917.135641304398</v>
      </c>
      <c r="N46" s="437">
        <v>55220.185154640676</v>
      </c>
      <c r="O46" s="437">
        <v>-927950.33090138435</v>
      </c>
      <c r="P46" s="200">
        <v>355887.68346745009</v>
      </c>
      <c r="Q46" s="437">
        <v>4481129</v>
      </c>
      <c r="R46" s="437">
        <v>4009707.1234771875</v>
      </c>
      <c r="S46" s="437">
        <v>1764880.5176937785</v>
      </c>
      <c r="T46" s="437">
        <v>1713555.3959331969</v>
      </c>
      <c r="U46" s="434">
        <f t="shared" si="14"/>
        <v>-522746.99828339368</v>
      </c>
      <c r="V46" s="425">
        <v>10338286.890397359</v>
      </c>
      <c r="W46" s="425">
        <v>9316328.9059053771</v>
      </c>
      <c r="X46" s="438">
        <v>-1302704</v>
      </c>
      <c r="Y46" s="438">
        <v>-1266189</v>
      </c>
      <c r="Z46" s="453">
        <f t="shared" si="15"/>
        <v>9035582.8903973587</v>
      </c>
      <c r="AA46" s="453">
        <f t="shared" si="16"/>
        <v>8050139.9059053771</v>
      </c>
      <c r="AB46" s="434">
        <f t="shared" si="11"/>
        <v>-985442.98449198157</v>
      </c>
      <c r="AC46" s="439">
        <f t="shared" si="6"/>
        <v>874.10108255754653</v>
      </c>
      <c r="AD46" s="453">
        <f t="shared" si="7"/>
        <v>784.84351232381562</v>
      </c>
      <c r="AE46" s="436">
        <f t="shared" si="12"/>
        <v>-89.257570233730917</v>
      </c>
      <c r="AF46" s="426">
        <v>6</v>
      </c>
      <c r="AG46" s="426">
        <v>6</v>
      </c>
      <c r="AH46" s="504"/>
      <c r="AI46" s="504"/>
      <c r="AJ46" s="504"/>
      <c r="AK46" s="504"/>
    </row>
    <row r="47" spans="1:37">
      <c r="A47" s="431">
        <v>109</v>
      </c>
      <c r="B47" s="432" t="s">
        <v>517</v>
      </c>
      <c r="C47" s="433">
        <v>67971</v>
      </c>
      <c r="D47" s="433">
        <v>68043</v>
      </c>
      <c r="E47" s="437">
        <v>9957081.655491218</v>
      </c>
      <c r="F47" s="200">
        <v>10125018.912250042</v>
      </c>
      <c r="G47" s="434">
        <f t="shared" si="9"/>
        <v>167937.25675882399</v>
      </c>
      <c r="H47" s="435">
        <v>1194959.3078935193</v>
      </c>
      <c r="I47" s="200">
        <f t="shared" si="13"/>
        <v>-814360.70558848046</v>
      </c>
      <c r="J47" s="436">
        <f t="shared" si="10"/>
        <v>-2009320.0134819997</v>
      </c>
      <c r="K47" s="200">
        <v>-1056323.821490908</v>
      </c>
      <c r="L47" s="437">
        <v>794948.85568989499</v>
      </c>
      <c r="M47" s="437">
        <v>2251283.1293844273</v>
      </c>
      <c r="N47" s="437">
        <v>2185645.9539158521</v>
      </c>
      <c r="O47" s="437">
        <v>-6155847.1644265279</v>
      </c>
      <c r="P47" s="200">
        <v>2360891.6492323005</v>
      </c>
      <c r="Q47" s="437">
        <v>7033183</v>
      </c>
      <c r="R47" s="437">
        <v>8001987.8800818073</v>
      </c>
      <c r="S47" s="437">
        <v>10510009.629210038</v>
      </c>
      <c r="T47" s="437">
        <v>10403021.801521907</v>
      </c>
      <c r="U47" s="434">
        <f t="shared" si="14"/>
        <v>861817.05239367485</v>
      </c>
      <c r="V47" s="425">
        <v>28695233.592594773</v>
      </c>
      <c r="W47" s="425">
        <v>27715667.889642537</v>
      </c>
      <c r="X47" s="438">
        <v>-14107355</v>
      </c>
      <c r="Y47" s="438">
        <v>-13733671</v>
      </c>
      <c r="Z47" s="453">
        <f t="shared" si="15"/>
        <v>14587878.592594773</v>
      </c>
      <c r="AA47" s="453">
        <f t="shared" si="16"/>
        <v>13981996.889642537</v>
      </c>
      <c r="AB47" s="434">
        <f t="shared" si="11"/>
        <v>-605881.70295223594</v>
      </c>
      <c r="AC47" s="439">
        <f t="shared" si="6"/>
        <v>214.61915511901799</v>
      </c>
      <c r="AD47" s="453">
        <f t="shared" si="7"/>
        <v>205.48766059172195</v>
      </c>
      <c r="AE47" s="436">
        <f t="shared" si="12"/>
        <v>-9.1314945272960415</v>
      </c>
      <c r="AF47" s="426">
        <v>5</v>
      </c>
      <c r="AG47" s="426">
        <v>5</v>
      </c>
      <c r="AH47" s="504"/>
      <c r="AI47" s="504"/>
      <c r="AJ47" s="504"/>
      <c r="AK47" s="504"/>
    </row>
    <row r="48" spans="1:37">
      <c r="A48" s="431">
        <v>111</v>
      </c>
      <c r="B48" s="432" t="s">
        <v>51</v>
      </c>
      <c r="C48" s="433">
        <v>18344</v>
      </c>
      <c r="D48" s="433">
        <v>18131</v>
      </c>
      <c r="E48" s="437">
        <v>-2755753.7698915619</v>
      </c>
      <c r="F48" s="200">
        <v>-2627565.9697972606</v>
      </c>
      <c r="G48" s="434">
        <f t="shared" si="9"/>
        <v>128187.80009430135</v>
      </c>
      <c r="H48" s="435">
        <v>8626204.8186483122</v>
      </c>
      <c r="I48" s="200">
        <f t="shared" si="13"/>
        <v>5811056.0807172786</v>
      </c>
      <c r="J48" s="436">
        <f t="shared" si="10"/>
        <v>-2815148.7379310336</v>
      </c>
      <c r="K48" s="200">
        <v>4154602.9293716196</v>
      </c>
      <c r="L48" s="437">
        <v>3280698.7245168588</v>
      </c>
      <c r="M48" s="437">
        <v>4471601.8892766926</v>
      </c>
      <c r="N48" s="437">
        <v>3541575.827549221</v>
      </c>
      <c r="O48" s="437">
        <v>-1640310.7584647557</v>
      </c>
      <c r="P48" s="200">
        <v>629092.28711595375</v>
      </c>
      <c r="Q48" s="437">
        <v>5598053</v>
      </c>
      <c r="R48" s="437">
        <v>5640682.2281440506</v>
      </c>
      <c r="S48" s="437">
        <v>3115929.4168748241</v>
      </c>
      <c r="T48" s="437">
        <v>3072896.7526258295</v>
      </c>
      <c r="U48" s="434">
        <f t="shared" si="14"/>
        <v>-403.43610494397581</v>
      </c>
      <c r="V48" s="425">
        <v>14584433.465631574</v>
      </c>
      <c r="W48" s="425">
        <v>11897069.092056889</v>
      </c>
      <c r="X48" s="438">
        <v>-2674171</v>
      </c>
      <c r="Y48" s="438">
        <v>-2686211</v>
      </c>
      <c r="Z48" s="453">
        <f t="shared" si="15"/>
        <v>11910262.465631574</v>
      </c>
      <c r="AA48" s="453">
        <f t="shared" si="16"/>
        <v>9210858.0920568891</v>
      </c>
      <c r="AB48" s="434">
        <f t="shared" si="11"/>
        <v>-2699404.3735746853</v>
      </c>
      <c r="AC48" s="439">
        <f t="shared" si="6"/>
        <v>649.27292115305136</v>
      </c>
      <c r="AD48" s="453">
        <f t="shared" si="7"/>
        <v>508.01710286563838</v>
      </c>
      <c r="AE48" s="436">
        <f t="shared" si="12"/>
        <v>-141.25581828741298</v>
      </c>
      <c r="AF48" s="426">
        <v>7</v>
      </c>
      <c r="AG48" s="426">
        <v>7</v>
      </c>
      <c r="AH48" s="504"/>
      <c r="AI48" s="504"/>
      <c r="AJ48" s="504"/>
      <c r="AK48" s="504"/>
    </row>
    <row r="49" spans="1:37">
      <c r="A49" s="431">
        <v>139</v>
      </c>
      <c r="B49" s="432" t="s">
        <v>518</v>
      </c>
      <c r="C49" s="433">
        <v>9912</v>
      </c>
      <c r="D49" s="433">
        <v>9853</v>
      </c>
      <c r="E49" s="437">
        <v>8845674.8960962687</v>
      </c>
      <c r="F49" s="200">
        <v>8728674.8294990249</v>
      </c>
      <c r="G49" s="434">
        <f t="shared" si="9"/>
        <v>-117000.06659724377</v>
      </c>
      <c r="H49" s="435">
        <v>-1490204.8436745619</v>
      </c>
      <c r="I49" s="200">
        <f t="shared" si="13"/>
        <v>-2560620.8501772173</v>
      </c>
      <c r="J49" s="436">
        <f t="shared" si="10"/>
        <v>-1070416.0065026553</v>
      </c>
      <c r="K49" s="200">
        <v>-534634.40564460063</v>
      </c>
      <c r="L49" s="437">
        <v>-911396.29318403429</v>
      </c>
      <c r="M49" s="437">
        <v>-955570.43802996131</v>
      </c>
      <c r="N49" s="437">
        <v>-1099694.161637177</v>
      </c>
      <c r="O49" s="437">
        <v>-891400.46898423904</v>
      </c>
      <c r="P49" s="200">
        <v>341870.07362823299</v>
      </c>
      <c r="Q49" s="437">
        <v>5671370</v>
      </c>
      <c r="R49" s="437">
        <v>5411277.0790536571</v>
      </c>
      <c r="S49" s="437">
        <v>1480868.7365664409</v>
      </c>
      <c r="T49" s="437">
        <v>1449196.8540822233</v>
      </c>
      <c r="U49" s="434">
        <f t="shared" si="14"/>
        <v>-291764.80343056098</v>
      </c>
      <c r="V49" s="425">
        <v>14507708.788988149</v>
      </c>
      <c r="W49" s="425">
        <v>13028527.912657123</v>
      </c>
      <c r="X49" s="438">
        <v>83583</v>
      </c>
      <c r="Y49" s="438">
        <v>-65204</v>
      </c>
      <c r="Z49" s="453">
        <f t="shared" si="15"/>
        <v>14591291.788988149</v>
      </c>
      <c r="AA49" s="453">
        <f t="shared" si="16"/>
        <v>12963323.912657123</v>
      </c>
      <c r="AB49" s="434">
        <f t="shared" si="11"/>
        <v>-1627967.8763310257</v>
      </c>
      <c r="AC49" s="439">
        <f t="shared" si="6"/>
        <v>1472.0835138204347</v>
      </c>
      <c r="AD49" s="453">
        <f t="shared" si="7"/>
        <v>1315.6727811485966</v>
      </c>
      <c r="AE49" s="436">
        <f t="shared" si="12"/>
        <v>-156.4107326718381</v>
      </c>
      <c r="AF49" s="426">
        <v>17</v>
      </c>
      <c r="AG49" s="426">
        <v>17</v>
      </c>
      <c r="AH49" s="504"/>
      <c r="AI49" s="504"/>
      <c r="AJ49" s="504"/>
      <c r="AK49" s="504"/>
    </row>
    <row r="50" spans="1:37">
      <c r="A50" s="431">
        <v>140</v>
      </c>
      <c r="B50" s="432" t="s">
        <v>519</v>
      </c>
      <c r="C50" s="433">
        <v>20958</v>
      </c>
      <c r="D50" s="433">
        <v>20801</v>
      </c>
      <c r="E50" s="437">
        <v>3518939.6631168332</v>
      </c>
      <c r="F50" s="200">
        <v>4249505.6753473505</v>
      </c>
      <c r="G50" s="434">
        <f t="shared" si="9"/>
        <v>730566.01223051734</v>
      </c>
      <c r="H50" s="435">
        <v>10018329.747322362</v>
      </c>
      <c r="I50" s="200">
        <f t="shared" si="13"/>
        <v>7484519.1813765485</v>
      </c>
      <c r="J50" s="436">
        <f t="shared" si="10"/>
        <v>-2533810.5659458134</v>
      </c>
      <c r="K50" s="200">
        <v>6270362.2196530169</v>
      </c>
      <c r="L50" s="437">
        <v>5685064.8015959403</v>
      </c>
      <c r="M50" s="437">
        <v>3747967.5276693455</v>
      </c>
      <c r="N50" s="437">
        <v>2959586.4972879952</v>
      </c>
      <c r="O50" s="437">
        <v>-1881865.5389567802</v>
      </c>
      <c r="P50" s="200">
        <v>721733.4214493935</v>
      </c>
      <c r="Q50" s="437">
        <v>7495485</v>
      </c>
      <c r="R50" s="437">
        <v>7386993.1066183681</v>
      </c>
      <c r="S50" s="437">
        <v>3680626.5974915633</v>
      </c>
      <c r="T50" s="437">
        <v>3679416.6630643914</v>
      </c>
      <c r="U50" s="434">
        <f t="shared" si="14"/>
        <v>-109701.82780880295</v>
      </c>
      <c r="V50" s="425">
        <v>24713381.007930756</v>
      </c>
      <c r="W50" s="425">
        <v>22800434.626827691</v>
      </c>
      <c r="X50" s="438">
        <v>-1388707</v>
      </c>
      <c r="Y50" s="438">
        <v>-1410626</v>
      </c>
      <c r="Z50" s="453">
        <f t="shared" si="15"/>
        <v>23324674.007930756</v>
      </c>
      <c r="AA50" s="453">
        <f t="shared" si="16"/>
        <v>21389808.626827691</v>
      </c>
      <c r="AB50" s="434">
        <f t="shared" si="11"/>
        <v>-1934865.3811030649</v>
      </c>
      <c r="AC50" s="439">
        <f t="shared" si="6"/>
        <v>1112.9246115054277</v>
      </c>
      <c r="AD50" s="453">
        <f t="shared" si="7"/>
        <v>1028.3067461577659</v>
      </c>
      <c r="AE50" s="436">
        <f t="shared" si="12"/>
        <v>-84.617865347661791</v>
      </c>
      <c r="AF50" s="426">
        <v>11</v>
      </c>
      <c r="AG50" s="426">
        <v>11</v>
      </c>
      <c r="AH50" s="504"/>
      <c r="AI50" s="504"/>
      <c r="AJ50" s="504"/>
      <c r="AK50" s="504"/>
    </row>
    <row r="51" spans="1:37">
      <c r="A51" s="431">
        <v>142</v>
      </c>
      <c r="B51" s="432" t="s">
        <v>520</v>
      </c>
      <c r="C51" s="433">
        <v>6559</v>
      </c>
      <c r="D51" s="433">
        <v>6504</v>
      </c>
      <c r="E51" s="437">
        <v>880888.80163242575</v>
      </c>
      <c r="F51" s="200">
        <v>811095.54378394783</v>
      </c>
      <c r="G51" s="434">
        <f t="shared" si="9"/>
        <v>-69793.257848477922</v>
      </c>
      <c r="H51" s="435">
        <v>69324.090759280123</v>
      </c>
      <c r="I51" s="200">
        <f t="shared" si="13"/>
        <v>203806.98075546458</v>
      </c>
      <c r="J51" s="436">
        <f t="shared" si="10"/>
        <v>134482.88999618444</v>
      </c>
      <c r="K51" s="200">
        <v>-71566.627596771534</v>
      </c>
      <c r="L51" s="437">
        <v>301489.22085884429</v>
      </c>
      <c r="M51" s="437">
        <v>140890.71835605166</v>
      </c>
      <c r="N51" s="437">
        <v>265064.70919079095</v>
      </c>
      <c r="O51" s="437">
        <v>-588416.58888394304</v>
      </c>
      <c r="P51" s="200">
        <v>225669.63958977239</v>
      </c>
      <c r="Q51" s="437">
        <v>2505488</v>
      </c>
      <c r="R51" s="437">
        <v>2519733.1918312232</v>
      </c>
      <c r="S51" s="437">
        <v>1192204.6543184987</v>
      </c>
      <c r="T51" s="437">
        <v>1168964.2998406347</v>
      </c>
      <c r="U51" s="434">
        <f t="shared" si="14"/>
        <v>-8995.1626466405578</v>
      </c>
      <c r="V51" s="425">
        <v>4647905.5467102043</v>
      </c>
      <c r="W51" s="425">
        <v>4703600.0163429184</v>
      </c>
      <c r="X51" s="438">
        <v>-661359</v>
      </c>
      <c r="Y51" s="438">
        <v>-665609</v>
      </c>
      <c r="Z51" s="453">
        <f t="shared" si="15"/>
        <v>3986546.5467102043</v>
      </c>
      <c r="AA51" s="453">
        <f t="shared" si="16"/>
        <v>4037991.0163429184</v>
      </c>
      <c r="AB51" s="434">
        <f t="shared" si="11"/>
        <v>51444.469632714055</v>
      </c>
      <c r="AC51" s="439">
        <f t="shared" si="6"/>
        <v>607.79791838850497</v>
      </c>
      <c r="AD51" s="453">
        <f t="shared" si="7"/>
        <v>620.84732723599609</v>
      </c>
      <c r="AE51" s="436">
        <f t="shared" si="12"/>
        <v>13.049408847491122</v>
      </c>
      <c r="AF51" s="426">
        <v>7</v>
      </c>
      <c r="AG51" s="426">
        <v>7</v>
      </c>
      <c r="AH51" s="504"/>
      <c r="AI51" s="504"/>
      <c r="AJ51" s="504"/>
      <c r="AK51" s="504"/>
    </row>
    <row r="52" spans="1:37">
      <c r="A52" s="431">
        <v>143</v>
      </c>
      <c r="B52" s="432" t="s">
        <v>521</v>
      </c>
      <c r="C52" s="433">
        <v>6877</v>
      </c>
      <c r="D52" s="433">
        <v>6804</v>
      </c>
      <c r="E52" s="437">
        <v>748423.19829451817</v>
      </c>
      <c r="F52" s="200">
        <v>614949.63326009153</v>
      </c>
      <c r="G52" s="434">
        <f t="shared" si="9"/>
        <v>-133473.56503442663</v>
      </c>
      <c r="H52" s="435">
        <v>75036.253983607836</v>
      </c>
      <c r="I52" s="200">
        <f t="shared" si="13"/>
        <v>-946294.82108422322</v>
      </c>
      <c r="J52" s="436">
        <f t="shared" si="10"/>
        <v>-1021331.0750678311</v>
      </c>
      <c r="K52" s="200">
        <v>-176703.40341126439</v>
      </c>
      <c r="L52" s="437">
        <v>-570161.43586962135</v>
      </c>
      <c r="M52" s="437">
        <v>251739.65739487222</v>
      </c>
      <c r="N52" s="437">
        <v>3345.4344344659917</v>
      </c>
      <c r="O52" s="437">
        <v>-615557.57545608061</v>
      </c>
      <c r="P52" s="200">
        <v>236078.75580701281</v>
      </c>
      <c r="Q52" s="437">
        <v>2511480</v>
      </c>
      <c r="R52" s="437">
        <v>2841861.3356856569</v>
      </c>
      <c r="S52" s="437">
        <v>1376624.841600894</v>
      </c>
      <c r="T52" s="437">
        <v>1354020.2141943185</v>
      </c>
      <c r="U52" s="434">
        <f t="shared" si="14"/>
        <v>307776.70827908162</v>
      </c>
      <c r="V52" s="425">
        <v>4711564.29387902</v>
      </c>
      <c r="W52" s="425">
        <v>3864536.362193564</v>
      </c>
      <c r="X52" s="438">
        <v>-895832</v>
      </c>
      <c r="Y52" s="438">
        <v>-943498</v>
      </c>
      <c r="Z52" s="453">
        <f t="shared" si="15"/>
        <v>3815732.29387902</v>
      </c>
      <c r="AA52" s="453">
        <f t="shared" si="16"/>
        <v>2921038.362193564</v>
      </c>
      <c r="AB52" s="434">
        <f t="shared" si="11"/>
        <v>-894693.93168545607</v>
      </c>
      <c r="AC52" s="439">
        <f t="shared" si="6"/>
        <v>554.85419425316559</v>
      </c>
      <c r="AD52" s="453">
        <f t="shared" si="7"/>
        <v>429.31192859987715</v>
      </c>
      <c r="AE52" s="436">
        <f t="shared" si="12"/>
        <v>-125.54226565328844</v>
      </c>
      <c r="AF52" s="426">
        <v>6</v>
      </c>
      <c r="AG52" s="426">
        <v>6</v>
      </c>
      <c r="AH52" s="504"/>
      <c r="AI52" s="504"/>
      <c r="AJ52" s="504"/>
      <c r="AK52" s="504"/>
    </row>
    <row r="53" spans="1:37">
      <c r="A53" s="431">
        <v>145</v>
      </c>
      <c r="B53" s="432" t="s">
        <v>522</v>
      </c>
      <c r="C53" s="433">
        <v>12366</v>
      </c>
      <c r="D53" s="433">
        <v>12369</v>
      </c>
      <c r="E53" s="437">
        <v>6652750.140801833</v>
      </c>
      <c r="F53" s="200">
        <v>6670305.1895188587</v>
      </c>
      <c r="G53" s="434">
        <f t="shared" si="9"/>
        <v>17555.048717025667</v>
      </c>
      <c r="H53" s="435">
        <v>1621397.3406660843</v>
      </c>
      <c r="I53" s="200">
        <f t="shared" si="13"/>
        <v>-60746.76092977426</v>
      </c>
      <c r="J53" s="436">
        <f t="shared" si="10"/>
        <v>-1682144.1015958586</v>
      </c>
      <c r="K53" s="200">
        <v>1593397.3832346916</v>
      </c>
      <c r="L53" s="437">
        <v>917179.48348890676</v>
      </c>
      <c r="M53" s="437">
        <v>27999.957431392664</v>
      </c>
      <c r="N53" s="437">
        <v>-288071.2296862707</v>
      </c>
      <c r="O53" s="437">
        <v>-1119022.876369233</v>
      </c>
      <c r="P53" s="200">
        <v>429167.86163682269</v>
      </c>
      <c r="Q53" s="437">
        <v>5814648</v>
      </c>
      <c r="R53" s="437">
        <v>5529781.0414514346</v>
      </c>
      <c r="S53" s="437">
        <v>2214616.8171209665</v>
      </c>
      <c r="T53" s="437">
        <v>2178872.9141736086</v>
      </c>
      <c r="U53" s="434">
        <f t="shared" si="14"/>
        <v>-320610.86149592325</v>
      </c>
      <c r="V53" s="425">
        <v>16303412.298588883</v>
      </c>
      <c r="W53" s="425">
        <v>14318212.384464489</v>
      </c>
      <c r="X53" s="438">
        <v>-426691</v>
      </c>
      <c r="Y53" s="438">
        <v>-570315</v>
      </c>
      <c r="Z53" s="453">
        <f t="shared" si="15"/>
        <v>15876721.298588883</v>
      </c>
      <c r="AA53" s="453">
        <f t="shared" si="16"/>
        <v>13747897.384464489</v>
      </c>
      <c r="AB53" s="434">
        <f t="shared" si="11"/>
        <v>-2128823.9141243938</v>
      </c>
      <c r="AC53" s="439">
        <f t="shared" si="6"/>
        <v>1283.9011239357014</v>
      </c>
      <c r="AD53" s="453">
        <f t="shared" si="7"/>
        <v>1111.4801022285139</v>
      </c>
      <c r="AE53" s="436">
        <f t="shared" si="12"/>
        <v>-172.42102170718749</v>
      </c>
      <c r="AF53" s="426">
        <v>14</v>
      </c>
      <c r="AG53" s="426">
        <v>14</v>
      </c>
      <c r="AH53" s="504"/>
      <c r="AI53" s="504"/>
      <c r="AJ53" s="504"/>
      <c r="AK53" s="504"/>
    </row>
    <row r="54" spans="1:37">
      <c r="A54" s="431">
        <v>146</v>
      </c>
      <c r="B54" s="432" t="s">
        <v>523</v>
      </c>
      <c r="C54" s="433">
        <v>4643</v>
      </c>
      <c r="D54" s="433">
        <v>4492</v>
      </c>
      <c r="E54" s="437">
        <v>1855201.9163642037</v>
      </c>
      <c r="F54" s="200">
        <v>1851639.9465882366</v>
      </c>
      <c r="G54" s="434">
        <f t="shared" si="9"/>
        <v>-3561.9697759670671</v>
      </c>
      <c r="H54" s="435">
        <v>1876943.7455830956</v>
      </c>
      <c r="I54" s="200">
        <f t="shared" si="13"/>
        <v>48340.656747100089</v>
      </c>
      <c r="J54" s="436">
        <f t="shared" si="10"/>
        <v>-1828603.0888359954</v>
      </c>
      <c r="K54" s="200">
        <v>1279545.0623940355</v>
      </c>
      <c r="L54" s="437">
        <v>303762.45355579327</v>
      </c>
      <c r="M54" s="437">
        <v>597398.68318906007</v>
      </c>
      <c r="N54" s="437">
        <v>-4889.9246946995727</v>
      </c>
      <c r="O54" s="437">
        <v>-406391.03894014022</v>
      </c>
      <c r="P54" s="200">
        <v>155859.16682614663</v>
      </c>
      <c r="Q54" s="437">
        <v>487528</v>
      </c>
      <c r="R54" s="437">
        <v>1142265.6476107622</v>
      </c>
      <c r="S54" s="437">
        <v>1027671.2188625729</v>
      </c>
      <c r="T54" s="437">
        <v>1026958.7816953794</v>
      </c>
      <c r="U54" s="434">
        <f t="shared" si="14"/>
        <v>654025.21044356865</v>
      </c>
      <c r="V54" s="425">
        <v>5247344.8808098715</v>
      </c>
      <c r="W54" s="425">
        <v>4069205.032732401</v>
      </c>
      <c r="X54" s="438">
        <v>-153267</v>
      </c>
      <c r="Y54" s="438">
        <v>-326175</v>
      </c>
      <c r="Z54" s="453">
        <f t="shared" si="15"/>
        <v>5094077.8808098715</v>
      </c>
      <c r="AA54" s="453">
        <f t="shared" si="16"/>
        <v>3743030.032732401</v>
      </c>
      <c r="AB54" s="434">
        <f t="shared" si="11"/>
        <v>-1351047.8480774704</v>
      </c>
      <c r="AC54" s="439">
        <f t="shared" si="6"/>
        <v>1097.1522465668472</v>
      </c>
      <c r="AD54" s="453">
        <f t="shared" si="7"/>
        <v>833.26581316393617</v>
      </c>
      <c r="AE54" s="436">
        <f t="shared" si="12"/>
        <v>-263.88643340291105</v>
      </c>
      <c r="AF54" s="426">
        <v>12</v>
      </c>
      <c r="AG54" s="426">
        <v>12</v>
      </c>
      <c r="AH54" s="504"/>
      <c r="AI54" s="504"/>
      <c r="AJ54" s="504"/>
      <c r="AK54" s="504"/>
    </row>
    <row r="55" spans="1:37">
      <c r="A55" s="431">
        <v>148</v>
      </c>
      <c r="B55" s="432" t="s">
        <v>524</v>
      </c>
      <c r="C55" s="433">
        <v>7008</v>
      </c>
      <c r="D55" s="433">
        <v>7047</v>
      </c>
      <c r="E55" s="437">
        <v>7870363.280820936</v>
      </c>
      <c r="F55" s="200">
        <v>8235834.771235818</v>
      </c>
      <c r="G55" s="434">
        <f t="shared" si="9"/>
        <v>365471.49041488208</v>
      </c>
      <c r="H55" s="435">
        <v>1909426.315602914</v>
      </c>
      <c r="I55" s="200">
        <f t="shared" si="13"/>
        <v>2815223.0462514022</v>
      </c>
      <c r="J55" s="436">
        <f t="shared" si="10"/>
        <v>905796.73064848827</v>
      </c>
      <c r="K55" s="200">
        <v>-56517.299530779419</v>
      </c>
      <c r="L55" s="437">
        <v>803463.68832113058</v>
      </c>
      <c r="M55" s="437">
        <v>1965943.6151336934</v>
      </c>
      <c r="N55" s="437">
        <v>2404790.9925668058</v>
      </c>
      <c r="O55" s="437">
        <v>-637541.77457951207</v>
      </c>
      <c r="P55" s="200">
        <v>244510.13994297755</v>
      </c>
      <c r="Q55" s="437">
        <v>-37836</v>
      </c>
      <c r="R55" s="437">
        <v>-18030.551669187938</v>
      </c>
      <c r="S55" s="437">
        <v>1158727.0007333471</v>
      </c>
      <c r="T55" s="437">
        <v>1162894.0983254092</v>
      </c>
      <c r="U55" s="434">
        <f t="shared" si="14"/>
        <v>23972.54592287424</v>
      </c>
      <c r="V55" s="425">
        <v>10900680.597157197</v>
      </c>
      <c r="W55" s="425">
        <v>12195921.36428608</v>
      </c>
      <c r="X55" s="438">
        <v>-768089</v>
      </c>
      <c r="Y55" s="438">
        <v>-903615</v>
      </c>
      <c r="Z55" s="453">
        <f t="shared" si="15"/>
        <v>10132591.597157197</v>
      </c>
      <c r="AA55" s="453">
        <f t="shared" si="16"/>
        <v>11292306.36428608</v>
      </c>
      <c r="AB55" s="434">
        <f t="shared" si="11"/>
        <v>1159714.7671288829</v>
      </c>
      <c r="AC55" s="439">
        <f t="shared" si="6"/>
        <v>1445.8606731103307</v>
      </c>
      <c r="AD55" s="453">
        <f t="shared" si="7"/>
        <v>1602.4274676154505</v>
      </c>
      <c r="AE55" s="436">
        <f t="shared" si="12"/>
        <v>156.56679450511979</v>
      </c>
      <c r="AF55" s="426">
        <v>19</v>
      </c>
      <c r="AG55" s="426">
        <v>19</v>
      </c>
      <c r="AH55" s="504"/>
      <c r="AI55" s="504"/>
      <c r="AJ55" s="504"/>
      <c r="AK55" s="504"/>
    </row>
    <row r="56" spans="1:37">
      <c r="A56" s="431">
        <v>149</v>
      </c>
      <c r="B56" s="432" t="s">
        <v>525</v>
      </c>
      <c r="C56" s="433">
        <v>5353</v>
      </c>
      <c r="D56" s="433">
        <v>5384</v>
      </c>
      <c r="E56" s="437">
        <v>2255660.42853148</v>
      </c>
      <c r="F56" s="200">
        <v>2204334.2343112235</v>
      </c>
      <c r="G56" s="434">
        <f t="shared" si="9"/>
        <v>-51326.194220256526</v>
      </c>
      <c r="H56" s="435">
        <v>547512.27864450938</v>
      </c>
      <c r="I56" s="200">
        <f t="shared" si="13"/>
        <v>760926.26403448766</v>
      </c>
      <c r="J56" s="436">
        <f t="shared" si="10"/>
        <v>213413.98538997828</v>
      </c>
      <c r="K56" s="200">
        <v>283177.42182702594</v>
      </c>
      <c r="L56" s="437">
        <v>653034.6096668063</v>
      </c>
      <c r="M56" s="437">
        <v>264334.85681748344</v>
      </c>
      <c r="N56" s="437">
        <v>408172.95433690248</v>
      </c>
      <c r="O56" s="437">
        <v>-487090.23901462933</v>
      </c>
      <c r="P56" s="200">
        <v>186808.93904540813</v>
      </c>
      <c r="Q56" s="437">
        <v>-67743</v>
      </c>
      <c r="R56" s="437">
        <v>-66793.833499252563</v>
      </c>
      <c r="S56" s="437">
        <v>894655.11603372497</v>
      </c>
      <c r="T56" s="437">
        <v>862430.82720374875</v>
      </c>
      <c r="U56" s="434">
        <f t="shared" si="14"/>
        <v>-31275.12232922879</v>
      </c>
      <c r="V56" s="425">
        <v>3630084.8232097141</v>
      </c>
      <c r="W56" s="425">
        <v>3760897.492159185</v>
      </c>
      <c r="X56" s="438">
        <v>-1284588</v>
      </c>
      <c r="Y56" s="438">
        <v>-1403898</v>
      </c>
      <c r="Z56" s="453">
        <f t="shared" si="15"/>
        <v>2345496.8232097141</v>
      </c>
      <c r="AA56" s="453">
        <f t="shared" si="16"/>
        <v>2356999.492159185</v>
      </c>
      <c r="AB56" s="434">
        <f t="shared" si="11"/>
        <v>11502.668949470855</v>
      </c>
      <c r="AC56" s="439">
        <f t="shared" si="6"/>
        <v>438.1649212048784</v>
      </c>
      <c r="AD56" s="453">
        <f t="shared" si="7"/>
        <v>437.77850894487091</v>
      </c>
      <c r="AE56" s="436">
        <f t="shared" si="12"/>
        <v>-0.38641226000748929</v>
      </c>
      <c r="AF56" s="426">
        <v>1</v>
      </c>
      <c r="AG56" s="427">
        <v>34</v>
      </c>
      <c r="AH56" s="504"/>
      <c r="AI56" s="504"/>
      <c r="AJ56" s="504"/>
      <c r="AK56" s="504"/>
    </row>
    <row r="57" spans="1:37">
      <c r="A57" s="431">
        <v>151</v>
      </c>
      <c r="B57" s="432" t="s">
        <v>526</v>
      </c>
      <c r="C57" s="433">
        <v>1891</v>
      </c>
      <c r="D57" s="433">
        <v>1852</v>
      </c>
      <c r="E57" s="437">
        <v>356912.51774667471</v>
      </c>
      <c r="F57" s="200">
        <v>282946.4698182944</v>
      </c>
      <c r="G57" s="434">
        <f t="shared" si="9"/>
        <v>-73966.047928380314</v>
      </c>
      <c r="H57" s="435">
        <v>-88713.328334708611</v>
      </c>
      <c r="I57" s="200">
        <f t="shared" si="13"/>
        <v>-586348.83086330805</v>
      </c>
      <c r="J57" s="436">
        <f t="shared" si="10"/>
        <v>-497635.50252859946</v>
      </c>
      <c r="K57" s="200">
        <v>35097.668524151108</v>
      </c>
      <c r="L57" s="437">
        <v>-213504.57672372641</v>
      </c>
      <c r="M57" s="437">
        <v>-123810.99685885971</v>
      </c>
      <c r="N57" s="437">
        <v>-269552.84114868316</v>
      </c>
      <c r="O57" s="437">
        <v>-167550.3571053294</v>
      </c>
      <c r="P57" s="200">
        <v>64258.94411443088</v>
      </c>
      <c r="Q57" s="437">
        <v>611126</v>
      </c>
      <c r="R57" s="437">
        <v>756842.32569668361</v>
      </c>
      <c r="S57" s="437">
        <v>502072.84695007181</v>
      </c>
      <c r="T57" s="437">
        <v>499436.98848256422</v>
      </c>
      <c r="U57" s="434">
        <f t="shared" si="14"/>
        <v>143080.46722917585</v>
      </c>
      <c r="V57" s="425">
        <v>1381398.036362038</v>
      </c>
      <c r="W57" s="425">
        <v>952876.95317172061</v>
      </c>
      <c r="X57" s="438">
        <v>-518933</v>
      </c>
      <c r="Y57" s="438">
        <v>-492395</v>
      </c>
      <c r="Z57" s="453">
        <f t="shared" si="15"/>
        <v>862465.03636203799</v>
      </c>
      <c r="AA57" s="453">
        <f t="shared" si="16"/>
        <v>460481.95317172061</v>
      </c>
      <c r="AB57" s="434">
        <f t="shared" si="11"/>
        <v>-401983.08319031738</v>
      </c>
      <c r="AC57" s="439">
        <f t="shared" si="6"/>
        <v>456.08938993233102</v>
      </c>
      <c r="AD57" s="453">
        <f t="shared" si="7"/>
        <v>248.64036348365045</v>
      </c>
      <c r="AE57" s="436">
        <f t="shared" si="12"/>
        <v>-207.44902644868057</v>
      </c>
      <c r="AF57" s="426">
        <v>14</v>
      </c>
      <c r="AG57" s="426">
        <v>14</v>
      </c>
      <c r="AH57" s="504"/>
      <c r="AI57" s="504"/>
      <c r="AJ57" s="504"/>
      <c r="AK57" s="504"/>
    </row>
    <row r="58" spans="1:37">
      <c r="A58" s="431">
        <v>152</v>
      </c>
      <c r="B58" s="432" t="s">
        <v>527</v>
      </c>
      <c r="C58" s="433">
        <v>4480</v>
      </c>
      <c r="D58" s="433">
        <v>4406</v>
      </c>
      <c r="E58" s="437">
        <v>1380583.0526649698</v>
      </c>
      <c r="F58" s="200">
        <v>1136213.0570566317</v>
      </c>
      <c r="G58" s="434">
        <f t="shared" si="9"/>
        <v>-244369.99560833815</v>
      </c>
      <c r="H58" s="435">
        <v>112367.46491270189</v>
      </c>
      <c r="I58" s="200">
        <f t="shared" si="13"/>
        <v>-196679.49290011171</v>
      </c>
      <c r="J58" s="436">
        <f t="shared" si="10"/>
        <v>-309046.95781281358</v>
      </c>
      <c r="K58" s="200">
        <v>291295.78330893617</v>
      </c>
      <c r="L58" s="437">
        <v>224718.25074488143</v>
      </c>
      <c r="M58" s="437">
        <v>-178928.31839623427</v>
      </c>
      <c r="N58" s="437">
        <v>-175662.3410327367</v>
      </c>
      <c r="O58" s="437">
        <v>-398610.62278946082</v>
      </c>
      <c r="P58" s="200">
        <v>152875.22017720435</v>
      </c>
      <c r="Q58" s="437">
        <v>2284556</v>
      </c>
      <c r="R58" s="437">
        <v>2129321.2772719357</v>
      </c>
      <c r="S58" s="437">
        <v>939656.42120935966</v>
      </c>
      <c r="T58" s="437">
        <v>927636.50071073952</v>
      </c>
      <c r="U58" s="434">
        <f t="shared" si="14"/>
        <v>-167254.64322668407</v>
      </c>
      <c r="V58" s="425">
        <v>4717162.938787031</v>
      </c>
      <c r="W58" s="425">
        <v>3996491.3422283772</v>
      </c>
      <c r="X58" s="438">
        <v>-1896</v>
      </c>
      <c r="Y58" s="438">
        <v>-60547</v>
      </c>
      <c r="Z58" s="453">
        <f t="shared" si="15"/>
        <v>4715266.938787031</v>
      </c>
      <c r="AA58" s="453">
        <f t="shared" si="16"/>
        <v>3935944.3422283772</v>
      </c>
      <c r="AB58" s="434">
        <f t="shared" si="11"/>
        <v>-779322.59655865375</v>
      </c>
      <c r="AC58" s="439">
        <f t="shared" si="6"/>
        <v>1052.5149416935337</v>
      </c>
      <c r="AD58" s="453">
        <f t="shared" si="7"/>
        <v>893.31464871275011</v>
      </c>
      <c r="AE58" s="436">
        <f t="shared" si="12"/>
        <v>-159.20029298078362</v>
      </c>
      <c r="AF58" s="426">
        <v>14</v>
      </c>
      <c r="AG58" s="426">
        <v>14</v>
      </c>
      <c r="AH58" s="504"/>
      <c r="AI58" s="504"/>
      <c r="AJ58" s="504"/>
      <c r="AK58" s="504"/>
    </row>
    <row r="59" spans="1:37">
      <c r="A59" s="431">
        <v>153</v>
      </c>
      <c r="B59" s="432" t="s">
        <v>62</v>
      </c>
      <c r="C59" s="433">
        <v>25655</v>
      </c>
      <c r="D59" s="433">
        <v>25208</v>
      </c>
      <c r="E59" s="437">
        <v>-664172.42052679695</v>
      </c>
      <c r="F59" s="200">
        <v>-1042340.43249478</v>
      </c>
      <c r="G59" s="434">
        <f t="shared" si="9"/>
        <v>-378168.0119679831</v>
      </c>
      <c r="H59" s="435">
        <v>13629555.353272809</v>
      </c>
      <c r="I59" s="200">
        <f t="shared" si="13"/>
        <v>8307490.7449744083</v>
      </c>
      <c r="J59" s="436">
        <f t="shared" si="10"/>
        <v>-5322064.6082984004</v>
      </c>
      <c r="K59" s="200">
        <v>7596460.1907860134</v>
      </c>
      <c r="L59" s="437">
        <v>5537010.5915189078</v>
      </c>
      <c r="M59" s="437">
        <v>6033095.1624867953</v>
      </c>
      <c r="N59" s="437">
        <v>4176403.4464763263</v>
      </c>
      <c r="O59" s="437">
        <v>-2280566.6317014815</v>
      </c>
      <c r="P59" s="200">
        <v>874643.33868065535</v>
      </c>
      <c r="Q59" s="437">
        <v>8224747</v>
      </c>
      <c r="R59" s="437">
        <v>7725364.667784147</v>
      </c>
      <c r="S59" s="437">
        <v>3918225.3298471766</v>
      </c>
      <c r="T59" s="437">
        <v>3865957.2442810275</v>
      </c>
      <c r="U59" s="434">
        <f t="shared" si="14"/>
        <v>-551650.4177820012</v>
      </c>
      <c r="V59" s="425">
        <v>25108355.262593187</v>
      </c>
      <c r="W59" s="425">
        <v>18856472.225055039</v>
      </c>
      <c r="X59" s="438">
        <v>-1241687</v>
      </c>
      <c r="Y59" s="438">
        <v>-782955</v>
      </c>
      <c r="Z59" s="453">
        <f t="shared" si="15"/>
        <v>23866668.262593187</v>
      </c>
      <c r="AA59" s="453">
        <f t="shared" si="16"/>
        <v>18073517.225055039</v>
      </c>
      <c r="AB59" s="434">
        <f t="shared" si="11"/>
        <v>-5793151.0375381485</v>
      </c>
      <c r="AC59" s="439">
        <f t="shared" si="6"/>
        <v>930.2930525275068</v>
      </c>
      <c r="AD59" s="453">
        <f t="shared" si="7"/>
        <v>716.97545323131703</v>
      </c>
      <c r="AE59" s="436">
        <f t="shared" si="12"/>
        <v>-213.31759929618977</v>
      </c>
      <c r="AF59" s="426">
        <v>9</v>
      </c>
      <c r="AG59" s="426">
        <v>9</v>
      </c>
      <c r="AH59" s="504"/>
      <c r="AI59" s="504"/>
      <c r="AJ59" s="504"/>
      <c r="AK59" s="504"/>
    </row>
    <row r="60" spans="1:37">
      <c r="A60" s="431">
        <v>165</v>
      </c>
      <c r="B60" s="432" t="s">
        <v>63</v>
      </c>
      <c r="C60" s="433">
        <v>16340</v>
      </c>
      <c r="D60" s="433">
        <v>16280</v>
      </c>
      <c r="E60" s="437">
        <v>4823893.5909530744</v>
      </c>
      <c r="F60" s="200">
        <v>4797996.9970094711</v>
      </c>
      <c r="G60" s="434">
        <f t="shared" si="9"/>
        <v>-25896.593943603337</v>
      </c>
      <c r="H60" s="435">
        <v>2156743.0992959044</v>
      </c>
      <c r="I60" s="200">
        <f t="shared" si="13"/>
        <v>-205444.81562674674</v>
      </c>
      <c r="J60" s="436">
        <f t="shared" si="10"/>
        <v>-2362187.9149226509</v>
      </c>
      <c r="K60" s="200">
        <v>1551576.2857019408</v>
      </c>
      <c r="L60" s="437">
        <v>694533.36063629226</v>
      </c>
      <c r="M60" s="437">
        <v>605166.81359396363</v>
      </c>
      <c r="N60" s="437">
        <v>8004.6549960473758</v>
      </c>
      <c r="O60" s="437">
        <v>-1472850.8713146667</v>
      </c>
      <c r="P60" s="200">
        <v>564868.04005558032</v>
      </c>
      <c r="Q60" s="437">
        <v>4972571</v>
      </c>
      <c r="R60" s="437">
        <v>4647722.9933844553</v>
      </c>
      <c r="S60" s="437">
        <v>2578411.4744891911</v>
      </c>
      <c r="T60" s="437">
        <v>2512749.312634449</v>
      </c>
      <c r="U60" s="434">
        <f t="shared" si="14"/>
        <v>-390510.1684702877</v>
      </c>
      <c r="V60" s="425">
        <v>14531619.164738171</v>
      </c>
      <c r="W60" s="425">
        <v>11753024.487731153</v>
      </c>
      <c r="X60" s="438">
        <v>-2158906</v>
      </c>
      <c r="Y60" s="438">
        <v>-2119492</v>
      </c>
      <c r="Z60" s="453">
        <f t="shared" si="15"/>
        <v>12372713.164738171</v>
      </c>
      <c r="AA60" s="453">
        <f t="shared" si="16"/>
        <v>9633532.4877311531</v>
      </c>
      <c r="AB60" s="434">
        <f t="shared" si="11"/>
        <v>-2739180.6770070177</v>
      </c>
      <c r="AC60" s="439">
        <f t="shared" si="6"/>
        <v>757.20398805007164</v>
      </c>
      <c r="AD60" s="453">
        <f t="shared" si="7"/>
        <v>591.74032479921084</v>
      </c>
      <c r="AE60" s="436">
        <f t="shared" si="12"/>
        <v>-165.4636632508608</v>
      </c>
      <c r="AF60" s="426">
        <v>5</v>
      </c>
      <c r="AG60" s="426">
        <v>5</v>
      </c>
      <c r="AH60" s="504"/>
      <c r="AI60" s="504"/>
      <c r="AJ60" s="504"/>
      <c r="AK60" s="504"/>
    </row>
    <row r="61" spans="1:37">
      <c r="A61" s="431">
        <v>167</v>
      </c>
      <c r="B61" s="432" t="s">
        <v>64</v>
      </c>
      <c r="C61" s="433">
        <v>77261</v>
      </c>
      <c r="D61" s="433">
        <v>77513</v>
      </c>
      <c r="E61" s="437">
        <v>5209681.1929892749</v>
      </c>
      <c r="F61" s="200">
        <v>5346177.802599404</v>
      </c>
      <c r="G61" s="434">
        <f t="shared" si="9"/>
        <v>136496.60961012915</v>
      </c>
      <c r="H61" s="435">
        <v>14314763.421877943</v>
      </c>
      <c r="I61" s="200">
        <f t="shared" si="13"/>
        <v>-1842086.6051147399</v>
      </c>
      <c r="J61" s="436">
        <f t="shared" si="10"/>
        <v>-16156850.026992682</v>
      </c>
      <c r="K61" s="200">
        <v>7212540.3294365508</v>
      </c>
      <c r="L61" s="437">
        <v>1000271.2788728712</v>
      </c>
      <c r="M61" s="437">
        <v>7102223.0924413912</v>
      </c>
      <c r="N61" s="437">
        <v>1480767.0054095371</v>
      </c>
      <c r="O61" s="437">
        <v>-7012597.6405536709</v>
      </c>
      <c r="P61" s="200">
        <v>2689472.7511565234</v>
      </c>
      <c r="Q61" s="437">
        <v>24876906</v>
      </c>
      <c r="R61" s="437">
        <v>23417808.912617035</v>
      </c>
      <c r="S61" s="437">
        <v>12599686.028364588</v>
      </c>
      <c r="T61" s="437">
        <v>12672879.472362412</v>
      </c>
      <c r="U61" s="434">
        <f t="shared" si="14"/>
        <v>-1385903.6433851346</v>
      </c>
      <c r="V61" s="425">
        <v>57001036.643231809</v>
      </c>
      <c r="W61" s="425">
        <v>39594779.584033057</v>
      </c>
      <c r="X61" s="438">
        <v>-761621</v>
      </c>
      <c r="Y61" s="438">
        <v>-497497</v>
      </c>
      <c r="Z61" s="453">
        <f t="shared" si="15"/>
        <v>56239415.643231809</v>
      </c>
      <c r="AA61" s="453">
        <f t="shared" si="16"/>
        <v>39097282.584033057</v>
      </c>
      <c r="AB61" s="434">
        <f t="shared" si="11"/>
        <v>-17142133.059198752</v>
      </c>
      <c r="AC61" s="439">
        <f t="shared" si="6"/>
        <v>727.91467419826051</v>
      </c>
      <c r="AD61" s="453">
        <f t="shared" si="7"/>
        <v>504.39645716245093</v>
      </c>
      <c r="AE61" s="436">
        <f t="shared" si="12"/>
        <v>-223.51821703580958</v>
      </c>
      <c r="AF61" s="426">
        <v>12</v>
      </c>
      <c r="AG61" s="426">
        <v>12</v>
      </c>
      <c r="AH61" s="504"/>
      <c r="AI61" s="504"/>
      <c r="AJ61" s="504"/>
      <c r="AK61" s="504"/>
    </row>
    <row r="62" spans="1:37">
      <c r="A62" s="431">
        <v>169</v>
      </c>
      <c r="B62" s="432" t="s">
        <v>528</v>
      </c>
      <c r="C62" s="433">
        <v>5046</v>
      </c>
      <c r="D62" s="433">
        <v>4990</v>
      </c>
      <c r="E62" s="437">
        <v>828823.07220135187</v>
      </c>
      <c r="F62" s="200">
        <v>762143.52391583798</v>
      </c>
      <c r="G62" s="434">
        <f t="shared" si="9"/>
        <v>-66679.548285513883</v>
      </c>
      <c r="H62" s="435">
        <v>537756.27520841057</v>
      </c>
      <c r="I62" s="200">
        <f t="shared" si="13"/>
        <v>252328.67038305799</v>
      </c>
      <c r="J62" s="436">
        <f t="shared" si="10"/>
        <v>-285427.60482535255</v>
      </c>
      <c r="K62" s="200">
        <v>294662.53420430375</v>
      </c>
      <c r="L62" s="437">
        <v>347753.15929966042</v>
      </c>
      <c r="M62" s="437">
        <v>243093.74100410688</v>
      </c>
      <c r="N62" s="437">
        <v>182882.28798652053</v>
      </c>
      <c r="O62" s="437">
        <v>-451445.07664988865</v>
      </c>
      <c r="P62" s="200">
        <v>173138.29974676573</v>
      </c>
      <c r="Q62" s="437">
        <v>1388093</v>
      </c>
      <c r="R62" s="437">
        <v>1902219.8190324954</v>
      </c>
      <c r="S62" s="437">
        <v>915355.61309493182</v>
      </c>
      <c r="T62" s="437">
        <v>903533.28554410953</v>
      </c>
      <c r="U62" s="434">
        <f t="shared" si="14"/>
        <v>502304.49148167297</v>
      </c>
      <c r="V62" s="425">
        <v>3670027.9605046944</v>
      </c>
      <c r="W62" s="425">
        <v>3820225.2989765038</v>
      </c>
      <c r="X62" s="438">
        <v>-1197192</v>
      </c>
      <c r="Y62" s="438">
        <v>-1294298</v>
      </c>
      <c r="Z62" s="453">
        <f t="shared" si="15"/>
        <v>2472835.9605046944</v>
      </c>
      <c r="AA62" s="453">
        <f t="shared" si="16"/>
        <v>2525927.2989765038</v>
      </c>
      <c r="AB62" s="434">
        <f t="shared" si="11"/>
        <v>53091.338471809402</v>
      </c>
      <c r="AC62" s="439">
        <f t="shared" si="6"/>
        <v>490.05865249795767</v>
      </c>
      <c r="AD62" s="453">
        <f t="shared" si="7"/>
        <v>506.19785550631337</v>
      </c>
      <c r="AE62" s="436">
        <f t="shared" si="12"/>
        <v>16.139203008355707</v>
      </c>
      <c r="AF62" s="426">
        <v>5</v>
      </c>
      <c r="AG62" s="426">
        <v>5</v>
      </c>
      <c r="AH62" s="504"/>
      <c r="AI62" s="504"/>
      <c r="AJ62" s="504"/>
      <c r="AK62" s="504"/>
    </row>
    <row r="63" spans="1:37">
      <c r="A63" s="431">
        <v>171</v>
      </c>
      <c r="B63" s="432" t="s">
        <v>529</v>
      </c>
      <c r="C63" s="433">
        <v>4624</v>
      </c>
      <c r="D63" s="433">
        <v>4540</v>
      </c>
      <c r="E63" s="437">
        <v>547903.50552438467</v>
      </c>
      <c r="F63" s="200">
        <v>529208.6673733287</v>
      </c>
      <c r="G63" s="434">
        <f t="shared" si="9"/>
        <v>-18694.83815105597</v>
      </c>
      <c r="H63" s="435">
        <v>215421.13995279639</v>
      </c>
      <c r="I63" s="200">
        <f t="shared" si="13"/>
        <v>-403675.78255130944</v>
      </c>
      <c r="J63" s="436">
        <f t="shared" si="10"/>
        <v>-619096.92250410584</v>
      </c>
      <c r="K63" s="200">
        <v>236815.91370217776</v>
      </c>
      <c r="L63" s="437">
        <v>-12155.514036414024</v>
      </c>
      <c r="M63" s="437">
        <v>-21394.773749381366</v>
      </c>
      <c r="N63" s="437">
        <v>-138311.29714411826</v>
      </c>
      <c r="O63" s="437">
        <v>-410733.59679168224</v>
      </c>
      <c r="P63" s="200">
        <v>157524.62542090507</v>
      </c>
      <c r="Q63" s="437">
        <v>1258743</v>
      </c>
      <c r="R63" s="437">
        <v>1473035.6550756306</v>
      </c>
      <c r="S63" s="437">
        <v>946112.66206561192</v>
      </c>
      <c r="T63" s="437">
        <v>939271.50065603375</v>
      </c>
      <c r="U63" s="434">
        <f t="shared" si="14"/>
        <v>207451.49366605235</v>
      </c>
      <c r="V63" s="425">
        <v>2968180.307542793</v>
      </c>
      <c r="W63" s="425">
        <v>2537840.0406455779</v>
      </c>
      <c r="X63" s="438">
        <v>-329192</v>
      </c>
      <c r="Y63" s="438">
        <v>-94570</v>
      </c>
      <c r="Z63" s="453">
        <f t="shared" si="15"/>
        <v>2638988.307542793</v>
      </c>
      <c r="AA63" s="453">
        <f t="shared" si="16"/>
        <v>2443270.0406455779</v>
      </c>
      <c r="AB63" s="434">
        <f t="shared" si="11"/>
        <v>-195718.26689721504</v>
      </c>
      <c r="AC63" s="439">
        <f t="shared" si="6"/>
        <v>570.71546443399507</v>
      </c>
      <c r="AD63" s="453">
        <f t="shared" si="7"/>
        <v>538.16520719065591</v>
      </c>
      <c r="AE63" s="436">
        <f t="shared" si="12"/>
        <v>-32.550257243339161</v>
      </c>
      <c r="AF63" s="426">
        <v>11</v>
      </c>
      <c r="AG63" s="426">
        <v>11</v>
      </c>
      <c r="AH63" s="504"/>
      <c r="AI63" s="504"/>
      <c r="AJ63" s="504"/>
      <c r="AK63" s="504"/>
    </row>
    <row r="64" spans="1:37">
      <c r="A64" s="431">
        <v>172</v>
      </c>
      <c r="B64" s="432" t="s">
        <v>67</v>
      </c>
      <c r="C64" s="433">
        <v>4263</v>
      </c>
      <c r="D64" s="433">
        <v>4171</v>
      </c>
      <c r="E64" s="437">
        <v>411541.80944736314</v>
      </c>
      <c r="F64" s="200">
        <v>393907.57851863955</v>
      </c>
      <c r="G64" s="434">
        <f t="shared" si="9"/>
        <v>-17634.230928723584</v>
      </c>
      <c r="H64" s="435">
        <v>-487808.92139519821</v>
      </c>
      <c r="I64" s="200">
        <f t="shared" si="13"/>
        <v>-270270.58007552521</v>
      </c>
      <c r="J64" s="436">
        <f t="shared" si="10"/>
        <v>217538.341319673</v>
      </c>
      <c r="K64" s="200">
        <v>-193304.1060517905</v>
      </c>
      <c r="L64" s="437">
        <v>49791.247476840006</v>
      </c>
      <c r="M64" s="437">
        <v>-294504.81534340768</v>
      </c>
      <c r="N64" s="437">
        <v>-87433.056718111591</v>
      </c>
      <c r="O64" s="437">
        <v>-377350.183307953</v>
      </c>
      <c r="P64" s="200">
        <v>144721.41247369937</v>
      </c>
      <c r="Q64" s="437">
        <v>1441166</v>
      </c>
      <c r="R64" s="437">
        <v>1635985.5329674939</v>
      </c>
      <c r="S64" s="437">
        <v>943783.46906109562</v>
      </c>
      <c r="T64" s="437">
        <v>929982.00304647884</v>
      </c>
      <c r="U64" s="434">
        <f t="shared" si="14"/>
        <v>181018.06695287721</v>
      </c>
      <c r="V64" s="425">
        <v>2308682.3571132608</v>
      </c>
      <c r="W64" s="425">
        <v>2689604.5345415128</v>
      </c>
      <c r="X64" s="438">
        <v>92095</v>
      </c>
      <c r="Y64" s="438">
        <v>571884</v>
      </c>
      <c r="Z64" s="453">
        <f t="shared" si="15"/>
        <v>2400777.3571132608</v>
      </c>
      <c r="AA64" s="453">
        <f t="shared" si="16"/>
        <v>3261488.5345415128</v>
      </c>
      <c r="AB64" s="434">
        <f t="shared" si="11"/>
        <v>860711.17742825206</v>
      </c>
      <c r="AC64" s="439">
        <f t="shared" si="6"/>
        <v>563.16616399560417</v>
      </c>
      <c r="AD64" s="453">
        <f t="shared" si="7"/>
        <v>781.94402650240056</v>
      </c>
      <c r="AE64" s="436">
        <f t="shared" si="12"/>
        <v>218.7778625067964</v>
      </c>
      <c r="AF64" s="426">
        <v>13</v>
      </c>
      <c r="AG64" s="426">
        <v>13</v>
      </c>
      <c r="AH64" s="504"/>
      <c r="AI64" s="504"/>
      <c r="AJ64" s="504"/>
      <c r="AK64" s="504"/>
    </row>
    <row r="65" spans="1:37">
      <c r="A65" s="431">
        <v>176</v>
      </c>
      <c r="B65" s="432" t="s">
        <v>530</v>
      </c>
      <c r="C65" s="433">
        <v>4444</v>
      </c>
      <c r="D65" s="433">
        <v>4352</v>
      </c>
      <c r="E65" s="437">
        <v>1282359.1793906784</v>
      </c>
      <c r="F65" s="200">
        <v>1315334.031952648</v>
      </c>
      <c r="G65" s="434">
        <f t="shared" si="9"/>
        <v>32974.852561969543</v>
      </c>
      <c r="H65" s="435">
        <v>-740826.64708491182</v>
      </c>
      <c r="I65" s="200">
        <f t="shared" si="13"/>
        <v>-2321327.8714825423</v>
      </c>
      <c r="J65" s="436">
        <f t="shared" si="10"/>
        <v>-1580501.2243976304</v>
      </c>
      <c r="K65" s="200">
        <v>-381170.26784384914</v>
      </c>
      <c r="L65" s="437">
        <v>-1212024.5563870398</v>
      </c>
      <c r="M65" s="437">
        <v>-359656.37924106268</v>
      </c>
      <c r="N65" s="437">
        <v>-866579.64914712717</v>
      </c>
      <c r="O65" s="437">
        <v>-393725.24520647601</v>
      </c>
      <c r="P65" s="200">
        <v>151001.57925810109</v>
      </c>
      <c r="Q65" s="437">
        <v>1823390</v>
      </c>
      <c r="R65" s="437">
        <v>2137343.916281173</v>
      </c>
      <c r="S65" s="437">
        <v>997650.35001855285</v>
      </c>
      <c r="T65" s="437">
        <v>996709.66890892666</v>
      </c>
      <c r="U65" s="434">
        <f t="shared" si="14"/>
        <v>313013.23517154669</v>
      </c>
      <c r="V65" s="425">
        <v>3362572.8823243198</v>
      </c>
      <c r="W65" s="425">
        <v>2128059.7457482945</v>
      </c>
      <c r="X65" s="438">
        <v>-91140</v>
      </c>
      <c r="Y65" s="438">
        <v>-4643</v>
      </c>
      <c r="Z65" s="453">
        <f t="shared" si="15"/>
        <v>3271432.8823243198</v>
      </c>
      <c r="AA65" s="453">
        <f t="shared" si="16"/>
        <v>2123416.7457482945</v>
      </c>
      <c r="AB65" s="434">
        <f t="shared" si="11"/>
        <v>-1148016.1365760253</v>
      </c>
      <c r="AC65" s="439">
        <f t="shared" si="6"/>
        <v>736.14601312428442</v>
      </c>
      <c r="AD65" s="453">
        <f t="shared" si="7"/>
        <v>487.91745076936917</v>
      </c>
      <c r="AE65" s="436">
        <f t="shared" si="12"/>
        <v>-248.22856235491525</v>
      </c>
      <c r="AF65" s="426">
        <v>12</v>
      </c>
      <c r="AG65" s="426">
        <v>12</v>
      </c>
      <c r="AH65" s="504"/>
      <c r="AI65" s="504"/>
      <c r="AJ65" s="504"/>
      <c r="AK65" s="504"/>
    </row>
    <row r="66" spans="1:37">
      <c r="A66" s="431">
        <v>177</v>
      </c>
      <c r="B66" s="432" t="s">
        <v>69</v>
      </c>
      <c r="C66" s="433">
        <v>1786</v>
      </c>
      <c r="D66" s="433">
        <v>1768</v>
      </c>
      <c r="E66" s="437">
        <v>228521.65433881339</v>
      </c>
      <c r="F66" s="200">
        <v>346693.87458117516</v>
      </c>
      <c r="G66" s="434">
        <f t="shared" si="9"/>
        <v>118172.22024236177</v>
      </c>
      <c r="H66" s="435">
        <v>721342.4825436566</v>
      </c>
      <c r="I66" s="200">
        <f t="shared" si="13"/>
        <v>592477.25584322424</v>
      </c>
      <c r="J66" s="436">
        <f t="shared" si="10"/>
        <v>-128865.22670043237</v>
      </c>
      <c r="K66" s="200">
        <v>357873.34609830112</v>
      </c>
      <c r="L66" s="437">
        <v>360037.27956123155</v>
      </c>
      <c r="M66" s="437">
        <v>363469.13644535554</v>
      </c>
      <c r="N66" s="437">
        <v>331046.46557351999</v>
      </c>
      <c r="O66" s="437">
        <v>-159950.88086513089</v>
      </c>
      <c r="P66" s="200">
        <v>61344.391573603563</v>
      </c>
      <c r="Q66" s="437">
        <v>-6155</v>
      </c>
      <c r="R66" s="437">
        <v>321711.32751182676</v>
      </c>
      <c r="S66" s="437">
        <v>378838.24359697854</v>
      </c>
      <c r="T66" s="437">
        <v>372687.53085961123</v>
      </c>
      <c r="U66" s="434">
        <f t="shared" si="14"/>
        <v>321715.61477445945</v>
      </c>
      <c r="V66" s="425">
        <v>1322547.3804794485</v>
      </c>
      <c r="W66" s="425">
        <v>1633569.9888316237</v>
      </c>
      <c r="X66" s="438">
        <v>-451851</v>
      </c>
      <c r="Y66" s="438">
        <v>-512187</v>
      </c>
      <c r="Z66" s="453">
        <f t="shared" si="15"/>
        <v>870696.38047944847</v>
      </c>
      <c r="AA66" s="453">
        <f t="shared" si="16"/>
        <v>1121382.9888316237</v>
      </c>
      <c r="AB66" s="434">
        <f t="shared" si="11"/>
        <v>250686.60835217522</v>
      </c>
      <c r="AC66" s="439">
        <f t="shared" si="6"/>
        <v>487.51197115310663</v>
      </c>
      <c r="AD66" s="453">
        <f t="shared" si="7"/>
        <v>634.26639639797725</v>
      </c>
      <c r="AE66" s="436">
        <f t="shared" si="12"/>
        <v>146.75442524487062</v>
      </c>
      <c r="AF66" s="426">
        <v>6</v>
      </c>
      <c r="AG66" s="426">
        <v>6</v>
      </c>
      <c r="AH66" s="504"/>
      <c r="AI66" s="504"/>
      <c r="AJ66" s="504"/>
      <c r="AK66" s="504"/>
    </row>
    <row r="67" spans="1:37">
      <c r="A67" s="431">
        <v>178</v>
      </c>
      <c r="B67" s="432" t="s">
        <v>70</v>
      </c>
      <c r="C67" s="433">
        <v>5887</v>
      </c>
      <c r="D67" s="433">
        <v>5769</v>
      </c>
      <c r="E67" s="437">
        <v>401562.89464782202</v>
      </c>
      <c r="F67" s="200">
        <v>297550.43307276035</v>
      </c>
      <c r="G67" s="434">
        <f t="shared" si="9"/>
        <v>-104012.46157506166</v>
      </c>
      <c r="H67" s="435">
        <v>1196434.7340025827</v>
      </c>
      <c r="I67" s="200">
        <f t="shared" si="13"/>
        <v>314058.83608068374</v>
      </c>
      <c r="J67" s="436">
        <f t="shared" si="10"/>
        <v>-882375.89792189898</v>
      </c>
      <c r="K67" s="200">
        <v>832529.17260799883</v>
      </c>
      <c r="L67" s="437">
        <v>562621.34426153661</v>
      </c>
      <c r="M67" s="437">
        <v>363905.56139458384</v>
      </c>
      <c r="N67" s="437">
        <v>73191.358743819786</v>
      </c>
      <c r="O67" s="437">
        <v>-521921.17178220593</v>
      </c>
      <c r="P67" s="200">
        <v>200167.30485753334</v>
      </c>
      <c r="Q67" s="437">
        <v>1592729</v>
      </c>
      <c r="R67" s="437">
        <v>2276173.6148583498</v>
      </c>
      <c r="S67" s="437">
        <v>1352222.9635741962</v>
      </c>
      <c r="T67" s="437">
        <v>1344014.8102650952</v>
      </c>
      <c r="U67" s="434">
        <f t="shared" si="14"/>
        <v>675236.46154924855</v>
      </c>
      <c r="V67" s="425">
        <v>4542949.5922246007</v>
      </c>
      <c r="W67" s="425">
        <v>4231797.6943936599</v>
      </c>
      <c r="X67" s="438">
        <v>-712040</v>
      </c>
      <c r="Y67" s="438">
        <v>-142111</v>
      </c>
      <c r="Z67" s="453">
        <f t="shared" si="15"/>
        <v>3830909.5922246007</v>
      </c>
      <c r="AA67" s="453">
        <f t="shared" si="16"/>
        <v>4089686.6943936599</v>
      </c>
      <c r="AB67" s="434">
        <f t="shared" si="11"/>
        <v>258777.10216905922</v>
      </c>
      <c r="AC67" s="439">
        <f t="shared" si="6"/>
        <v>650.74054564712094</v>
      </c>
      <c r="AD67" s="453">
        <f t="shared" si="7"/>
        <v>708.90738332356739</v>
      </c>
      <c r="AE67" s="436">
        <f t="shared" si="12"/>
        <v>58.166837676446448</v>
      </c>
      <c r="AF67" s="426">
        <v>10</v>
      </c>
      <c r="AG67" s="426">
        <v>10</v>
      </c>
      <c r="AH67" s="504"/>
      <c r="AI67" s="504"/>
      <c r="AJ67" s="504"/>
      <c r="AK67" s="504"/>
    </row>
    <row r="68" spans="1:37">
      <c r="A68" s="431">
        <v>179</v>
      </c>
      <c r="B68" s="432" t="s">
        <v>71</v>
      </c>
      <c r="C68" s="433">
        <v>144473</v>
      </c>
      <c r="D68" s="433">
        <v>145887</v>
      </c>
      <c r="E68" s="437">
        <v>25739619.181561749</v>
      </c>
      <c r="F68" s="200">
        <v>24709520.06817887</v>
      </c>
      <c r="G68" s="434">
        <f t="shared" si="9"/>
        <v>-1030099.1133828796</v>
      </c>
      <c r="H68" s="435">
        <v>-5961119.9167973949</v>
      </c>
      <c r="I68" s="200">
        <f t="shared" si="13"/>
        <v>-28969158.248222046</v>
      </c>
      <c r="J68" s="436">
        <f t="shared" si="10"/>
        <v>-23008038.33142465</v>
      </c>
      <c r="K68" s="200">
        <v>-7091614.2941753212</v>
      </c>
      <c r="L68" s="437">
        <v>-16971835.492568597</v>
      </c>
      <c r="M68" s="437">
        <v>1130494.3773779264</v>
      </c>
      <c r="N68" s="437">
        <v>-3860781.5207705079</v>
      </c>
      <c r="O68" s="437">
        <v>-13198390.360164791</v>
      </c>
      <c r="P68" s="200">
        <v>5061849.1252818462</v>
      </c>
      <c r="Q68" s="437">
        <v>40036380</v>
      </c>
      <c r="R68" s="437">
        <v>35839222.613212943</v>
      </c>
      <c r="S68" s="437">
        <v>21122633.565577343</v>
      </c>
      <c r="T68" s="437">
        <v>21221489.079334859</v>
      </c>
      <c r="U68" s="434">
        <f t="shared" si="14"/>
        <v>-4098301.8730295449</v>
      </c>
      <c r="V68" s="425">
        <v>80937512.830341697</v>
      </c>
      <c r="W68" s="425">
        <v>52801073.515457556</v>
      </c>
      <c r="X68" s="438">
        <v>-23111314</v>
      </c>
      <c r="Y68" s="438">
        <v>-23645732</v>
      </c>
      <c r="Z68" s="453">
        <f t="shared" si="15"/>
        <v>57826198.830341697</v>
      </c>
      <c r="AA68" s="453">
        <f t="shared" si="16"/>
        <v>29155341.515457556</v>
      </c>
      <c r="AB68" s="434">
        <f t="shared" si="11"/>
        <v>-28670857.314884141</v>
      </c>
      <c r="AC68" s="439">
        <f t="shared" si="6"/>
        <v>400.25609512048408</v>
      </c>
      <c r="AD68" s="453">
        <f t="shared" si="7"/>
        <v>199.84879746281408</v>
      </c>
      <c r="AE68" s="436">
        <f t="shared" si="12"/>
        <v>-200.40729765767</v>
      </c>
      <c r="AF68" s="426">
        <v>13</v>
      </c>
      <c r="AG68" s="426">
        <v>13</v>
      </c>
      <c r="AH68" s="504"/>
      <c r="AI68" s="504"/>
      <c r="AJ68" s="504"/>
      <c r="AK68" s="504"/>
    </row>
    <row r="69" spans="1:37">
      <c r="A69" s="431">
        <v>181</v>
      </c>
      <c r="B69" s="432" t="s">
        <v>72</v>
      </c>
      <c r="C69" s="433">
        <v>1685</v>
      </c>
      <c r="D69" s="433">
        <v>1683</v>
      </c>
      <c r="E69" s="437">
        <v>352874.11315261037</v>
      </c>
      <c r="F69" s="200">
        <v>306512.28678834764</v>
      </c>
      <c r="G69" s="434">
        <f t="shared" si="9"/>
        <v>-46361.826364262728</v>
      </c>
      <c r="H69" s="435">
        <v>511628.7163159335</v>
      </c>
      <c r="I69" s="200">
        <f t="shared" si="13"/>
        <v>545873.40950085188</v>
      </c>
      <c r="J69" s="436">
        <f t="shared" si="10"/>
        <v>34244.693184918375</v>
      </c>
      <c r="K69" s="200">
        <v>298162.82759963517</v>
      </c>
      <c r="L69" s="437">
        <v>394329.63211173314</v>
      </c>
      <c r="M69" s="437">
        <v>213465.8887162983</v>
      </c>
      <c r="N69" s="437">
        <v>245409.57008009194</v>
      </c>
      <c r="O69" s="437">
        <v>-152260.93466969189</v>
      </c>
      <c r="P69" s="200">
        <v>58395.141978718777</v>
      </c>
      <c r="Q69" s="437">
        <v>954376</v>
      </c>
      <c r="R69" s="437">
        <v>925287.16759762645</v>
      </c>
      <c r="S69" s="437">
        <v>431797.35128548706</v>
      </c>
      <c r="T69" s="437">
        <v>426361.30558149749</v>
      </c>
      <c r="U69" s="434">
        <f t="shared" si="14"/>
        <v>-34524.878106363118</v>
      </c>
      <c r="V69" s="425">
        <v>2250676.1807540311</v>
      </c>
      <c r="W69" s="425">
        <v>2204034.1695023892</v>
      </c>
      <c r="X69" s="438">
        <v>-381083</v>
      </c>
      <c r="Y69" s="438">
        <v>-402301</v>
      </c>
      <c r="Z69" s="453">
        <f t="shared" si="15"/>
        <v>1869593.1807540311</v>
      </c>
      <c r="AA69" s="453">
        <f t="shared" si="16"/>
        <v>1801733.1695023892</v>
      </c>
      <c r="AB69" s="434">
        <f t="shared" si="11"/>
        <v>-67860.011251641903</v>
      </c>
      <c r="AC69" s="439">
        <f t="shared" si="6"/>
        <v>1109.5508491121846</v>
      </c>
      <c r="AD69" s="453">
        <f t="shared" si="7"/>
        <v>1070.5485261452104</v>
      </c>
      <c r="AE69" s="436">
        <f t="shared" si="12"/>
        <v>-39.002322966974134</v>
      </c>
      <c r="AF69" s="426">
        <v>4</v>
      </c>
      <c r="AG69" s="426">
        <v>4</v>
      </c>
      <c r="AH69" s="504"/>
      <c r="AI69" s="504"/>
      <c r="AJ69" s="504"/>
      <c r="AK69" s="504"/>
    </row>
    <row r="70" spans="1:37">
      <c r="A70" s="431">
        <v>182</v>
      </c>
      <c r="B70" s="432" t="s">
        <v>73</v>
      </c>
      <c r="C70" s="433">
        <v>19767</v>
      </c>
      <c r="D70" s="433">
        <v>19347</v>
      </c>
      <c r="E70" s="437">
        <v>307072.24569272948</v>
      </c>
      <c r="F70" s="200">
        <v>96368.53048876673</v>
      </c>
      <c r="G70" s="434">
        <f t="shared" si="9"/>
        <v>-210703.71520396275</v>
      </c>
      <c r="H70" s="435">
        <v>3692874.4170804801</v>
      </c>
      <c r="I70" s="200">
        <f t="shared" si="13"/>
        <v>-2791220.9396986198</v>
      </c>
      <c r="J70" s="436">
        <f t="shared" si="10"/>
        <v>-6484095.3567791004</v>
      </c>
      <c r="K70" s="200">
        <v>1666777.3868203121</v>
      </c>
      <c r="L70" s="437">
        <v>-1701536.8848906574</v>
      </c>
      <c r="M70" s="437">
        <v>2026097.030260168</v>
      </c>
      <c r="N70" s="437">
        <v>-10645.735620644031</v>
      </c>
      <c r="O70" s="437">
        <v>-1750322.2240371534</v>
      </c>
      <c r="P70" s="200">
        <v>671283.90484983497</v>
      </c>
      <c r="Q70" s="437">
        <v>-69368</v>
      </c>
      <c r="R70" s="437">
        <v>2532216.7046914492</v>
      </c>
      <c r="S70" s="437">
        <v>3333770.6346947895</v>
      </c>
      <c r="T70" s="437">
        <v>3275389.5878337245</v>
      </c>
      <c r="U70" s="434">
        <f t="shared" si="14"/>
        <v>2543203.6578303846</v>
      </c>
      <c r="V70" s="425">
        <v>7264349.2974679992</v>
      </c>
      <c r="W70" s="425">
        <v>3112753.883706924</v>
      </c>
      <c r="X70" s="438">
        <v>-1454619</v>
      </c>
      <c r="Y70" s="438">
        <v>-1453363</v>
      </c>
      <c r="Z70" s="453">
        <f t="shared" si="15"/>
        <v>5809730.2974679992</v>
      </c>
      <c r="AA70" s="453">
        <f t="shared" si="16"/>
        <v>1659390.883706924</v>
      </c>
      <c r="AB70" s="434">
        <f t="shared" si="11"/>
        <v>-4150339.4137610751</v>
      </c>
      <c r="AC70" s="439">
        <f t="shared" si="6"/>
        <v>293.91057304942575</v>
      </c>
      <c r="AD70" s="453">
        <f t="shared" si="7"/>
        <v>85.769932480845824</v>
      </c>
      <c r="AE70" s="436">
        <f t="shared" si="12"/>
        <v>-208.14064056857993</v>
      </c>
      <c r="AF70" s="426">
        <v>13</v>
      </c>
      <c r="AG70" s="426">
        <v>13</v>
      </c>
      <c r="AH70" s="504"/>
      <c r="AI70" s="504"/>
      <c r="AJ70" s="504"/>
      <c r="AK70" s="504"/>
    </row>
    <row r="71" spans="1:37">
      <c r="A71" s="431">
        <v>186</v>
      </c>
      <c r="B71" s="432" t="s">
        <v>531</v>
      </c>
      <c r="C71" s="433">
        <v>45226</v>
      </c>
      <c r="D71" s="433">
        <v>45630</v>
      </c>
      <c r="E71" s="437">
        <v>14667984.102349959</v>
      </c>
      <c r="F71" s="200">
        <v>15470210.258500811</v>
      </c>
      <c r="G71" s="434">
        <f t="shared" si="9"/>
        <v>802226.1561508514</v>
      </c>
      <c r="H71" s="435">
        <v>-4320041.1550279064</v>
      </c>
      <c r="I71" s="200">
        <f t="shared" si="13"/>
        <v>-9872828.990109494</v>
      </c>
      <c r="J71" s="436">
        <f t="shared" si="10"/>
        <v>-5552787.8350815875</v>
      </c>
      <c r="K71" s="200">
        <v>-3409635.4958324749</v>
      </c>
      <c r="L71" s="437">
        <v>-5513681.224191891</v>
      </c>
      <c r="M71" s="437">
        <v>-910405.65919543139</v>
      </c>
      <c r="N71" s="437">
        <v>-1814230.2849377443</v>
      </c>
      <c r="O71" s="437">
        <v>-4128144.0576221282</v>
      </c>
      <c r="P71" s="200">
        <v>1583226.5766422686</v>
      </c>
      <c r="Q71" s="437">
        <v>3422568</v>
      </c>
      <c r="R71" s="437">
        <v>1016478.1334061795</v>
      </c>
      <c r="S71" s="437">
        <v>5476934.4101341153</v>
      </c>
      <c r="T71" s="437">
        <v>5398864.8071859898</v>
      </c>
      <c r="U71" s="434">
        <f t="shared" si="14"/>
        <v>-2484159.4695419446</v>
      </c>
      <c r="V71" s="425">
        <v>19247445.35745617</v>
      </c>
      <c r="W71" s="425">
        <v>12012724.209907085</v>
      </c>
      <c r="X71" s="438">
        <v>-479588</v>
      </c>
      <c r="Y71" s="438">
        <v>-128115</v>
      </c>
      <c r="Z71" s="453">
        <f t="shared" si="15"/>
        <v>18767857.35745617</v>
      </c>
      <c r="AA71" s="453">
        <f t="shared" si="16"/>
        <v>11884609.209907085</v>
      </c>
      <c r="AB71" s="434">
        <f t="shared" si="11"/>
        <v>-6883248.1475490853</v>
      </c>
      <c r="AC71" s="439">
        <f t="shared" si="6"/>
        <v>414.97937817751227</v>
      </c>
      <c r="AD71" s="453">
        <f t="shared" si="7"/>
        <v>260.45604229469831</v>
      </c>
      <c r="AE71" s="436">
        <f t="shared" si="12"/>
        <v>-154.52333588281397</v>
      </c>
      <c r="AF71" s="426">
        <v>1</v>
      </c>
      <c r="AG71" s="427">
        <v>33</v>
      </c>
      <c r="AH71" s="504"/>
      <c r="AI71" s="504"/>
      <c r="AJ71" s="504"/>
      <c r="AK71" s="504"/>
    </row>
    <row r="72" spans="1:37">
      <c r="A72" s="431">
        <v>202</v>
      </c>
      <c r="B72" s="432" t="s">
        <v>532</v>
      </c>
      <c r="C72" s="433">
        <v>35497</v>
      </c>
      <c r="D72" s="433">
        <v>35848</v>
      </c>
      <c r="E72" s="437">
        <v>18218714.279890344</v>
      </c>
      <c r="F72" s="200">
        <v>18469445.049673058</v>
      </c>
      <c r="G72" s="434">
        <f t="shared" si="9"/>
        <v>250730.76978271455</v>
      </c>
      <c r="H72" s="435">
        <v>4495555.2473724075</v>
      </c>
      <c r="I72" s="200">
        <f t="shared" si="13"/>
        <v>6090906.8691213746</v>
      </c>
      <c r="J72" s="436">
        <f t="shared" si="10"/>
        <v>1595351.6217489671</v>
      </c>
      <c r="K72" s="200">
        <v>3039877.669067522</v>
      </c>
      <c r="L72" s="437">
        <v>5606712.1042165505</v>
      </c>
      <c r="M72" s="437">
        <v>1455677.5783048854</v>
      </c>
      <c r="N72" s="437">
        <v>2483541.7265126691</v>
      </c>
      <c r="O72" s="437">
        <v>-3243166.9554599617</v>
      </c>
      <c r="P72" s="200">
        <v>1243819.9938521157</v>
      </c>
      <c r="Q72" s="437">
        <v>1495516</v>
      </c>
      <c r="R72" s="437">
        <v>658340.52202976041</v>
      </c>
      <c r="S72" s="437">
        <v>3823613.8257266623</v>
      </c>
      <c r="T72" s="437">
        <v>3738913.909100424</v>
      </c>
      <c r="U72" s="434">
        <f t="shared" si="14"/>
        <v>-921875.39459647704</v>
      </c>
      <c r="V72" s="425">
        <v>28033399.352989413</v>
      </c>
      <c r="W72" s="425">
        <v>28957606.350650221</v>
      </c>
      <c r="X72" s="438">
        <v>-3931939</v>
      </c>
      <c r="Y72" s="438">
        <v>-4023135</v>
      </c>
      <c r="Z72" s="453">
        <f t="shared" si="15"/>
        <v>24101460.352989413</v>
      </c>
      <c r="AA72" s="453">
        <f t="shared" si="16"/>
        <v>24934471.350650221</v>
      </c>
      <c r="AB72" s="434">
        <f t="shared" si="11"/>
        <v>833010.99766080827</v>
      </c>
      <c r="AC72" s="439">
        <f t="shared" si="6"/>
        <v>678.97175403525409</v>
      </c>
      <c r="AD72" s="453">
        <f t="shared" si="7"/>
        <v>695.56101736917594</v>
      </c>
      <c r="AE72" s="436">
        <f t="shared" si="12"/>
        <v>16.589263333921849</v>
      </c>
      <c r="AF72" s="426">
        <v>2</v>
      </c>
      <c r="AG72" s="426">
        <v>2</v>
      </c>
      <c r="AH72" s="504"/>
      <c r="AI72" s="504"/>
      <c r="AJ72" s="504"/>
      <c r="AK72" s="504"/>
    </row>
    <row r="73" spans="1:37">
      <c r="A73" s="431">
        <v>204</v>
      </c>
      <c r="B73" s="432" t="s">
        <v>76</v>
      </c>
      <c r="C73" s="433">
        <v>2778</v>
      </c>
      <c r="D73" s="433">
        <v>2689</v>
      </c>
      <c r="E73" s="437">
        <v>210391.24069811613</v>
      </c>
      <c r="F73" s="200">
        <v>151127.08435854502</v>
      </c>
      <c r="G73" s="434">
        <f t="shared" si="9"/>
        <v>-59264.156339571113</v>
      </c>
      <c r="H73" s="435">
        <v>-1198388.7420553402</v>
      </c>
      <c r="I73" s="200">
        <f t="shared" si="13"/>
        <v>-1835859.8130687836</v>
      </c>
      <c r="J73" s="436">
        <f t="shared" si="10"/>
        <v>-637471.0710134434</v>
      </c>
      <c r="K73" s="200">
        <v>-472564.01996446296</v>
      </c>
      <c r="L73" s="437">
        <v>-782390.53645541205</v>
      </c>
      <c r="M73" s="437">
        <v>-725824.72209087736</v>
      </c>
      <c r="N73" s="437">
        <v>-903495.94533230993</v>
      </c>
      <c r="O73" s="437">
        <v>-243273.7096415933</v>
      </c>
      <c r="P73" s="200">
        <v>93300.378360531671</v>
      </c>
      <c r="Q73" s="437">
        <v>1020508</v>
      </c>
      <c r="R73" s="437">
        <v>1129991.0250743905</v>
      </c>
      <c r="S73" s="437">
        <v>625921.38121556991</v>
      </c>
      <c r="T73" s="437">
        <v>618298.41845865559</v>
      </c>
      <c r="U73" s="434">
        <f t="shared" si="14"/>
        <v>101860.06231747614</v>
      </c>
      <c r="V73" s="425">
        <v>658431.87985834584</v>
      </c>
      <c r="W73" s="425">
        <v>63556.71487723582</v>
      </c>
      <c r="X73" s="438">
        <v>-603494</v>
      </c>
      <c r="Y73" s="438">
        <v>-613746</v>
      </c>
      <c r="Z73" s="453">
        <f t="shared" si="15"/>
        <v>54937.879858345841</v>
      </c>
      <c r="AA73" s="453">
        <f t="shared" si="16"/>
        <v>-550189.28512276418</v>
      </c>
      <c r="AB73" s="434">
        <f t="shared" si="11"/>
        <v>-605127.16498111002</v>
      </c>
      <c r="AC73" s="439">
        <f t="shared" si="6"/>
        <v>19.776054664631332</v>
      </c>
      <c r="AD73" s="453">
        <f t="shared" si="7"/>
        <v>-204.60739498801198</v>
      </c>
      <c r="AE73" s="436">
        <f t="shared" si="12"/>
        <v>-224.38344965264332</v>
      </c>
      <c r="AF73" s="426">
        <v>11</v>
      </c>
      <c r="AG73" s="426">
        <v>11</v>
      </c>
      <c r="AH73" s="504"/>
      <c r="AI73" s="504"/>
      <c r="AJ73" s="504"/>
      <c r="AK73" s="504"/>
    </row>
    <row r="74" spans="1:37">
      <c r="A74" s="431">
        <v>205</v>
      </c>
      <c r="B74" s="432" t="s">
        <v>533</v>
      </c>
      <c r="C74" s="433">
        <v>36493</v>
      </c>
      <c r="D74" s="433">
        <v>36297</v>
      </c>
      <c r="E74" s="437">
        <v>9733751.6843550615</v>
      </c>
      <c r="F74" s="200">
        <v>9362356.8629933801</v>
      </c>
      <c r="G74" s="434">
        <f t="shared" si="9"/>
        <v>-371394.82136168145</v>
      </c>
      <c r="H74" s="435">
        <v>-12651740.446135432</v>
      </c>
      <c r="I74" s="200">
        <f t="shared" si="13"/>
        <v>-10544661.6984498</v>
      </c>
      <c r="J74" s="436">
        <f t="shared" si="10"/>
        <v>2107078.7476856317</v>
      </c>
      <c r="K74" s="200">
        <v>-7752867.8544950169</v>
      </c>
      <c r="L74" s="437">
        <v>-5510659.8069438627</v>
      </c>
      <c r="M74" s="437">
        <v>-4898872.5916404137</v>
      </c>
      <c r="N74" s="437">
        <v>-3009612.897266929</v>
      </c>
      <c r="O74" s="437">
        <v>-3283787.9653629274</v>
      </c>
      <c r="P74" s="200">
        <v>1259398.9711239189</v>
      </c>
      <c r="Q74" s="437">
        <v>13084594</v>
      </c>
      <c r="R74" s="437">
        <v>12709206.49113602</v>
      </c>
      <c r="S74" s="437">
        <v>5725031.7848050632</v>
      </c>
      <c r="T74" s="437">
        <v>5718120.9029471334</v>
      </c>
      <c r="U74" s="434">
        <f t="shared" si="14"/>
        <v>-382298.3907219097</v>
      </c>
      <c r="V74" s="425">
        <v>15891637.023024693</v>
      </c>
      <c r="W74" s="425">
        <v>17245022.559361421</v>
      </c>
      <c r="X74" s="438">
        <v>31139406</v>
      </c>
      <c r="Y74" s="438">
        <v>32465711</v>
      </c>
      <c r="Z74" s="453">
        <f t="shared" si="15"/>
        <v>47031043.023024693</v>
      </c>
      <c r="AA74" s="453">
        <f t="shared" si="16"/>
        <v>49710733.559361421</v>
      </c>
      <c r="AB74" s="434">
        <f t="shared" si="11"/>
        <v>2679690.5363367274</v>
      </c>
      <c r="AC74" s="439">
        <f t="shared" si="6"/>
        <v>1288.7688878147781</v>
      </c>
      <c r="AD74" s="453">
        <f t="shared" si="7"/>
        <v>1369.554882204078</v>
      </c>
      <c r="AE74" s="436">
        <f t="shared" si="12"/>
        <v>80.785994389299958</v>
      </c>
      <c r="AF74" s="426">
        <v>18</v>
      </c>
      <c r="AG74" s="426">
        <v>18</v>
      </c>
      <c r="AH74" s="504"/>
      <c r="AI74" s="504"/>
      <c r="AJ74" s="504"/>
      <c r="AK74" s="504"/>
    </row>
    <row r="75" spans="1:37">
      <c r="A75" s="431">
        <v>208</v>
      </c>
      <c r="B75" s="432" t="s">
        <v>78</v>
      </c>
      <c r="C75" s="433">
        <v>12412</v>
      </c>
      <c r="D75" s="433">
        <v>12335</v>
      </c>
      <c r="E75" s="437">
        <v>6458533.6942679342</v>
      </c>
      <c r="F75" s="200">
        <v>6571911.6690971237</v>
      </c>
      <c r="G75" s="434">
        <f t="shared" si="9"/>
        <v>113377.97482918948</v>
      </c>
      <c r="H75" s="435">
        <v>2305859.6369288228</v>
      </c>
      <c r="I75" s="200">
        <f t="shared" si="13"/>
        <v>545134.3812287841</v>
      </c>
      <c r="J75" s="436">
        <f t="shared" si="10"/>
        <v>-1760725.2557000387</v>
      </c>
      <c r="K75" s="200">
        <v>1591114.3300373671</v>
      </c>
      <c r="L75" s="437">
        <v>1089083.1728721408</v>
      </c>
      <c r="M75" s="437">
        <v>714745.30689145578</v>
      </c>
      <c r="N75" s="437">
        <v>144009.94444883187</v>
      </c>
      <c r="O75" s="437">
        <v>-1115946.8978910574</v>
      </c>
      <c r="P75" s="200">
        <v>427988.16179886874</v>
      </c>
      <c r="Q75" s="437">
        <v>6269419</v>
      </c>
      <c r="R75" s="437">
        <v>5776803.9278499866</v>
      </c>
      <c r="S75" s="437">
        <v>2430519.1975263674</v>
      </c>
      <c r="T75" s="437">
        <v>2423142.9183948599</v>
      </c>
      <c r="U75" s="434">
        <f t="shared" si="14"/>
        <v>-499991.35128152091</v>
      </c>
      <c r="V75" s="425">
        <v>17464331.528723124</v>
      </c>
      <c r="W75" s="425">
        <v>15316992.896820428</v>
      </c>
      <c r="X75" s="438">
        <v>-58631</v>
      </c>
      <c r="Y75" s="438">
        <v>-143385</v>
      </c>
      <c r="Z75" s="453">
        <f t="shared" si="15"/>
        <v>17405700.528723124</v>
      </c>
      <c r="AA75" s="453">
        <f t="shared" si="16"/>
        <v>15173607.896820428</v>
      </c>
      <c r="AB75" s="434">
        <f t="shared" si="11"/>
        <v>-2232092.6319026966</v>
      </c>
      <c r="AC75" s="439">
        <f t="shared" ref="AC75:AC138" si="17">Z75/C75</f>
        <v>1402.328434476565</v>
      </c>
      <c r="AD75" s="453">
        <f t="shared" ref="AD75:AD138" si="18">AA75/D75</f>
        <v>1230.1262988909953</v>
      </c>
      <c r="AE75" s="436">
        <f t="shared" si="12"/>
        <v>-172.20213558556975</v>
      </c>
      <c r="AF75" s="426">
        <v>17</v>
      </c>
      <c r="AG75" s="426">
        <v>17</v>
      </c>
      <c r="AH75" s="504"/>
      <c r="AI75" s="504"/>
      <c r="AJ75" s="504"/>
      <c r="AK75" s="504"/>
    </row>
    <row r="76" spans="1:37">
      <c r="A76" s="431">
        <v>211</v>
      </c>
      <c r="B76" s="432" t="s">
        <v>79</v>
      </c>
      <c r="C76" s="433">
        <v>32622</v>
      </c>
      <c r="D76" s="433">
        <v>32959</v>
      </c>
      <c r="E76" s="437">
        <v>16104359.53407117</v>
      </c>
      <c r="F76" s="200">
        <v>16153960.787932554</v>
      </c>
      <c r="G76" s="434">
        <f t="shared" ref="G76:G139" si="19">F76-E76</f>
        <v>49601.253861384466</v>
      </c>
      <c r="H76" s="435">
        <v>965404.73361425067</v>
      </c>
      <c r="I76" s="200">
        <f t="shared" ref="I76:I139" si="20">SUM(L76,N76:P76)</f>
        <v>-1598623.0686515814</v>
      </c>
      <c r="J76" s="436">
        <f t="shared" ref="J76:J139" si="21">I76-H76</f>
        <v>-2564027.8022658322</v>
      </c>
      <c r="K76" s="200">
        <v>684931.9172317225</v>
      </c>
      <c r="L76" s="437">
        <v>223390.48856300706</v>
      </c>
      <c r="M76" s="437">
        <v>280472.81638252817</v>
      </c>
      <c r="N76" s="437">
        <v>16205.492875597387</v>
      </c>
      <c r="O76" s="437">
        <v>-2981799.2547702766</v>
      </c>
      <c r="P76" s="200">
        <v>1143580.2046800905</v>
      </c>
      <c r="Q76" s="437">
        <v>6410415</v>
      </c>
      <c r="R76" s="437">
        <v>5317115.4541388405</v>
      </c>
      <c r="S76" s="437">
        <v>4309006.4312020615</v>
      </c>
      <c r="T76" s="437">
        <v>4222130.48012006</v>
      </c>
      <c r="U76" s="434">
        <f t="shared" ref="U76:U139" si="22">(R76+T76)-(Q76+S76)</f>
        <v>-1180175.4969431609</v>
      </c>
      <c r="V76" s="425">
        <v>27789185.698887482</v>
      </c>
      <c r="W76" s="425">
        <v>24094583.654206999</v>
      </c>
      <c r="X76" s="438">
        <v>-4305382</v>
      </c>
      <c r="Y76" s="438">
        <v>-4423890</v>
      </c>
      <c r="Z76" s="453">
        <f t="shared" si="15"/>
        <v>23483803.698887482</v>
      </c>
      <c r="AA76" s="453">
        <f t="shared" si="16"/>
        <v>19670693.654206999</v>
      </c>
      <c r="AB76" s="434">
        <f t="shared" ref="AB76:AB139" si="23">AA76-Z76</f>
        <v>-3813110.0446804836</v>
      </c>
      <c r="AC76" s="439">
        <f t="shared" si="17"/>
        <v>719.8762705808191</v>
      </c>
      <c r="AD76" s="453">
        <f t="shared" si="18"/>
        <v>596.82313341445433</v>
      </c>
      <c r="AE76" s="436">
        <f t="shared" ref="AE76:AE139" si="24">AD76-AC76</f>
        <v>-123.05313716636476</v>
      </c>
      <c r="AF76" s="426">
        <v>6</v>
      </c>
      <c r="AG76" s="426">
        <v>6</v>
      </c>
      <c r="AH76" s="504"/>
      <c r="AI76" s="504"/>
      <c r="AJ76" s="504"/>
      <c r="AK76" s="504"/>
    </row>
    <row r="77" spans="1:37">
      <c r="A77" s="431">
        <v>213</v>
      </c>
      <c r="B77" s="432" t="s">
        <v>80</v>
      </c>
      <c r="C77" s="433">
        <v>5230</v>
      </c>
      <c r="D77" s="433">
        <v>5154</v>
      </c>
      <c r="E77" s="437">
        <v>353740.92360221932</v>
      </c>
      <c r="F77" s="200">
        <v>408145.98135366116</v>
      </c>
      <c r="G77" s="434">
        <f t="shared" si="19"/>
        <v>54405.05775144184</v>
      </c>
      <c r="H77" s="435">
        <v>-68717.453878098357</v>
      </c>
      <c r="I77" s="200">
        <f t="shared" si="20"/>
        <v>-857907.54775366734</v>
      </c>
      <c r="J77" s="436">
        <f t="shared" si="21"/>
        <v>-789190.09387556894</v>
      </c>
      <c r="K77" s="200">
        <v>-135640.18013436309</v>
      </c>
      <c r="L77" s="437">
        <v>-470155.46308024216</v>
      </c>
      <c r="M77" s="437">
        <v>66922.726256264737</v>
      </c>
      <c r="N77" s="437">
        <v>-100298.55197629183</v>
      </c>
      <c r="O77" s="437">
        <v>-466282.14930932387</v>
      </c>
      <c r="P77" s="200">
        <v>178828.6166121905</v>
      </c>
      <c r="Q77" s="437">
        <v>716957</v>
      </c>
      <c r="R77" s="437">
        <v>1203811.5481204316</v>
      </c>
      <c r="S77" s="437">
        <v>1126664.5288037318</v>
      </c>
      <c r="T77" s="437">
        <v>1110295.7370382252</v>
      </c>
      <c r="U77" s="434">
        <f t="shared" si="22"/>
        <v>470485.75635492476</v>
      </c>
      <c r="V77" s="425">
        <v>2128644.9985278528</v>
      </c>
      <c r="W77" s="425">
        <v>1864345.7188629727</v>
      </c>
      <c r="X77" s="438">
        <v>-344908</v>
      </c>
      <c r="Y77" s="438">
        <v>-242448</v>
      </c>
      <c r="Z77" s="453">
        <f t="shared" ref="Z77:Z140" si="25">SUM(V77,X77)</f>
        <v>1783736.9985278528</v>
      </c>
      <c r="AA77" s="453">
        <f t="shared" ref="AA77:AA140" si="26">SUM(W77,Y77)</f>
        <v>1621897.7188629727</v>
      </c>
      <c r="AB77" s="434">
        <f t="shared" si="23"/>
        <v>-161839.27966488013</v>
      </c>
      <c r="AC77" s="439">
        <f t="shared" si="17"/>
        <v>341.0586995273141</v>
      </c>
      <c r="AD77" s="453">
        <f t="shared" si="18"/>
        <v>314.68717866957172</v>
      </c>
      <c r="AE77" s="436">
        <f t="shared" si="24"/>
        <v>-26.371520857742382</v>
      </c>
      <c r="AF77" s="426">
        <v>10</v>
      </c>
      <c r="AG77" s="426">
        <v>10</v>
      </c>
      <c r="AH77" s="504"/>
      <c r="AI77" s="504"/>
      <c r="AJ77" s="504"/>
      <c r="AK77" s="504"/>
    </row>
    <row r="78" spans="1:37">
      <c r="A78" s="431">
        <v>214</v>
      </c>
      <c r="B78" s="432" t="s">
        <v>81</v>
      </c>
      <c r="C78" s="433">
        <v>12662</v>
      </c>
      <c r="D78" s="433">
        <v>12528</v>
      </c>
      <c r="E78" s="437">
        <v>2480454.7022916316</v>
      </c>
      <c r="F78" s="200">
        <v>2471329.3430502671</v>
      </c>
      <c r="G78" s="434">
        <f t="shared" si="19"/>
        <v>-9125.3592413645238</v>
      </c>
      <c r="H78" s="435">
        <v>1041950.6022613384</v>
      </c>
      <c r="I78" s="200">
        <f t="shared" si="20"/>
        <v>-862896.85041327938</v>
      </c>
      <c r="J78" s="436">
        <f t="shared" si="21"/>
        <v>-1904847.4526746178</v>
      </c>
      <c r="K78" s="200">
        <v>218342.51649319506</v>
      </c>
      <c r="L78" s="437">
        <v>-361333.05017294426</v>
      </c>
      <c r="M78" s="437">
        <v>823608.0857681433</v>
      </c>
      <c r="N78" s="437">
        <v>197159.10578017076</v>
      </c>
      <c r="O78" s="437">
        <v>-1133407.5992524659</v>
      </c>
      <c r="P78" s="200">
        <v>434684.69323196012</v>
      </c>
      <c r="Q78" s="437">
        <v>5178434</v>
      </c>
      <c r="R78" s="437">
        <v>5190839.3998318166</v>
      </c>
      <c r="S78" s="437">
        <v>2642332.267822017</v>
      </c>
      <c r="T78" s="437">
        <v>2646942.193622163</v>
      </c>
      <c r="U78" s="434">
        <f t="shared" si="22"/>
        <v>17015.325631962158</v>
      </c>
      <c r="V78" s="425">
        <v>11343171.572374988</v>
      </c>
      <c r="W78" s="425">
        <v>9446214.0863445476</v>
      </c>
      <c r="X78" s="438">
        <v>-647756</v>
      </c>
      <c r="Y78" s="438">
        <v>-223316</v>
      </c>
      <c r="Z78" s="453">
        <f t="shared" si="25"/>
        <v>10695415.572374988</v>
      </c>
      <c r="AA78" s="453">
        <f t="shared" si="26"/>
        <v>9222898.0863445476</v>
      </c>
      <c r="AB78" s="434">
        <f t="shared" si="23"/>
        <v>-1472517.4860304408</v>
      </c>
      <c r="AC78" s="439">
        <f t="shared" si="17"/>
        <v>844.68611375572482</v>
      </c>
      <c r="AD78" s="453">
        <f t="shared" si="18"/>
        <v>736.18279744129529</v>
      </c>
      <c r="AE78" s="436">
        <f t="shared" si="24"/>
        <v>-108.50331631442953</v>
      </c>
      <c r="AF78" s="426">
        <v>4</v>
      </c>
      <c r="AG78" s="426">
        <v>4</v>
      </c>
      <c r="AH78" s="504"/>
      <c r="AI78" s="504"/>
      <c r="AJ78" s="504"/>
      <c r="AK78" s="504"/>
    </row>
    <row r="79" spans="1:37">
      <c r="A79" s="431">
        <v>216</v>
      </c>
      <c r="B79" s="432" t="s">
        <v>82</v>
      </c>
      <c r="C79" s="433">
        <v>1311</v>
      </c>
      <c r="D79" s="433">
        <v>1269</v>
      </c>
      <c r="E79" s="437">
        <v>615740.51049020211</v>
      </c>
      <c r="F79" s="200">
        <v>561306.60782284685</v>
      </c>
      <c r="G79" s="434">
        <f t="shared" si="19"/>
        <v>-54433.902667355258</v>
      </c>
      <c r="H79" s="435">
        <v>109833.22155771394</v>
      </c>
      <c r="I79" s="200">
        <f t="shared" si="20"/>
        <v>-95.278924490943609</v>
      </c>
      <c r="J79" s="436">
        <f t="shared" si="21"/>
        <v>-109928.50048220489</v>
      </c>
      <c r="K79" s="200">
        <v>114357.02483967174</v>
      </c>
      <c r="L79" s="437">
        <v>82687.974589951322</v>
      </c>
      <c r="M79" s="437">
        <v>-4523.8032819577911</v>
      </c>
      <c r="N79" s="437">
        <v>-12007.441913227249</v>
      </c>
      <c r="O79" s="437">
        <v>-114806.37320014201</v>
      </c>
      <c r="P79" s="200">
        <v>44030.561598926994</v>
      </c>
      <c r="Q79" s="437">
        <v>372168</v>
      </c>
      <c r="R79" s="437">
        <v>508158.78204722999</v>
      </c>
      <c r="S79" s="437">
        <v>301479.03133509605</v>
      </c>
      <c r="T79" s="437">
        <v>300791.69579398894</v>
      </c>
      <c r="U79" s="434">
        <f t="shared" si="22"/>
        <v>135303.44650612283</v>
      </c>
      <c r="V79" s="425">
        <v>1399220.763383012</v>
      </c>
      <c r="W79" s="425">
        <v>1370161.8067652606</v>
      </c>
      <c r="X79" s="438">
        <v>-254619</v>
      </c>
      <c r="Y79" s="438">
        <v>-269315</v>
      </c>
      <c r="Z79" s="453">
        <f t="shared" si="25"/>
        <v>1144601.763383012</v>
      </c>
      <c r="AA79" s="453">
        <f t="shared" si="26"/>
        <v>1100846.8067652606</v>
      </c>
      <c r="AB79" s="434">
        <f t="shared" si="23"/>
        <v>-43754.956617751392</v>
      </c>
      <c r="AC79" s="439">
        <f t="shared" si="17"/>
        <v>873.07533438826238</v>
      </c>
      <c r="AD79" s="453">
        <f t="shared" si="18"/>
        <v>867.49157349508323</v>
      </c>
      <c r="AE79" s="436">
        <f t="shared" si="24"/>
        <v>-5.5837608931791465</v>
      </c>
      <c r="AF79" s="426">
        <v>13</v>
      </c>
      <c r="AG79" s="426">
        <v>13</v>
      </c>
      <c r="AH79" s="504"/>
      <c r="AI79" s="504"/>
      <c r="AJ79" s="504"/>
      <c r="AK79" s="504"/>
    </row>
    <row r="80" spans="1:37">
      <c r="A80" s="431">
        <v>217</v>
      </c>
      <c r="B80" s="432" t="s">
        <v>83</v>
      </c>
      <c r="C80" s="433">
        <v>5390</v>
      </c>
      <c r="D80" s="433">
        <v>5352</v>
      </c>
      <c r="E80" s="437">
        <v>2486836.5421825717</v>
      </c>
      <c r="F80" s="200">
        <v>2534790.1214638883</v>
      </c>
      <c r="G80" s="434">
        <f t="shared" si="19"/>
        <v>47953.579281316604</v>
      </c>
      <c r="H80" s="435">
        <v>-1333588.0710589029</v>
      </c>
      <c r="I80" s="200">
        <f t="shared" si="20"/>
        <v>-1846587.6678070293</v>
      </c>
      <c r="J80" s="436">
        <f t="shared" si="21"/>
        <v>-512999.59674812644</v>
      </c>
      <c r="K80" s="200">
        <v>-561106.87027460278</v>
      </c>
      <c r="L80" s="437">
        <v>-724681.07739276567</v>
      </c>
      <c r="M80" s="437">
        <v>-772481.20078429999</v>
      </c>
      <c r="N80" s="437">
        <v>-823410.02328289824</v>
      </c>
      <c r="O80" s="437">
        <v>-484195.20044693467</v>
      </c>
      <c r="P80" s="200">
        <v>185698.63331556917</v>
      </c>
      <c r="Q80" s="437">
        <v>2726306</v>
      </c>
      <c r="R80" s="437">
        <v>2723056.9866396575</v>
      </c>
      <c r="S80" s="437">
        <v>1064158.201157104</v>
      </c>
      <c r="T80" s="437">
        <v>1051504.0723747611</v>
      </c>
      <c r="U80" s="434">
        <f t="shared" si="22"/>
        <v>-15903.142142685596</v>
      </c>
      <c r="V80" s="425">
        <v>4943712.6722807726</v>
      </c>
      <c r="W80" s="425">
        <v>4462763.5127796084</v>
      </c>
      <c r="X80" s="438">
        <v>95280</v>
      </c>
      <c r="Y80" s="438">
        <v>89092</v>
      </c>
      <c r="Z80" s="453">
        <f t="shared" si="25"/>
        <v>5038992.6722807726</v>
      </c>
      <c r="AA80" s="453">
        <f t="shared" si="26"/>
        <v>4551855.5127796084</v>
      </c>
      <c r="AB80" s="434">
        <f t="shared" si="23"/>
        <v>-487137.15950116422</v>
      </c>
      <c r="AC80" s="439">
        <f t="shared" si="17"/>
        <v>934.87804680533816</v>
      </c>
      <c r="AD80" s="453">
        <f t="shared" si="18"/>
        <v>850.4961720440225</v>
      </c>
      <c r="AE80" s="436">
        <f t="shared" si="24"/>
        <v>-84.381874761315657</v>
      </c>
      <c r="AF80" s="426">
        <v>16</v>
      </c>
      <c r="AG80" s="426">
        <v>16</v>
      </c>
      <c r="AH80" s="504"/>
      <c r="AI80" s="504"/>
      <c r="AJ80" s="504"/>
      <c r="AK80" s="504"/>
    </row>
    <row r="81" spans="1:37">
      <c r="A81" s="431">
        <v>218</v>
      </c>
      <c r="B81" s="432" t="s">
        <v>534</v>
      </c>
      <c r="C81" s="433">
        <v>1192</v>
      </c>
      <c r="D81" s="433">
        <v>1200</v>
      </c>
      <c r="E81" s="437">
        <v>-135528.19591908611</v>
      </c>
      <c r="F81" s="200">
        <v>-130209.27966783434</v>
      </c>
      <c r="G81" s="434">
        <f t="shared" si="19"/>
        <v>5318.9162512517651</v>
      </c>
      <c r="H81" s="435">
        <v>664411.96837034263</v>
      </c>
      <c r="I81" s="200">
        <f t="shared" si="20"/>
        <v>422056.06044986704</v>
      </c>
      <c r="J81" s="436">
        <f t="shared" si="21"/>
        <v>-242355.90792047558</v>
      </c>
      <c r="K81" s="200">
        <v>422971.04760824348</v>
      </c>
      <c r="L81" s="437">
        <v>331449.52586317837</v>
      </c>
      <c r="M81" s="437">
        <v>241440.92076209918</v>
      </c>
      <c r="N81" s="437">
        <v>157534.01600627735</v>
      </c>
      <c r="O81" s="437">
        <v>-108563.94628855037</v>
      </c>
      <c r="P81" s="200">
        <v>41636.464868961695</v>
      </c>
      <c r="Q81" s="437">
        <v>620734</v>
      </c>
      <c r="R81" s="437">
        <v>625806.49527986499</v>
      </c>
      <c r="S81" s="437">
        <v>340927.93071164907</v>
      </c>
      <c r="T81" s="437">
        <v>336771.41445973481</v>
      </c>
      <c r="U81" s="434">
        <f t="shared" si="22"/>
        <v>915.97902795067057</v>
      </c>
      <c r="V81" s="425">
        <v>1490545.7031629055</v>
      </c>
      <c r="W81" s="425">
        <v>1254424.6905459217</v>
      </c>
      <c r="X81" s="438">
        <v>-305598</v>
      </c>
      <c r="Y81" s="438">
        <v>-281292</v>
      </c>
      <c r="Z81" s="453">
        <f t="shared" si="25"/>
        <v>1184947.7031629055</v>
      </c>
      <c r="AA81" s="453">
        <f t="shared" si="26"/>
        <v>973132.69054592168</v>
      </c>
      <c r="AB81" s="434">
        <f t="shared" si="23"/>
        <v>-211815.01261698385</v>
      </c>
      <c r="AC81" s="439">
        <f t="shared" si="17"/>
        <v>994.08364359304153</v>
      </c>
      <c r="AD81" s="453">
        <f t="shared" si="18"/>
        <v>810.94390878826812</v>
      </c>
      <c r="AE81" s="436">
        <f t="shared" si="24"/>
        <v>-183.13973480477341</v>
      </c>
      <c r="AF81" s="426">
        <v>14</v>
      </c>
      <c r="AG81" s="426">
        <v>14</v>
      </c>
      <c r="AH81" s="504"/>
      <c r="AI81" s="504"/>
      <c r="AJ81" s="504"/>
      <c r="AK81" s="504"/>
    </row>
    <row r="82" spans="1:37">
      <c r="A82" s="431">
        <v>224</v>
      </c>
      <c r="B82" s="432" t="s">
        <v>535</v>
      </c>
      <c r="C82" s="433">
        <v>8717</v>
      </c>
      <c r="D82" s="433">
        <v>8603</v>
      </c>
      <c r="E82" s="437">
        <v>2119246.7883088542</v>
      </c>
      <c r="F82" s="200">
        <v>2177865.0969811226</v>
      </c>
      <c r="G82" s="434">
        <f t="shared" si="19"/>
        <v>58618.308672268409</v>
      </c>
      <c r="H82" s="435">
        <v>-1366723.1024756429</v>
      </c>
      <c r="I82" s="200">
        <f t="shared" si="20"/>
        <v>-867745.4125211637</v>
      </c>
      <c r="J82" s="436">
        <f t="shared" si="21"/>
        <v>498977.68995447922</v>
      </c>
      <c r="K82" s="200">
        <v>-739697.95930586406</v>
      </c>
      <c r="L82" s="437">
        <v>-208331.86249736842</v>
      </c>
      <c r="M82" s="437">
        <v>-627025.14316977886</v>
      </c>
      <c r="N82" s="437">
        <v>-179599.2811465273</v>
      </c>
      <c r="O82" s="437">
        <v>-778313.02493366576</v>
      </c>
      <c r="P82" s="200">
        <v>298498.75605639786</v>
      </c>
      <c r="Q82" s="437">
        <v>3706311</v>
      </c>
      <c r="R82" s="437">
        <v>3737573.1131356121</v>
      </c>
      <c r="S82" s="437">
        <v>1484090.8745698929</v>
      </c>
      <c r="T82" s="437">
        <v>1434676.713547938</v>
      </c>
      <c r="U82" s="434">
        <f t="shared" si="22"/>
        <v>-18152.047886342742</v>
      </c>
      <c r="V82" s="425">
        <v>5942925.5604031039</v>
      </c>
      <c r="W82" s="425">
        <v>6482369.511317648</v>
      </c>
      <c r="X82" s="438">
        <v>-345210</v>
      </c>
      <c r="Y82" s="438">
        <v>-319768</v>
      </c>
      <c r="Z82" s="453">
        <f t="shared" si="25"/>
        <v>5597715.5604031039</v>
      </c>
      <c r="AA82" s="453">
        <f t="shared" si="26"/>
        <v>6162601.511317648</v>
      </c>
      <c r="AB82" s="434">
        <f t="shared" si="23"/>
        <v>564885.95091454405</v>
      </c>
      <c r="AC82" s="439">
        <f t="shared" si="17"/>
        <v>642.16078471986964</v>
      </c>
      <c r="AD82" s="453">
        <f t="shared" si="18"/>
        <v>716.33168793649281</v>
      </c>
      <c r="AE82" s="436">
        <f t="shared" si="24"/>
        <v>74.170903216623174</v>
      </c>
      <c r="AF82" s="426">
        <v>1</v>
      </c>
      <c r="AG82" s="427">
        <v>34</v>
      </c>
      <c r="AH82" s="504"/>
      <c r="AI82" s="504"/>
      <c r="AJ82" s="504"/>
      <c r="AK82" s="504"/>
    </row>
    <row r="83" spans="1:37">
      <c r="A83" s="431">
        <v>226</v>
      </c>
      <c r="B83" s="432" t="s">
        <v>86</v>
      </c>
      <c r="C83" s="433">
        <v>3774</v>
      </c>
      <c r="D83" s="433">
        <v>3665</v>
      </c>
      <c r="E83" s="437">
        <v>872528.98341079289</v>
      </c>
      <c r="F83" s="200">
        <v>822816.13094826287</v>
      </c>
      <c r="G83" s="434">
        <f t="shared" si="19"/>
        <v>-49712.85246253002</v>
      </c>
      <c r="H83" s="435">
        <v>1319991.3878936353</v>
      </c>
      <c r="I83" s="200">
        <f t="shared" si="20"/>
        <v>389369.02423331107</v>
      </c>
      <c r="J83" s="436">
        <f t="shared" si="21"/>
        <v>-930622.36366032425</v>
      </c>
      <c r="K83" s="200">
        <v>784635.01991361193</v>
      </c>
      <c r="L83" s="437">
        <v>391225.04558089742</v>
      </c>
      <c r="M83" s="437">
        <v>535356.36798002338</v>
      </c>
      <c r="N83" s="437">
        <v>202551.66148807408</v>
      </c>
      <c r="O83" s="437">
        <v>-331572.38595628092</v>
      </c>
      <c r="P83" s="200">
        <v>127164.70312062051</v>
      </c>
      <c r="Q83" s="437">
        <v>1482299</v>
      </c>
      <c r="R83" s="437">
        <v>1643870.6161931041</v>
      </c>
      <c r="S83" s="437">
        <v>806360.188221502</v>
      </c>
      <c r="T83" s="437">
        <v>803308.13348792423</v>
      </c>
      <c r="U83" s="434">
        <f t="shared" si="22"/>
        <v>158519.56145952642</v>
      </c>
      <c r="V83" s="425">
        <v>4481179.5595259303</v>
      </c>
      <c r="W83" s="425">
        <v>3659363.9049367858</v>
      </c>
      <c r="X83" s="438">
        <v>84792</v>
      </c>
      <c r="Y83" s="438">
        <v>89341</v>
      </c>
      <c r="Z83" s="453">
        <f t="shared" si="25"/>
        <v>4565971.5595259303</v>
      </c>
      <c r="AA83" s="453">
        <f t="shared" si="26"/>
        <v>3748704.9049367858</v>
      </c>
      <c r="AB83" s="434">
        <f t="shared" si="23"/>
        <v>-817266.65458914451</v>
      </c>
      <c r="AC83" s="439">
        <f t="shared" si="17"/>
        <v>1209.8493798425889</v>
      </c>
      <c r="AD83" s="453">
        <f t="shared" si="18"/>
        <v>1022.838991797213</v>
      </c>
      <c r="AE83" s="436">
        <f t="shared" si="24"/>
        <v>-187.01038804537586</v>
      </c>
      <c r="AF83" s="426">
        <v>13</v>
      </c>
      <c r="AG83" s="426">
        <v>13</v>
      </c>
      <c r="AH83" s="504"/>
      <c r="AI83" s="504"/>
      <c r="AJ83" s="504"/>
      <c r="AK83" s="504"/>
    </row>
    <row r="84" spans="1:37">
      <c r="A84" s="431">
        <v>230</v>
      </c>
      <c r="B84" s="432" t="s">
        <v>87</v>
      </c>
      <c r="C84" s="433">
        <v>2290</v>
      </c>
      <c r="D84" s="433">
        <v>2240</v>
      </c>
      <c r="E84" s="437">
        <v>524067.37020782795</v>
      </c>
      <c r="F84" s="200">
        <v>576822.78070845071</v>
      </c>
      <c r="G84" s="434">
        <f t="shared" si="19"/>
        <v>52755.410500622762</v>
      </c>
      <c r="H84" s="435">
        <v>-225127.53196364449</v>
      </c>
      <c r="I84" s="200">
        <f t="shared" si="20"/>
        <v>-97110.542817424241</v>
      </c>
      <c r="J84" s="436">
        <f t="shared" si="21"/>
        <v>128016.98914622025</v>
      </c>
      <c r="K84" s="200">
        <v>-109857.50508823193</v>
      </c>
      <c r="L84" s="437">
        <v>27410.33567166924</v>
      </c>
      <c r="M84" s="437">
        <v>-115270.02687541254</v>
      </c>
      <c r="N84" s="437">
        <v>410.42016080539361</v>
      </c>
      <c r="O84" s="437">
        <v>-202652.69973862736</v>
      </c>
      <c r="P84" s="200">
        <v>77721.401088728497</v>
      </c>
      <c r="Q84" s="437">
        <v>1295259</v>
      </c>
      <c r="R84" s="437">
        <v>1331798.1766675536</v>
      </c>
      <c r="S84" s="437">
        <v>591678.54719004</v>
      </c>
      <c r="T84" s="437">
        <v>594525.25691554428</v>
      </c>
      <c r="U84" s="434">
        <f t="shared" si="22"/>
        <v>39385.886393058114</v>
      </c>
      <c r="V84" s="425">
        <v>2185877.3854342233</v>
      </c>
      <c r="W84" s="425">
        <v>2406035.6715194643</v>
      </c>
      <c r="X84" s="438">
        <v>-478171</v>
      </c>
      <c r="Y84" s="438">
        <v>-356583</v>
      </c>
      <c r="Z84" s="453">
        <f t="shared" si="25"/>
        <v>1707706.3854342233</v>
      </c>
      <c r="AA84" s="453">
        <f t="shared" si="26"/>
        <v>2049452.6715194643</v>
      </c>
      <c r="AB84" s="434">
        <f t="shared" si="23"/>
        <v>341746.28608524101</v>
      </c>
      <c r="AC84" s="439">
        <f t="shared" si="17"/>
        <v>745.72331241669144</v>
      </c>
      <c r="AD84" s="453">
        <f t="shared" si="18"/>
        <v>914.93422835690376</v>
      </c>
      <c r="AE84" s="436">
        <f t="shared" si="24"/>
        <v>169.21091594021232</v>
      </c>
      <c r="AF84" s="426">
        <v>4</v>
      </c>
      <c r="AG84" s="426">
        <v>4</v>
      </c>
      <c r="AH84" s="504"/>
      <c r="AI84" s="504"/>
      <c r="AJ84" s="504"/>
      <c r="AK84" s="504"/>
    </row>
    <row r="85" spans="1:37">
      <c r="A85" s="431">
        <v>231</v>
      </c>
      <c r="B85" s="432" t="s">
        <v>536</v>
      </c>
      <c r="C85" s="433">
        <v>1289</v>
      </c>
      <c r="D85" s="433">
        <v>1256</v>
      </c>
      <c r="E85" s="437">
        <v>287461.09611400496</v>
      </c>
      <c r="F85" s="200">
        <v>323082.05485251569</v>
      </c>
      <c r="G85" s="434">
        <f t="shared" si="19"/>
        <v>35620.95873851073</v>
      </c>
      <c r="H85" s="435">
        <v>-1398355.9720205297</v>
      </c>
      <c r="I85" s="200">
        <f t="shared" si="20"/>
        <v>-1446316.0165062742</v>
      </c>
      <c r="J85" s="436">
        <f t="shared" si="21"/>
        <v>-47960.044485744555</v>
      </c>
      <c r="K85" s="200">
        <v>-863668.8372573927</v>
      </c>
      <c r="L85" s="437">
        <v>-858531.6734263578</v>
      </c>
      <c r="M85" s="437">
        <v>-534687.13476313697</v>
      </c>
      <c r="N85" s="437">
        <v>-517733.57919408032</v>
      </c>
      <c r="O85" s="437">
        <v>-113630.26378201606</v>
      </c>
      <c r="P85" s="200">
        <v>43579.499896179907</v>
      </c>
      <c r="Q85" s="437">
        <v>-38082</v>
      </c>
      <c r="R85" s="437">
        <v>-15346.034040523788</v>
      </c>
      <c r="S85" s="437">
        <v>224270.99566541263</v>
      </c>
      <c r="T85" s="437">
        <v>223024.6317243746</v>
      </c>
      <c r="U85" s="434">
        <f t="shared" si="22"/>
        <v>21489.602018438192</v>
      </c>
      <c r="V85" s="425">
        <v>-924705.88024111209</v>
      </c>
      <c r="W85" s="425">
        <v>-915555.36394448509</v>
      </c>
      <c r="X85" s="438">
        <v>-121915</v>
      </c>
      <c r="Y85" s="438">
        <v>-24650</v>
      </c>
      <c r="Z85" s="453">
        <f t="shared" si="25"/>
        <v>-1046620.8802411121</v>
      </c>
      <c r="AA85" s="453">
        <f t="shared" si="26"/>
        <v>-940205.36394448509</v>
      </c>
      <c r="AB85" s="434">
        <f t="shared" si="23"/>
        <v>106415.516296627</v>
      </c>
      <c r="AC85" s="439">
        <f t="shared" si="17"/>
        <v>-811.96344471769748</v>
      </c>
      <c r="AD85" s="453">
        <f t="shared" si="18"/>
        <v>-748.57114963732886</v>
      </c>
      <c r="AE85" s="436">
        <f t="shared" si="24"/>
        <v>63.392295080368626</v>
      </c>
      <c r="AF85" s="426">
        <v>15</v>
      </c>
      <c r="AG85" s="426">
        <v>15</v>
      </c>
      <c r="AH85" s="504"/>
      <c r="AI85" s="504"/>
      <c r="AJ85" s="504"/>
      <c r="AK85" s="504"/>
    </row>
    <row r="86" spans="1:37">
      <c r="A86" s="431">
        <v>232</v>
      </c>
      <c r="B86" s="432" t="s">
        <v>89</v>
      </c>
      <c r="C86" s="433">
        <v>12890</v>
      </c>
      <c r="D86" s="433">
        <v>12750</v>
      </c>
      <c r="E86" s="437">
        <v>2832097.2339811954</v>
      </c>
      <c r="F86" s="200">
        <v>3070748.4037965722</v>
      </c>
      <c r="G86" s="434">
        <f t="shared" si="19"/>
        <v>238651.16981537687</v>
      </c>
      <c r="H86" s="435">
        <v>-262347.28069219308</v>
      </c>
      <c r="I86" s="200">
        <f t="shared" si="20"/>
        <v>-905990.55870851805</v>
      </c>
      <c r="J86" s="436">
        <f t="shared" si="21"/>
        <v>-643643.27801632497</v>
      </c>
      <c r="K86" s="200">
        <v>17854.550463376247</v>
      </c>
      <c r="L86" s="437">
        <v>-24608.004700277739</v>
      </c>
      <c r="M86" s="437">
        <v>-280201.83115556929</v>
      </c>
      <c r="N86" s="437">
        <v>-170278.0639251105</v>
      </c>
      <c r="O86" s="437">
        <v>-1153491.9293158478</v>
      </c>
      <c r="P86" s="200">
        <v>442387.43923271802</v>
      </c>
      <c r="Q86" s="437">
        <v>5189312</v>
      </c>
      <c r="R86" s="437">
        <v>5331084.5739423959</v>
      </c>
      <c r="S86" s="437">
        <v>2831877.4419475598</v>
      </c>
      <c r="T86" s="437">
        <v>2833844.5446507484</v>
      </c>
      <c r="U86" s="434">
        <f t="shared" si="22"/>
        <v>143739.6766455844</v>
      </c>
      <c r="V86" s="425">
        <v>10590939.395236563</v>
      </c>
      <c r="W86" s="425">
        <v>10329686.963939272</v>
      </c>
      <c r="X86" s="438">
        <v>-555482</v>
      </c>
      <c r="Y86" s="438">
        <v>-601507</v>
      </c>
      <c r="Z86" s="453">
        <f t="shared" si="25"/>
        <v>10035457.395236563</v>
      </c>
      <c r="AA86" s="453">
        <f t="shared" si="26"/>
        <v>9728179.9639392719</v>
      </c>
      <c r="AB86" s="434">
        <f t="shared" si="23"/>
        <v>-307277.43129729107</v>
      </c>
      <c r="AC86" s="439">
        <f t="shared" si="17"/>
        <v>778.54595773751453</v>
      </c>
      <c r="AD86" s="453">
        <f t="shared" si="18"/>
        <v>762.99450697562918</v>
      </c>
      <c r="AE86" s="436">
        <f t="shared" si="24"/>
        <v>-15.551450761885349</v>
      </c>
      <c r="AF86" s="426">
        <v>14</v>
      </c>
      <c r="AG86" s="426">
        <v>14</v>
      </c>
      <c r="AH86" s="504"/>
      <c r="AI86" s="504"/>
      <c r="AJ86" s="504"/>
      <c r="AK86" s="504"/>
    </row>
    <row r="87" spans="1:37">
      <c r="A87" s="431">
        <v>233</v>
      </c>
      <c r="B87" s="432" t="s">
        <v>90</v>
      </c>
      <c r="C87" s="433">
        <v>15312</v>
      </c>
      <c r="D87" s="433">
        <v>15116</v>
      </c>
      <c r="E87" s="437">
        <v>3658175.9691877202</v>
      </c>
      <c r="F87" s="200">
        <v>3222993.1056877961</v>
      </c>
      <c r="G87" s="434">
        <f t="shared" si="19"/>
        <v>-435182.86349992407</v>
      </c>
      <c r="H87" s="435">
        <v>3280299.2264071186</v>
      </c>
      <c r="I87" s="200">
        <f t="shared" si="20"/>
        <v>1511731.1209357646</v>
      </c>
      <c r="J87" s="436">
        <f t="shared" si="21"/>
        <v>-1768568.105471354</v>
      </c>
      <c r="K87" s="200">
        <v>2494170.1595986546</v>
      </c>
      <c r="L87" s="437">
        <v>2112707.7629149491</v>
      </c>
      <c r="M87" s="437">
        <v>786129.06680846412</v>
      </c>
      <c r="N87" s="437">
        <v>242086.53230290112</v>
      </c>
      <c r="O87" s="437">
        <v>-1367543.843414773</v>
      </c>
      <c r="P87" s="200">
        <v>524480.6691326875</v>
      </c>
      <c r="Q87" s="437">
        <v>7291491</v>
      </c>
      <c r="R87" s="437">
        <v>6990857.8582752366</v>
      </c>
      <c r="S87" s="437">
        <v>3403075.8114378415</v>
      </c>
      <c r="T87" s="437">
        <v>3392006.8512649895</v>
      </c>
      <c r="U87" s="434">
        <f t="shared" si="22"/>
        <v>-311702.10189761594</v>
      </c>
      <c r="V87" s="425">
        <v>17633042.007032681</v>
      </c>
      <c r="W87" s="425">
        <v>15117588.93646975</v>
      </c>
      <c r="X87" s="438">
        <v>-348823</v>
      </c>
      <c r="Y87" s="438">
        <v>65167</v>
      </c>
      <c r="Z87" s="453">
        <f t="shared" si="25"/>
        <v>17284219.007032681</v>
      </c>
      <c r="AA87" s="453">
        <f t="shared" si="26"/>
        <v>15182755.93646975</v>
      </c>
      <c r="AB87" s="434">
        <f t="shared" si="23"/>
        <v>-2101463.0705629308</v>
      </c>
      <c r="AC87" s="439">
        <f t="shared" si="17"/>
        <v>1128.802181755008</v>
      </c>
      <c r="AD87" s="453">
        <f t="shared" si="18"/>
        <v>1004.4162434817247</v>
      </c>
      <c r="AE87" s="436">
        <f t="shared" si="24"/>
        <v>-124.38593827328327</v>
      </c>
      <c r="AF87" s="426">
        <v>14</v>
      </c>
      <c r="AG87" s="426">
        <v>14</v>
      </c>
      <c r="AH87" s="504"/>
      <c r="AI87" s="504"/>
      <c r="AJ87" s="504"/>
      <c r="AK87" s="504"/>
    </row>
    <row r="88" spans="1:37">
      <c r="A88" s="431">
        <v>235</v>
      </c>
      <c r="B88" s="432" t="s">
        <v>537</v>
      </c>
      <c r="C88" s="433">
        <v>10396</v>
      </c>
      <c r="D88" s="433">
        <v>10284</v>
      </c>
      <c r="E88" s="437">
        <v>7204630.7668807749</v>
      </c>
      <c r="F88" s="200">
        <v>7187741.1667548623</v>
      </c>
      <c r="G88" s="434">
        <f t="shared" si="19"/>
        <v>-16889.600125912577</v>
      </c>
      <c r="H88" s="435">
        <v>8851264.2169168368</v>
      </c>
      <c r="I88" s="200">
        <f t="shared" si="20"/>
        <v>12408587.732984902</v>
      </c>
      <c r="J88" s="436">
        <f t="shared" si="21"/>
        <v>3557323.5160680655</v>
      </c>
      <c r="K88" s="200">
        <v>7363193.4739771765</v>
      </c>
      <c r="L88" s="437">
        <v>9959939.9218627382</v>
      </c>
      <c r="M88" s="437">
        <v>1488070.7429396594</v>
      </c>
      <c r="N88" s="437">
        <v>3022216.3268880392</v>
      </c>
      <c r="O88" s="437">
        <v>-930393.01969287673</v>
      </c>
      <c r="P88" s="200">
        <v>356824.50392700173</v>
      </c>
      <c r="Q88" s="437">
        <v>-1613257</v>
      </c>
      <c r="R88" s="437">
        <v>-1675133.5221422266</v>
      </c>
      <c r="S88" s="437">
        <v>662205.84094886237</v>
      </c>
      <c r="T88" s="437">
        <v>655476.00876194029</v>
      </c>
      <c r="U88" s="434">
        <f t="shared" si="22"/>
        <v>-68606.354329148657</v>
      </c>
      <c r="V88" s="425">
        <v>15104843.824746475</v>
      </c>
      <c r="W88" s="425">
        <v>18576671.386567637</v>
      </c>
      <c r="X88" s="438">
        <v>2986561</v>
      </c>
      <c r="Y88" s="438">
        <v>2923081</v>
      </c>
      <c r="Z88" s="453">
        <f t="shared" si="25"/>
        <v>18091404.824746475</v>
      </c>
      <c r="AA88" s="453">
        <f t="shared" si="26"/>
        <v>21499752.386567637</v>
      </c>
      <c r="AB88" s="434">
        <f t="shared" si="23"/>
        <v>3408347.5618211627</v>
      </c>
      <c r="AC88" s="439">
        <f t="shared" si="17"/>
        <v>1740.2274744850399</v>
      </c>
      <c r="AD88" s="453">
        <f t="shared" si="18"/>
        <v>2090.6021379392878</v>
      </c>
      <c r="AE88" s="436">
        <f t="shared" si="24"/>
        <v>350.37466345424787</v>
      </c>
      <c r="AF88" s="426">
        <v>1</v>
      </c>
      <c r="AG88" s="427">
        <v>34</v>
      </c>
      <c r="AH88" s="504"/>
      <c r="AI88" s="504"/>
      <c r="AJ88" s="504"/>
      <c r="AK88" s="504"/>
    </row>
    <row r="89" spans="1:37">
      <c r="A89" s="431">
        <v>236</v>
      </c>
      <c r="B89" s="432" t="s">
        <v>538</v>
      </c>
      <c r="C89" s="433">
        <v>4196</v>
      </c>
      <c r="D89" s="433">
        <v>4198</v>
      </c>
      <c r="E89" s="437">
        <v>2083442.6012743034</v>
      </c>
      <c r="F89" s="200">
        <v>2041750.4791427725</v>
      </c>
      <c r="G89" s="434">
        <f t="shared" si="19"/>
        <v>-41692.122131530894</v>
      </c>
      <c r="H89" s="435">
        <v>-528790.6630155833</v>
      </c>
      <c r="I89" s="200">
        <f t="shared" si="20"/>
        <v>-428609.4057998624</v>
      </c>
      <c r="J89" s="436">
        <f t="shared" si="21"/>
        <v>100181.25721572089</v>
      </c>
      <c r="K89" s="200">
        <v>-104928.87593170683</v>
      </c>
      <c r="L89" s="437">
        <v>68219.634724157659</v>
      </c>
      <c r="M89" s="437">
        <v>-423861.78708387644</v>
      </c>
      <c r="N89" s="437">
        <v>-262694.40135782573</v>
      </c>
      <c r="O89" s="437">
        <v>-379792.87209944538</v>
      </c>
      <c r="P89" s="200">
        <v>145658.23293325101</v>
      </c>
      <c r="Q89" s="437">
        <v>2283320</v>
      </c>
      <c r="R89" s="437">
        <v>2256974.4482996222</v>
      </c>
      <c r="S89" s="437">
        <v>896489.68078274722</v>
      </c>
      <c r="T89" s="437">
        <v>887852.95850948663</v>
      </c>
      <c r="U89" s="434">
        <f t="shared" si="22"/>
        <v>-34982.273973638657</v>
      </c>
      <c r="V89" s="425">
        <v>4734461.6190414671</v>
      </c>
      <c r="W89" s="425">
        <v>4757968.4802369904</v>
      </c>
      <c r="X89" s="438">
        <v>763780</v>
      </c>
      <c r="Y89" s="438">
        <v>761702</v>
      </c>
      <c r="Z89" s="453">
        <f t="shared" si="25"/>
        <v>5498241.6190414671</v>
      </c>
      <c r="AA89" s="453">
        <f t="shared" si="26"/>
        <v>5519670.4802369904</v>
      </c>
      <c r="AB89" s="434">
        <f t="shared" si="23"/>
        <v>21428.861195523292</v>
      </c>
      <c r="AC89" s="439">
        <f t="shared" si="17"/>
        <v>1310.3531027267557</v>
      </c>
      <c r="AD89" s="453">
        <f t="shared" si="18"/>
        <v>1314.8333683270582</v>
      </c>
      <c r="AE89" s="436">
        <f t="shared" si="24"/>
        <v>4.4802656003025731</v>
      </c>
      <c r="AF89" s="426">
        <v>16</v>
      </c>
      <c r="AG89" s="426">
        <v>16</v>
      </c>
      <c r="AH89" s="504"/>
      <c r="AI89" s="504"/>
      <c r="AJ89" s="504"/>
      <c r="AK89" s="504"/>
    </row>
    <row r="90" spans="1:37">
      <c r="A90" s="431">
        <v>239</v>
      </c>
      <c r="B90" s="432" t="s">
        <v>93</v>
      </c>
      <c r="C90" s="433">
        <v>2095</v>
      </c>
      <c r="D90" s="433">
        <v>2029</v>
      </c>
      <c r="E90" s="437">
        <v>387331.62395762152</v>
      </c>
      <c r="F90" s="200">
        <v>464539.17025579279</v>
      </c>
      <c r="G90" s="434">
        <f t="shared" si="19"/>
        <v>77207.546298171277</v>
      </c>
      <c r="H90" s="435">
        <v>-91989.468654343393</v>
      </c>
      <c r="I90" s="200">
        <f t="shared" si="20"/>
        <v>-50654.477745115029</v>
      </c>
      <c r="J90" s="436">
        <f t="shared" si="21"/>
        <v>41334.990909228363</v>
      </c>
      <c r="K90" s="200">
        <v>195498.780700011</v>
      </c>
      <c r="L90" s="437">
        <v>275119.70620280982</v>
      </c>
      <c r="M90" s="437">
        <v>-287488.2493543544</v>
      </c>
      <c r="N90" s="437">
        <v>-212610.967447637</v>
      </c>
      <c r="O90" s="437">
        <v>-183563.53918289058</v>
      </c>
      <c r="P90" s="200">
        <v>70400.322682602738</v>
      </c>
      <c r="Q90" s="437">
        <v>397653</v>
      </c>
      <c r="R90" s="437">
        <v>790843.28003277641</v>
      </c>
      <c r="S90" s="437">
        <v>464543.67246879439</v>
      </c>
      <c r="T90" s="437">
        <v>462300.14243070059</v>
      </c>
      <c r="U90" s="434">
        <f t="shared" si="22"/>
        <v>390946.74999468273</v>
      </c>
      <c r="V90" s="425">
        <v>1157538.8277720725</v>
      </c>
      <c r="W90" s="425">
        <v>1667028.1150152239</v>
      </c>
      <c r="X90" s="438">
        <v>-529943</v>
      </c>
      <c r="Y90" s="438">
        <v>-410432</v>
      </c>
      <c r="Z90" s="453">
        <f t="shared" si="25"/>
        <v>627595.82777207252</v>
      </c>
      <c r="AA90" s="453">
        <f t="shared" si="26"/>
        <v>1256596.1150152239</v>
      </c>
      <c r="AB90" s="434">
        <f t="shared" si="23"/>
        <v>629000.28724315134</v>
      </c>
      <c r="AC90" s="439">
        <f t="shared" si="17"/>
        <v>299.56841421101313</v>
      </c>
      <c r="AD90" s="453">
        <f t="shared" si="18"/>
        <v>619.3179472721655</v>
      </c>
      <c r="AE90" s="436">
        <f t="shared" si="24"/>
        <v>319.74953306115236</v>
      </c>
      <c r="AF90" s="426">
        <v>11</v>
      </c>
      <c r="AG90" s="426">
        <v>11</v>
      </c>
      <c r="AH90" s="504"/>
      <c r="AI90" s="504"/>
      <c r="AJ90" s="504"/>
      <c r="AK90" s="504"/>
    </row>
    <row r="91" spans="1:37">
      <c r="A91" s="431">
        <v>240</v>
      </c>
      <c r="B91" s="432" t="s">
        <v>94</v>
      </c>
      <c r="C91" s="433">
        <v>19982</v>
      </c>
      <c r="D91" s="433">
        <v>19499</v>
      </c>
      <c r="E91" s="437">
        <v>2428911.5617083069</v>
      </c>
      <c r="F91" s="200">
        <v>2410818.7402096335</v>
      </c>
      <c r="G91" s="434">
        <f t="shared" si="19"/>
        <v>-18092.821498673409</v>
      </c>
      <c r="H91" s="435">
        <v>-9844742.2890711352</v>
      </c>
      <c r="I91" s="200">
        <f t="shared" si="20"/>
        <v>-13744131.935681807</v>
      </c>
      <c r="J91" s="436">
        <f t="shared" si="21"/>
        <v>-3899389.6466106717</v>
      </c>
      <c r="K91" s="200">
        <v>-6108357.624492256</v>
      </c>
      <c r="L91" s="437">
        <v>-7921581.4782764092</v>
      </c>
      <c r="M91" s="437">
        <v>-3736384.6645788797</v>
      </c>
      <c r="N91" s="437">
        <v>-4735034.6572382636</v>
      </c>
      <c r="O91" s="437">
        <v>-1764073.6572337032</v>
      </c>
      <c r="P91" s="200">
        <v>676557.85706657008</v>
      </c>
      <c r="Q91" s="437">
        <v>4179917</v>
      </c>
      <c r="R91" s="437">
        <v>5513901.5913543198</v>
      </c>
      <c r="S91" s="437">
        <v>3195185.713191451</v>
      </c>
      <c r="T91" s="437">
        <v>3214817.9245309983</v>
      </c>
      <c r="U91" s="434">
        <f t="shared" si="22"/>
        <v>1353616.8026938662</v>
      </c>
      <c r="V91" s="425">
        <v>-40728.01417137729</v>
      </c>
      <c r="W91" s="425">
        <v>-2604593.6791921756</v>
      </c>
      <c r="X91" s="438">
        <v>574490</v>
      </c>
      <c r="Y91" s="438">
        <v>39622</v>
      </c>
      <c r="Z91" s="453">
        <f t="shared" si="25"/>
        <v>533761.98582862271</v>
      </c>
      <c r="AA91" s="453">
        <f t="shared" si="26"/>
        <v>-2564971.6791921756</v>
      </c>
      <c r="AB91" s="434">
        <f t="shared" si="23"/>
        <v>-3098733.6650207983</v>
      </c>
      <c r="AC91" s="439">
        <f t="shared" si="17"/>
        <v>26.712140217626999</v>
      </c>
      <c r="AD91" s="453">
        <f t="shared" si="18"/>
        <v>-131.54375502293325</v>
      </c>
      <c r="AE91" s="436">
        <f t="shared" si="24"/>
        <v>-158.25589524056025</v>
      </c>
      <c r="AF91" s="426">
        <v>19</v>
      </c>
      <c r="AG91" s="426">
        <v>19</v>
      </c>
      <c r="AH91" s="504"/>
      <c r="AI91" s="504"/>
      <c r="AJ91" s="504"/>
      <c r="AK91" s="504"/>
    </row>
    <row r="92" spans="1:37">
      <c r="A92" s="431">
        <v>241</v>
      </c>
      <c r="B92" s="432" t="s">
        <v>95</v>
      </c>
      <c r="C92" s="433">
        <v>7904</v>
      </c>
      <c r="D92" s="433">
        <v>7771</v>
      </c>
      <c r="E92" s="437">
        <v>2667194.9193465994</v>
      </c>
      <c r="F92" s="200">
        <v>2733052.4179990706</v>
      </c>
      <c r="G92" s="434">
        <f t="shared" si="19"/>
        <v>65857.498652471229</v>
      </c>
      <c r="H92" s="435">
        <v>-2046785.9006313463</v>
      </c>
      <c r="I92" s="200">
        <f t="shared" si="20"/>
        <v>-3285094.9670786904</v>
      </c>
      <c r="J92" s="436">
        <f t="shared" si="21"/>
        <v>-1238309.0664473441</v>
      </c>
      <c r="K92" s="200">
        <v>-1201596.3587326356</v>
      </c>
      <c r="L92" s="437">
        <v>-1734954.3656333503</v>
      </c>
      <c r="M92" s="437">
        <v>-845189.54189871054</v>
      </c>
      <c r="N92" s="437">
        <v>-1116729.3863523209</v>
      </c>
      <c r="O92" s="437">
        <v>-703042.02217360411</v>
      </c>
      <c r="P92" s="200">
        <v>269630.80708058446</v>
      </c>
      <c r="Q92" s="437">
        <v>1677615</v>
      </c>
      <c r="R92" s="437">
        <v>1649253.9476050371</v>
      </c>
      <c r="S92" s="437">
        <v>1149668.269213184</v>
      </c>
      <c r="T92" s="437">
        <v>1132542.5612872744</v>
      </c>
      <c r="U92" s="434">
        <f t="shared" si="22"/>
        <v>-45486.760320872068</v>
      </c>
      <c r="V92" s="425">
        <v>3447692.2879284369</v>
      </c>
      <c r="W92" s="425">
        <v>2229753.9599699844</v>
      </c>
      <c r="X92" s="438">
        <v>-401529</v>
      </c>
      <c r="Y92" s="438">
        <v>-544728</v>
      </c>
      <c r="Z92" s="453">
        <f t="shared" si="25"/>
        <v>3046163.2879284369</v>
      </c>
      <c r="AA92" s="453">
        <f t="shared" si="26"/>
        <v>1685025.9599699844</v>
      </c>
      <c r="AB92" s="434">
        <f t="shared" si="23"/>
        <v>-1361137.3279584525</v>
      </c>
      <c r="AC92" s="439">
        <f t="shared" si="17"/>
        <v>385.39515282495404</v>
      </c>
      <c r="AD92" s="453">
        <f t="shared" si="18"/>
        <v>216.83515119932883</v>
      </c>
      <c r="AE92" s="436">
        <f t="shared" si="24"/>
        <v>-168.5600016256252</v>
      </c>
      <c r="AF92" s="426">
        <v>19</v>
      </c>
      <c r="AG92" s="426">
        <v>19</v>
      </c>
      <c r="AH92" s="504"/>
      <c r="AI92" s="504"/>
      <c r="AJ92" s="504"/>
      <c r="AK92" s="504"/>
    </row>
    <row r="93" spans="1:37">
      <c r="A93" s="431">
        <v>244</v>
      </c>
      <c r="B93" s="432" t="s">
        <v>96</v>
      </c>
      <c r="C93" s="433">
        <v>19116</v>
      </c>
      <c r="D93" s="433">
        <v>19300</v>
      </c>
      <c r="E93" s="437">
        <v>17395340.628225945</v>
      </c>
      <c r="F93" s="200">
        <v>17399743.879205678</v>
      </c>
      <c r="G93" s="434">
        <f t="shared" si="19"/>
        <v>4403.250979732722</v>
      </c>
      <c r="H93" s="435">
        <v>-2416938.8521082466</v>
      </c>
      <c r="I93" s="200">
        <f t="shared" si="20"/>
        <v>-937547.05482638476</v>
      </c>
      <c r="J93" s="436">
        <f t="shared" si="21"/>
        <v>1479391.7972818618</v>
      </c>
      <c r="K93" s="200">
        <v>-843977.50751002331</v>
      </c>
      <c r="L93" s="437">
        <v>562866.68008460093</v>
      </c>
      <c r="M93" s="437">
        <v>-1572961.3445982235</v>
      </c>
      <c r="N93" s="437">
        <v>-423996.74207926792</v>
      </c>
      <c r="O93" s="437">
        <v>-1746070.1361408518</v>
      </c>
      <c r="P93" s="200">
        <v>669653.14330913394</v>
      </c>
      <c r="Q93" s="437">
        <v>4245107</v>
      </c>
      <c r="R93" s="437">
        <v>3660954.0326702883</v>
      </c>
      <c r="S93" s="437">
        <v>2097985.6613888899</v>
      </c>
      <c r="T93" s="437">
        <v>2075376.9698116761</v>
      </c>
      <c r="U93" s="434">
        <f t="shared" si="22"/>
        <v>-606761.65890692547</v>
      </c>
      <c r="V93" s="425">
        <v>21321494.437506586</v>
      </c>
      <c r="W93" s="425">
        <v>22198527.827251911</v>
      </c>
      <c r="X93" s="438">
        <v>151947</v>
      </c>
      <c r="Y93" s="438">
        <v>28240</v>
      </c>
      <c r="Z93" s="453">
        <f t="shared" si="25"/>
        <v>21473441.437506586</v>
      </c>
      <c r="AA93" s="453">
        <f t="shared" si="26"/>
        <v>22226767.827251911</v>
      </c>
      <c r="AB93" s="434">
        <f t="shared" si="23"/>
        <v>753326.38974532485</v>
      </c>
      <c r="AC93" s="439">
        <f t="shared" si="17"/>
        <v>1123.3229460926232</v>
      </c>
      <c r="AD93" s="453">
        <f t="shared" si="18"/>
        <v>1151.6460014120162</v>
      </c>
      <c r="AE93" s="436">
        <f t="shared" si="24"/>
        <v>28.323055319393006</v>
      </c>
      <c r="AF93" s="426">
        <v>17</v>
      </c>
      <c r="AG93" s="426">
        <v>17</v>
      </c>
      <c r="AH93" s="504"/>
      <c r="AI93" s="504"/>
      <c r="AJ93" s="504"/>
      <c r="AK93" s="504"/>
    </row>
    <row r="94" spans="1:37">
      <c r="A94" s="431">
        <v>245</v>
      </c>
      <c r="B94" s="432" t="s">
        <v>539</v>
      </c>
      <c r="C94" s="433">
        <v>37232</v>
      </c>
      <c r="D94" s="433">
        <v>37676</v>
      </c>
      <c r="E94" s="437">
        <v>15764127.332240188</v>
      </c>
      <c r="F94" s="200">
        <v>16007361.303351667</v>
      </c>
      <c r="G94" s="434">
        <f t="shared" si="19"/>
        <v>243233.97111147828</v>
      </c>
      <c r="H94" s="435">
        <v>-701955.26629270473</v>
      </c>
      <c r="I94" s="200">
        <f t="shared" si="20"/>
        <v>-4411978.1687691454</v>
      </c>
      <c r="J94" s="436">
        <f t="shared" si="21"/>
        <v>-3710022.9024764406</v>
      </c>
      <c r="K94" s="200">
        <v>-1124612.8536957274</v>
      </c>
      <c r="L94" s="437">
        <v>-2329203.1215402596</v>
      </c>
      <c r="M94" s="437">
        <v>422657.58740302263</v>
      </c>
      <c r="N94" s="437">
        <v>18524.777741466889</v>
      </c>
      <c r="O94" s="437">
        <v>-3408546.0336395199</v>
      </c>
      <c r="P94" s="200">
        <v>1307246.2086691675</v>
      </c>
      <c r="Q94" s="437">
        <v>1850402</v>
      </c>
      <c r="R94" s="437">
        <v>430942.73587921291</v>
      </c>
      <c r="S94" s="437">
        <v>4834905.5185733447</v>
      </c>
      <c r="T94" s="437">
        <v>4824294.0159718813</v>
      </c>
      <c r="U94" s="434">
        <f t="shared" si="22"/>
        <v>-1430070.7667222507</v>
      </c>
      <c r="V94" s="425">
        <v>21747479.584520828</v>
      </c>
      <c r="W94" s="425">
        <v>16850619.887196209</v>
      </c>
      <c r="X94" s="438">
        <v>-3778141</v>
      </c>
      <c r="Y94" s="438">
        <v>-2622359</v>
      </c>
      <c r="Z94" s="453">
        <f t="shared" si="25"/>
        <v>17969338.584520828</v>
      </c>
      <c r="AA94" s="453">
        <f t="shared" si="26"/>
        <v>14228260.887196209</v>
      </c>
      <c r="AB94" s="434">
        <f t="shared" si="23"/>
        <v>-3741077.6973246187</v>
      </c>
      <c r="AC94" s="439">
        <f t="shared" si="17"/>
        <v>482.63156920178415</v>
      </c>
      <c r="AD94" s="453">
        <f t="shared" si="18"/>
        <v>377.64786302145154</v>
      </c>
      <c r="AE94" s="436">
        <f t="shared" si="24"/>
        <v>-104.9837061803326</v>
      </c>
      <c r="AF94" s="426">
        <v>1</v>
      </c>
      <c r="AG94" s="427">
        <v>35</v>
      </c>
      <c r="AH94" s="504"/>
      <c r="AI94" s="504"/>
      <c r="AJ94" s="504"/>
      <c r="AK94" s="504"/>
    </row>
    <row r="95" spans="1:37">
      <c r="A95" s="431">
        <v>249</v>
      </c>
      <c r="B95" s="432" t="s">
        <v>540</v>
      </c>
      <c r="C95" s="433">
        <v>9443</v>
      </c>
      <c r="D95" s="433">
        <v>9250</v>
      </c>
      <c r="E95" s="437">
        <v>1013412.1182315373</v>
      </c>
      <c r="F95" s="200">
        <v>1066449.7104113228</v>
      </c>
      <c r="G95" s="434">
        <f t="shared" si="19"/>
        <v>53037.592179785483</v>
      </c>
      <c r="H95" s="435">
        <v>1231278.0322409854</v>
      </c>
      <c r="I95" s="200">
        <f t="shared" si="20"/>
        <v>476864.14402679726</v>
      </c>
      <c r="J95" s="436">
        <f t="shared" si="21"/>
        <v>-754413.88821418816</v>
      </c>
      <c r="K95" s="200">
        <v>356946.7361238359</v>
      </c>
      <c r="L95" s="437">
        <v>320418.75827526744</v>
      </c>
      <c r="M95" s="437">
        <v>874331.29611714953</v>
      </c>
      <c r="N95" s="437">
        <v>672344.7216941925</v>
      </c>
      <c r="O95" s="437">
        <v>-836847.08597424242</v>
      </c>
      <c r="P95" s="200">
        <v>320947.75003157975</v>
      </c>
      <c r="Q95" s="437">
        <v>2871144</v>
      </c>
      <c r="R95" s="437">
        <v>3375148.8711746689</v>
      </c>
      <c r="S95" s="437">
        <v>1689805.5154613357</v>
      </c>
      <c r="T95" s="437">
        <v>1665414.2069316842</v>
      </c>
      <c r="U95" s="434">
        <f t="shared" si="22"/>
        <v>479613.56264501717</v>
      </c>
      <c r="V95" s="425">
        <v>6805639.6659338586</v>
      </c>
      <c r="W95" s="425">
        <v>6583876.9327317029</v>
      </c>
      <c r="X95" s="438">
        <v>-31143</v>
      </c>
      <c r="Y95" s="438">
        <v>267151</v>
      </c>
      <c r="Z95" s="453">
        <f t="shared" si="25"/>
        <v>6774496.6659338586</v>
      </c>
      <c r="AA95" s="453">
        <f t="shared" si="26"/>
        <v>6851027.9327317029</v>
      </c>
      <c r="AB95" s="434">
        <f t="shared" si="23"/>
        <v>76531.266797844321</v>
      </c>
      <c r="AC95" s="439">
        <f t="shared" si="17"/>
        <v>717.40936841404834</v>
      </c>
      <c r="AD95" s="453">
        <f t="shared" si="18"/>
        <v>740.65166840342738</v>
      </c>
      <c r="AE95" s="436">
        <f t="shared" si="24"/>
        <v>23.242299989379035</v>
      </c>
      <c r="AF95" s="426">
        <v>13</v>
      </c>
      <c r="AG95" s="426">
        <v>13</v>
      </c>
      <c r="AH95" s="504"/>
      <c r="AI95" s="504"/>
      <c r="AJ95" s="504"/>
      <c r="AK95" s="504"/>
    </row>
    <row r="96" spans="1:37">
      <c r="A96" s="431">
        <v>250</v>
      </c>
      <c r="B96" s="432" t="s">
        <v>99</v>
      </c>
      <c r="C96" s="433">
        <v>1808</v>
      </c>
      <c r="D96" s="433">
        <v>1771</v>
      </c>
      <c r="E96" s="437">
        <v>212270.495031862</v>
      </c>
      <c r="F96" s="200">
        <v>242412.14290991778</v>
      </c>
      <c r="G96" s="434">
        <f t="shared" si="19"/>
        <v>30141.647878055781</v>
      </c>
      <c r="H96" s="435">
        <v>269901.53647575394</v>
      </c>
      <c r="I96" s="200">
        <f t="shared" si="20"/>
        <v>-25812.027127422734</v>
      </c>
      <c r="J96" s="436">
        <f t="shared" si="21"/>
        <v>-295713.56360317668</v>
      </c>
      <c r="K96" s="200">
        <v>197920.72461793592</v>
      </c>
      <c r="L96" s="437">
        <v>72091.004209299746</v>
      </c>
      <c r="M96" s="437">
        <v>71980.811857818</v>
      </c>
      <c r="N96" s="437">
        <v>870.77665835380242</v>
      </c>
      <c r="O96" s="437">
        <v>-160222.29073085226</v>
      </c>
      <c r="P96" s="200">
        <v>61448.482735775971</v>
      </c>
      <c r="Q96" s="437">
        <v>695579</v>
      </c>
      <c r="R96" s="437">
        <v>800408.86810264259</v>
      </c>
      <c r="S96" s="437">
        <v>443555.78617089614</v>
      </c>
      <c r="T96" s="437">
        <v>441292.16868401034</v>
      </c>
      <c r="U96" s="434">
        <f t="shared" si="22"/>
        <v>102566.25061575673</v>
      </c>
      <c r="V96" s="425">
        <v>1621306.8176785121</v>
      </c>
      <c r="W96" s="425">
        <v>1458301.1526049939</v>
      </c>
      <c r="X96" s="438">
        <v>-371323</v>
      </c>
      <c r="Y96" s="438">
        <v>-365374</v>
      </c>
      <c r="Z96" s="453">
        <f t="shared" si="25"/>
        <v>1249983.8176785121</v>
      </c>
      <c r="AA96" s="453">
        <f t="shared" si="26"/>
        <v>1092927.1526049939</v>
      </c>
      <c r="AB96" s="434">
        <f t="shared" si="23"/>
        <v>-157056.66507351818</v>
      </c>
      <c r="AC96" s="439">
        <f t="shared" si="17"/>
        <v>691.36273101687618</v>
      </c>
      <c r="AD96" s="453">
        <f t="shared" si="18"/>
        <v>617.12430977131214</v>
      </c>
      <c r="AE96" s="436">
        <f t="shared" si="24"/>
        <v>-74.238421245564041</v>
      </c>
      <c r="AF96" s="426">
        <v>6</v>
      </c>
      <c r="AG96" s="426">
        <v>6</v>
      </c>
      <c r="AH96" s="504"/>
      <c r="AI96" s="504"/>
      <c r="AJ96" s="504"/>
      <c r="AK96" s="504"/>
    </row>
    <row r="97" spans="1:37">
      <c r="A97" s="431">
        <v>256</v>
      </c>
      <c r="B97" s="432" t="s">
        <v>100</v>
      </c>
      <c r="C97" s="433">
        <v>1581</v>
      </c>
      <c r="D97" s="433">
        <v>1554</v>
      </c>
      <c r="E97" s="437">
        <v>1451686.1513661123</v>
      </c>
      <c r="F97" s="200">
        <v>1455064.3515382553</v>
      </c>
      <c r="G97" s="434">
        <f t="shared" si="19"/>
        <v>3378.200172143057</v>
      </c>
      <c r="H97" s="435">
        <v>-656061.37770001881</v>
      </c>
      <c r="I97" s="200">
        <f t="shared" si="20"/>
        <v>-884383.98856564274</v>
      </c>
      <c r="J97" s="436">
        <f t="shared" si="21"/>
        <v>-228322.61086562392</v>
      </c>
      <c r="K97" s="200">
        <v>-267691.33868008648</v>
      </c>
      <c r="L97" s="437">
        <v>-362763.6722493007</v>
      </c>
      <c r="M97" s="437">
        <v>-388370.03901993233</v>
      </c>
      <c r="N97" s="437">
        <v>-434949.22787797474</v>
      </c>
      <c r="O97" s="437">
        <v>-140590.31044367273</v>
      </c>
      <c r="P97" s="200">
        <v>53919.222005305397</v>
      </c>
      <c r="Q97" s="437">
        <v>707007</v>
      </c>
      <c r="R97" s="437">
        <v>851903.69821475446</v>
      </c>
      <c r="S97" s="437">
        <v>342078.91533434653</v>
      </c>
      <c r="T97" s="437">
        <v>343315.21196814114</v>
      </c>
      <c r="U97" s="434">
        <f t="shared" si="22"/>
        <v>146132.99484854913</v>
      </c>
      <c r="V97" s="425">
        <v>1844710.6890004401</v>
      </c>
      <c r="W97" s="425">
        <v>1765899.2731869628</v>
      </c>
      <c r="X97" s="438">
        <v>226746</v>
      </c>
      <c r="Y97" s="438">
        <v>368867</v>
      </c>
      <c r="Z97" s="453">
        <f t="shared" si="25"/>
        <v>2071456.6890004401</v>
      </c>
      <c r="AA97" s="453">
        <f t="shared" si="26"/>
        <v>2134766.2731869631</v>
      </c>
      <c r="AB97" s="434">
        <f t="shared" si="23"/>
        <v>63309.584186522989</v>
      </c>
      <c r="AC97" s="439">
        <f t="shared" si="17"/>
        <v>1310.2192846302594</v>
      </c>
      <c r="AD97" s="453">
        <f t="shared" si="18"/>
        <v>1373.7234705192811</v>
      </c>
      <c r="AE97" s="436">
        <f t="shared" si="24"/>
        <v>63.504185889021755</v>
      </c>
      <c r="AF97" s="426">
        <v>13</v>
      </c>
      <c r="AG97" s="426">
        <v>13</v>
      </c>
      <c r="AH97" s="504"/>
      <c r="AI97" s="504"/>
      <c r="AJ97" s="504"/>
      <c r="AK97" s="504"/>
    </row>
    <row r="98" spans="1:37">
      <c r="A98" s="431">
        <v>257</v>
      </c>
      <c r="B98" s="432" t="s">
        <v>541</v>
      </c>
      <c r="C98" s="433">
        <v>40433</v>
      </c>
      <c r="D98" s="433">
        <v>40722</v>
      </c>
      <c r="E98" s="437">
        <v>27292962.774046551</v>
      </c>
      <c r="F98" s="200">
        <v>26944036.947541714</v>
      </c>
      <c r="G98" s="434">
        <f t="shared" si="19"/>
        <v>-348925.82650483772</v>
      </c>
      <c r="H98" s="435">
        <v>8204619.8342110105</v>
      </c>
      <c r="I98" s="200">
        <f t="shared" si="20"/>
        <v>8502397.5927210096</v>
      </c>
      <c r="J98" s="436">
        <f t="shared" si="21"/>
        <v>297777.75850999914</v>
      </c>
      <c r="K98" s="200">
        <v>4717899.5307239471</v>
      </c>
      <c r="L98" s="437">
        <v>6725341.0649314895</v>
      </c>
      <c r="M98" s="437">
        <v>3486720.3034870639</v>
      </c>
      <c r="N98" s="437">
        <v>4048240.6097632633</v>
      </c>
      <c r="O98" s="437">
        <v>-3684117.5173019571</v>
      </c>
      <c r="P98" s="200">
        <v>1412933.4353282151</v>
      </c>
      <c r="Q98" s="437">
        <v>-661596</v>
      </c>
      <c r="R98" s="437">
        <v>-957594.10945789458</v>
      </c>
      <c r="S98" s="437">
        <v>4555795.7102232007</v>
      </c>
      <c r="T98" s="437">
        <v>4500387.5614631632</v>
      </c>
      <c r="U98" s="434">
        <f t="shared" si="22"/>
        <v>-351406.25821793219</v>
      </c>
      <c r="V98" s="425">
        <v>39391782.31848076</v>
      </c>
      <c r="W98" s="425">
        <v>38989227.993092239</v>
      </c>
      <c r="X98" s="438">
        <v>-1716330</v>
      </c>
      <c r="Y98" s="438">
        <v>-2617706</v>
      </c>
      <c r="Z98" s="453">
        <f t="shared" si="25"/>
        <v>37675452.31848076</v>
      </c>
      <c r="AA98" s="453">
        <f t="shared" si="26"/>
        <v>36371521.993092239</v>
      </c>
      <c r="AB98" s="434">
        <f t="shared" si="23"/>
        <v>-1303930.325388521</v>
      </c>
      <c r="AC98" s="439">
        <f t="shared" si="17"/>
        <v>931.79957753520046</v>
      </c>
      <c r="AD98" s="453">
        <f t="shared" si="18"/>
        <v>893.16639637277729</v>
      </c>
      <c r="AE98" s="436">
        <f t="shared" si="24"/>
        <v>-38.63318116242317</v>
      </c>
      <c r="AF98" s="426">
        <v>1</v>
      </c>
      <c r="AG98" s="427">
        <v>34</v>
      </c>
      <c r="AH98" s="504"/>
      <c r="AI98" s="504"/>
      <c r="AJ98" s="504"/>
      <c r="AK98" s="504"/>
    </row>
    <row r="99" spans="1:37">
      <c r="A99" s="431">
        <v>260</v>
      </c>
      <c r="B99" s="432" t="s">
        <v>542</v>
      </c>
      <c r="C99" s="433">
        <v>9877</v>
      </c>
      <c r="D99" s="433">
        <v>9727</v>
      </c>
      <c r="E99" s="437">
        <v>1338524.5056822151</v>
      </c>
      <c r="F99" s="200">
        <v>1308927.3986522169</v>
      </c>
      <c r="G99" s="434">
        <f t="shared" si="19"/>
        <v>-29597.107029998209</v>
      </c>
      <c r="H99" s="435">
        <v>7140616.1307960674</v>
      </c>
      <c r="I99" s="200">
        <f t="shared" si="20"/>
        <v>3927690.086483574</v>
      </c>
      <c r="J99" s="436">
        <f t="shared" si="21"/>
        <v>-3212926.0443124934</v>
      </c>
      <c r="K99" s="200">
        <v>4309780.9450360192</v>
      </c>
      <c r="L99" s="437">
        <v>2819458.0554212714</v>
      </c>
      <c r="M99" s="437">
        <v>2830835.1857600482</v>
      </c>
      <c r="N99" s="437">
        <v>1650735.0408692514</v>
      </c>
      <c r="O99" s="437">
        <v>-880001.25462394126</v>
      </c>
      <c r="P99" s="200">
        <v>337498.24481699202</v>
      </c>
      <c r="Q99" s="437">
        <v>5042144</v>
      </c>
      <c r="R99" s="437">
        <v>5269298.3131798524</v>
      </c>
      <c r="S99" s="437">
        <v>2114261.2532293941</v>
      </c>
      <c r="T99" s="437">
        <v>2104520.913554274</v>
      </c>
      <c r="U99" s="434">
        <f t="shared" si="22"/>
        <v>217413.97350473143</v>
      </c>
      <c r="V99" s="425">
        <v>15635545.889707677</v>
      </c>
      <c r="W99" s="425">
        <v>12610436.712066803</v>
      </c>
      <c r="X99" s="438">
        <v>-924227</v>
      </c>
      <c r="Y99" s="438">
        <v>-171395</v>
      </c>
      <c r="Z99" s="453">
        <f t="shared" si="25"/>
        <v>14711318.889707677</v>
      </c>
      <c r="AA99" s="453">
        <f t="shared" si="26"/>
        <v>12439041.712066803</v>
      </c>
      <c r="AB99" s="434">
        <f t="shared" si="23"/>
        <v>-2272277.1776408739</v>
      </c>
      <c r="AC99" s="439">
        <f t="shared" si="17"/>
        <v>1489.4521504209454</v>
      </c>
      <c r="AD99" s="453">
        <f t="shared" si="18"/>
        <v>1278.8158437408042</v>
      </c>
      <c r="AE99" s="436">
        <f t="shared" si="24"/>
        <v>-210.63630668014116</v>
      </c>
      <c r="AF99" s="426">
        <v>12</v>
      </c>
      <c r="AG99" s="426">
        <v>12</v>
      </c>
      <c r="AH99" s="504"/>
      <c r="AI99" s="504"/>
      <c r="AJ99" s="504"/>
      <c r="AK99" s="504"/>
    </row>
    <row r="100" spans="1:37">
      <c r="A100" s="431">
        <v>261</v>
      </c>
      <c r="B100" s="432" t="s">
        <v>103</v>
      </c>
      <c r="C100" s="433">
        <v>6523</v>
      </c>
      <c r="D100" s="433">
        <v>6637</v>
      </c>
      <c r="E100" s="437">
        <v>8523394.7994386572</v>
      </c>
      <c r="F100" s="200">
        <v>8746450.1319184788</v>
      </c>
      <c r="G100" s="434">
        <f t="shared" si="19"/>
        <v>223055.33247982152</v>
      </c>
      <c r="H100" s="435">
        <v>769518.98489986849</v>
      </c>
      <c r="I100" s="200">
        <f t="shared" si="20"/>
        <v>2083406.6312805382</v>
      </c>
      <c r="J100" s="436">
        <f t="shared" si="21"/>
        <v>1313887.6463806697</v>
      </c>
      <c r="K100" s="200">
        <v>-476562.29855948989</v>
      </c>
      <c r="L100" s="437">
        <v>609645.52222045348</v>
      </c>
      <c r="M100" s="437">
        <v>1246081.2834593584</v>
      </c>
      <c r="N100" s="437">
        <v>1843925.8542115933</v>
      </c>
      <c r="O100" s="437">
        <v>-600449.09293092403</v>
      </c>
      <c r="P100" s="200">
        <v>230284.34777941564</v>
      </c>
      <c r="Q100" s="437">
        <v>-138958</v>
      </c>
      <c r="R100" s="437">
        <v>-325223.46925284469</v>
      </c>
      <c r="S100" s="437">
        <v>1227445.6298316219</v>
      </c>
      <c r="T100" s="437">
        <v>1207171.2267386289</v>
      </c>
      <c r="U100" s="434">
        <f t="shared" si="22"/>
        <v>-206539.87234583765</v>
      </c>
      <c r="V100" s="425">
        <v>10381401.414170148</v>
      </c>
      <c r="W100" s="425">
        <v>11711804.520819142</v>
      </c>
      <c r="X100" s="438">
        <v>299533</v>
      </c>
      <c r="Y100" s="438">
        <v>61479</v>
      </c>
      <c r="Z100" s="453">
        <f t="shared" si="25"/>
        <v>10680934.414170148</v>
      </c>
      <c r="AA100" s="453">
        <f t="shared" si="26"/>
        <v>11773283.520819142</v>
      </c>
      <c r="AB100" s="434">
        <f t="shared" si="23"/>
        <v>1092349.1066489946</v>
      </c>
      <c r="AC100" s="439">
        <f t="shared" si="17"/>
        <v>1637.4267076759386</v>
      </c>
      <c r="AD100" s="453">
        <f t="shared" si="18"/>
        <v>1773.8863222569146</v>
      </c>
      <c r="AE100" s="436">
        <f t="shared" si="24"/>
        <v>136.45961458097599</v>
      </c>
      <c r="AF100" s="426">
        <v>19</v>
      </c>
      <c r="AG100" s="426">
        <v>19</v>
      </c>
      <c r="AH100" s="504"/>
      <c r="AI100" s="504"/>
      <c r="AJ100" s="504"/>
      <c r="AK100" s="504"/>
    </row>
    <row r="101" spans="1:37">
      <c r="A101" s="431">
        <v>263</v>
      </c>
      <c r="B101" s="432" t="s">
        <v>104</v>
      </c>
      <c r="C101" s="433">
        <v>7759</v>
      </c>
      <c r="D101" s="433">
        <v>7597</v>
      </c>
      <c r="E101" s="437">
        <v>2130964.1471607545</v>
      </c>
      <c r="F101" s="200">
        <v>2124762.5472917403</v>
      </c>
      <c r="G101" s="434">
        <f t="shared" si="19"/>
        <v>-6201.5998690142296</v>
      </c>
      <c r="H101" s="435">
        <v>1941827.5301601342</v>
      </c>
      <c r="I101" s="200">
        <f t="shared" si="20"/>
        <v>1163692.7853462803</v>
      </c>
      <c r="J101" s="436">
        <f t="shared" si="21"/>
        <v>-778134.74481385387</v>
      </c>
      <c r="K101" s="200">
        <v>1224315.5131435227</v>
      </c>
      <c r="L101" s="437">
        <v>1099202.7798002374</v>
      </c>
      <c r="M101" s="437">
        <v>717512.01701661141</v>
      </c>
      <c r="N101" s="437">
        <v>488196.73583322216</v>
      </c>
      <c r="O101" s="437">
        <v>-687300.24996176432</v>
      </c>
      <c r="P101" s="200">
        <v>263593.51967458503</v>
      </c>
      <c r="Q101" s="437">
        <v>4276004</v>
      </c>
      <c r="R101" s="437">
        <v>4502123.8269685572</v>
      </c>
      <c r="S101" s="437">
        <v>1812826.8815624351</v>
      </c>
      <c r="T101" s="437">
        <v>1805927.0038778996</v>
      </c>
      <c r="U101" s="434">
        <f t="shared" si="22"/>
        <v>219219.94928402174</v>
      </c>
      <c r="V101" s="425">
        <v>10161622.558883324</v>
      </c>
      <c r="W101" s="425">
        <v>9596506.163638249</v>
      </c>
      <c r="X101" s="438">
        <v>-383492</v>
      </c>
      <c r="Y101" s="438">
        <v>-406236</v>
      </c>
      <c r="Z101" s="453">
        <f t="shared" si="25"/>
        <v>9778130.5588833243</v>
      </c>
      <c r="AA101" s="453">
        <f t="shared" si="26"/>
        <v>9190270.163638249</v>
      </c>
      <c r="AB101" s="434">
        <f t="shared" si="23"/>
        <v>-587860.39524507523</v>
      </c>
      <c r="AC101" s="439">
        <f t="shared" si="17"/>
        <v>1260.2307718627819</v>
      </c>
      <c r="AD101" s="453">
        <f t="shared" si="18"/>
        <v>1209.7235966352835</v>
      </c>
      <c r="AE101" s="436">
        <f t="shared" si="24"/>
        <v>-50.507175227498465</v>
      </c>
      <c r="AF101" s="426">
        <v>11</v>
      </c>
      <c r="AG101" s="426">
        <v>11</v>
      </c>
      <c r="AH101" s="504"/>
      <c r="AI101" s="504"/>
      <c r="AJ101" s="504"/>
      <c r="AK101" s="504"/>
    </row>
    <row r="102" spans="1:37">
      <c r="A102" s="431">
        <v>265</v>
      </c>
      <c r="B102" s="432" t="s">
        <v>105</v>
      </c>
      <c r="C102" s="433">
        <v>1088</v>
      </c>
      <c r="D102" s="433">
        <v>1064</v>
      </c>
      <c r="E102" s="437">
        <v>837675.48904190317</v>
      </c>
      <c r="F102" s="200">
        <v>828443.31097158382</v>
      </c>
      <c r="G102" s="434">
        <f t="shared" si="19"/>
        <v>-9232.1780703193508</v>
      </c>
      <c r="H102" s="435">
        <v>625026.15329706285</v>
      </c>
      <c r="I102" s="200">
        <f t="shared" si="20"/>
        <v>516086.19186651695</v>
      </c>
      <c r="J102" s="436">
        <f t="shared" si="21"/>
        <v>-108939.9614305459</v>
      </c>
      <c r="K102" s="200">
        <v>422994.28370602295</v>
      </c>
      <c r="L102" s="437">
        <v>405500.36941231851</v>
      </c>
      <c r="M102" s="437">
        <v>202031.86959103993</v>
      </c>
      <c r="N102" s="437">
        <v>169928.18931290039</v>
      </c>
      <c r="O102" s="437">
        <v>-96260.032375847994</v>
      </c>
      <c r="P102" s="200">
        <v>36917.665517146037</v>
      </c>
      <c r="Q102" s="437">
        <v>147742</v>
      </c>
      <c r="R102" s="437">
        <v>352735.55910361098</v>
      </c>
      <c r="S102" s="437">
        <v>246432.62327001276</v>
      </c>
      <c r="T102" s="437">
        <v>244194.61411271486</v>
      </c>
      <c r="U102" s="434">
        <f t="shared" si="22"/>
        <v>202755.54994631303</v>
      </c>
      <c r="V102" s="425">
        <v>1856876.2656089787</v>
      </c>
      <c r="W102" s="425">
        <v>1941459.6760759631</v>
      </c>
      <c r="X102" s="438">
        <v>-296645</v>
      </c>
      <c r="Y102" s="438">
        <v>-284366</v>
      </c>
      <c r="Z102" s="453">
        <f t="shared" si="25"/>
        <v>1560231.2656089787</v>
      </c>
      <c r="AA102" s="453">
        <f t="shared" si="26"/>
        <v>1657093.6760759631</v>
      </c>
      <c r="AB102" s="434">
        <f t="shared" si="23"/>
        <v>96862.41046698438</v>
      </c>
      <c r="AC102" s="439">
        <f t="shared" si="17"/>
        <v>1434.0360897141347</v>
      </c>
      <c r="AD102" s="453">
        <f t="shared" si="18"/>
        <v>1557.4188684924466</v>
      </c>
      <c r="AE102" s="436">
        <f t="shared" si="24"/>
        <v>123.38277877831183</v>
      </c>
      <c r="AF102" s="426">
        <v>13</v>
      </c>
      <c r="AG102" s="426">
        <v>13</v>
      </c>
      <c r="AH102" s="504"/>
      <c r="AI102" s="504"/>
      <c r="AJ102" s="504"/>
      <c r="AK102" s="504"/>
    </row>
    <row r="103" spans="1:37">
      <c r="A103" s="431">
        <v>271</v>
      </c>
      <c r="B103" s="432" t="s">
        <v>543</v>
      </c>
      <c r="C103" s="433">
        <v>6951</v>
      </c>
      <c r="D103" s="433">
        <v>6903</v>
      </c>
      <c r="E103" s="437">
        <v>339896.50731992268</v>
      </c>
      <c r="F103" s="200">
        <v>260942.54594402877</v>
      </c>
      <c r="G103" s="434">
        <f t="shared" si="19"/>
        <v>-78953.961375893909</v>
      </c>
      <c r="H103" s="435">
        <v>-515379.0920225383</v>
      </c>
      <c r="I103" s="200">
        <f t="shared" si="20"/>
        <v>-1457040.5400640608</v>
      </c>
      <c r="J103" s="436">
        <f t="shared" si="21"/>
        <v>-941661.44804152253</v>
      </c>
      <c r="K103" s="200">
        <v>-317440.41636771831</v>
      </c>
      <c r="L103" s="437">
        <v>-696417.9776549621</v>
      </c>
      <c r="M103" s="437">
        <v>-197938.67565481996</v>
      </c>
      <c r="N103" s="437">
        <v>-375622.2255429147</v>
      </c>
      <c r="O103" s="437">
        <v>-624514.10102488601</v>
      </c>
      <c r="P103" s="200">
        <v>239513.76415870216</v>
      </c>
      <c r="Q103" s="437">
        <v>3172285</v>
      </c>
      <c r="R103" s="437">
        <v>2979268.6270577195</v>
      </c>
      <c r="S103" s="437">
        <v>1428589.0970270738</v>
      </c>
      <c r="T103" s="437">
        <v>1410926.1071647825</v>
      </c>
      <c r="U103" s="434">
        <f t="shared" si="22"/>
        <v>-210679.3628045721</v>
      </c>
      <c r="V103" s="425">
        <v>4425391.512324458</v>
      </c>
      <c r="W103" s="425">
        <v>3194096.7402421939</v>
      </c>
      <c r="X103" s="438">
        <v>-287900</v>
      </c>
      <c r="Y103" s="438">
        <v>-383925</v>
      </c>
      <c r="Z103" s="453">
        <f t="shared" si="25"/>
        <v>4137491.512324458</v>
      </c>
      <c r="AA103" s="453">
        <f t="shared" si="26"/>
        <v>2810171.7402421939</v>
      </c>
      <c r="AB103" s="434">
        <f t="shared" si="23"/>
        <v>-1327319.7720822641</v>
      </c>
      <c r="AC103" s="439">
        <f t="shared" si="17"/>
        <v>595.23687416550968</v>
      </c>
      <c r="AD103" s="453">
        <f t="shared" si="18"/>
        <v>407.09426919342229</v>
      </c>
      <c r="AE103" s="436">
        <f t="shared" si="24"/>
        <v>-188.14260497208738</v>
      </c>
      <c r="AF103" s="426">
        <v>4</v>
      </c>
      <c r="AG103" s="426">
        <v>4</v>
      </c>
      <c r="AH103" s="504"/>
      <c r="AI103" s="504"/>
      <c r="AJ103" s="504"/>
      <c r="AK103" s="504"/>
    </row>
    <row r="104" spans="1:37">
      <c r="A104" s="431">
        <v>272</v>
      </c>
      <c r="B104" s="432" t="s">
        <v>544</v>
      </c>
      <c r="C104" s="433">
        <v>47909</v>
      </c>
      <c r="D104" s="433">
        <v>48006</v>
      </c>
      <c r="E104" s="437">
        <v>26271384.605303537</v>
      </c>
      <c r="F104" s="200">
        <v>26902738.56278231</v>
      </c>
      <c r="G104" s="434">
        <f t="shared" si="19"/>
        <v>631353.95747877285</v>
      </c>
      <c r="H104" s="435">
        <v>-8595847.8041206747</v>
      </c>
      <c r="I104" s="200">
        <f t="shared" si="20"/>
        <v>-16913808.796179656</v>
      </c>
      <c r="J104" s="436">
        <f t="shared" si="21"/>
        <v>-8317960.9920589812</v>
      </c>
      <c r="K104" s="200">
        <v>-6039909.8979731565</v>
      </c>
      <c r="L104" s="437">
        <v>-9738230.4465260599</v>
      </c>
      <c r="M104" s="437">
        <v>-2555937.9061475191</v>
      </c>
      <c r="N104" s="437">
        <v>-4498144.4554629494</v>
      </c>
      <c r="O104" s="437">
        <v>-4343100.6712734578</v>
      </c>
      <c r="P104" s="200">
        <v>1665666.7770828127</v>
      </c>
      <c r="Q104" s="437">
        <v>8660489</v>
      </c>
      <c r="R104" s="437">
        <v>9098678.0138255227</v>
      </c>
      <c r="S104" s="437">
        <v>7554623.8483991865</v>
      </c>
      <c r="T104" s="437">
        <v>7579135.5495966859</v>
      </c>
      <c r="U104" s="434">
        <f t="shared" si="22"/>
        <v>462700.71502302215</v>
      </c>
      <c r="V104" s="425">
        <v>33890649.649582051</v>
      </c>
      <c r="W104" s="425">
        <v>26666743.330996554</v>
      </c>
      <c r="X104" s="438">
        <v>-966109</v>
      </c>
      <c r="Y104" s="438">
        <v>-961069</v>
      </c>
      <c r="Z104" s="453">
        <f t="shared" si="25"/>
        <v>32924540.649582051</v>
      </c>
      <c r="AA104" s="453">
        <f t="shared" si="26"/>
        <v>25705674.330996554</v>
      </c>
      <c r="AB104" s="434">
        <f t="shared" si="23"/>
        <v>-7218866.3185854964</v>
      </c>
      <c r="AC104" s="439">
        <f t="shared" si="17"/>
        <v>687.23080526794649</v>
      </c>
      <c r="AD104" s="453">
        <f t="shared" si="18"/>
        <v>535.46794840221128</v>
      </c>
      <c r="AE104" s="436">
        <f t="shared" si="24"/>
        <v>-151.76285686573522</v>
      </c>
      <c r="AF104" s="426">
        <v>16</v>
      </c>
      <c r="AG104" s="426">
        <v>16</v>
      </c>
      <c r="AH104" s="504"/>
      <c r="AI104" s="504"/>
      <c r="AJ104" s="504"/>
      <c r="AK104" s="504"/>
    </row>
    <row r="105" spans="1:37">
      <c r="A105" s="431">
        <v>273</v>
      </c>
      <c r="B105" s="432" t="s">
        <v>108</v>
      </c>
      <c r="C105" s="433">
        <v>3989</v>
      </c>
      <c r="D105" s="433">
        <v>3999</v>
      </c>
      <c r="E105" s="437">
        <v>4234118.2894148398</v>
      </c>
      <c r="F105" s="200">
        <v>4371145.195555401</v>
      </c>
      <c r="G105" s="434">
        <f t="shared" si="19"/>
        <v>137026.90614056122</v>
      </c>
      <c r="H105" s="435">
        <v>145625.24817124847</v>
      </c>
      <c r="I105" s="200">
        <f t="shared" si="20"/>
        <v>20801.587703615573</v>
      </c>
      <c r="J105" s="436">
        <f t="shared" si="21"/>
        <v>-124823.6604676329</v>
      </c>
      <c r="K105" s="200">
        <v>-814129.30658958305</v>
      </c>
      <c r="L105" s="437">
        <v>-709382.42545389966</v>
      </c>
      <c r="M105" s="437">
        <v>959754.55476083152</v>
      </c>
      <c r="N105" s="437">
        <v>953219.84498829453</v>
      </c>
      <c r="O105" s="437">
        <v>-361789.35100659414</v>
      </c>
      <c r="P105" s="200">
        <v>138753.51917581484</v>
      </c>
      <c r="Q105" s="437">
        <v>332890</v>
      </c>
      <c r="R105" s="437">
        <v>260824.51932381504</v>
      </c>
      <c r="S105" s="437">
        <v>755593.04019599035</v>
      </c>
      <c r="T105" s="437">
        <v>745315.2943174633</v>
      </c>
      <c r="U105" s="434">
        <f t="shared" si="22"/>
        <v>-82343.226554712048</v>
      </c>
      <c r="V105" s="425">
        <v>5468226.5777820786</v>
      </c>
      <c r="W105" s="425">
        <v>5398086.5969812386</v>
      </c>
      <c r="X105" s="438">
        <v>-273756</v>
      </c>
      <c r="Y105" s="438">
        <v>-228480</v>
      </c>
      <c r="Z105" s="453">
        <f t="shared" si="25"/>
        <v>5194470.5777820786</v>
      </c>
      <c r="AA105" s="453">
        <f t="shared" si="26"/>
        <v>5169606.5969812386</v>
      </c>
      <c r="AB105" s="434">
        <f t="shared" si="23"/>
        <v>-24863.980800840072</v>
      </c>
      <c r="AC105" s="439">
        <f t="shared" si="17"/>
        <v>1302.1986908453443</v>
      </c>
      <c r="AD105" s="453">
        <f t="shared" si="18"/>
        <v>1292.7248304529228</v>
      </c>
      <c r="AE105" s="436">
        <f t="shared" si="24"/>
        <v>-9.4738603924215568</v>
      </c>
      <c r="AF105" s="426">
        <v>19</v>
      </c>
      <c r="AG105" s="426">
        <v>19</v>
      </c>
      <c r="AH105" s="504"/>
      <c r="AI105" s="504"/>
      <c r="AJ105" s="504"/>
      <c r="AK105" s="504"/>
    </row>
    <row r="106" spans="1:37">
      <c r="A106" s="431">
        <v>275</v>
      </c>
      <c r="B106" s="432" t="s">
        <v>109</v>
      </c>
      <c r="C106" s="433">
        <v>2586</v>
      </c>
      <c r="D106" s="433">
        <v>2521</v>
      </c>
      <c r="E106" s="437">
        <v>435195.31408111169</v>
      </c>
      <c r="F106" s="200">
        <v>502194.48670054844</v>
      </c>
      <c r="G106" s="434">
        <f t="shared" si="19"/>
        <v>66999.172619436751</v>
      </c>
      <c r="H106" s="435">
        <v>909073.42227624799</v>
      </c>
      <c r="I106" s="200">
        <f t="shared" si="20"/>
        <v>275737.34083091689</v>
      </c>
      <c r="J106" s="436">
        <f t="shared" si="21"/>
        <v>-633336.0814453311</v>
      </c>
      <c r="K106" s="200">
        <v>448194.39721103443</v>
      </c>
      <c r="L106" s="437">
        <v>181636.64013836565</v>
      </c>
      <c r="M106" s="437">
        <v>460879.0250652135</v>
      </c>
      <c r="N106" s="437">
        <v>234704.18457487045</v>
      </c>
      <c r="O106" s="437">
        <v>-228074.75716119623</v>
      </c>
      <c r="P106" s="200">
        <v>87471.273278877023</v>
      </c>
      <c r="Q106" s="437">
        <v>1068413</v>
      </c>
      <c r="R106" s="437">
        <v>1243660.6649856942</v>
      </c>
      <c r="S106" s="437">
        <v>533578.4024844853</v>
      </c>
      <c r="T106" s="437">
        <v>522312.78285279009</v>
      </c>
      <c r="U106" s="434">
        <f t="shared" si="22"/>
        <v>163982.0453539989</v>
      </c>
      <c r="V106" s="425">
        <v>2946260.1388418451</v>
      </c>
      <c r="W106" s="425">
        <v>2543905.2754209777</v>
      </c>
      <c r="X106" s="438">
        <v>-99691</v>
      </c>
      <c r="Y106" s="438">
        <v>-66088</v>
      </c>
      <c r="Z106" s="453">
        <f t="shared" si="25"/>
        <v>2846569.1388418451</v>
      </c>
      <c r="AA106" s="453">
        <f t="shared" si="26"/>
        <v>2477817.2754209777</v>
      </c>
      <c r="AB106" s="434">
        <f t="shared" si="23"/>
        <v>-368751.86342086736</v>
      </c>
      <c r="AC106" s="439">
        <f t="shared" si="17"/>
        <v>1100.7614612690816</v>
      </c>
      <c r="AD106" s="453">
        <f t="shared" si="18"/>
        <v>982.87079548630618</v>
      </c>
      <c r="AE106" s="436">
        <f t="shared" si="24"/>
        <v>-117.89066578277539</v>
      </c>
      <c r="AF106" s="426">
        <v>13</v>
      </c>
      <c r="AG106" s="426">
        <v>13</v>
      </c>
      <c r="AH106" s="504"/>
      <c r="AI106" s="504"/>
      <c r="AJ106" s="504"/>
      <c r="AK106" s="504"/>
    </row>
    <row r="107" spans="1:37">
      <c r="A107" s="431">
        <v>276</v>
      </c>
      <c r="B107" s="432" t="s">
        <v>545</v>
      </c>
      <c r="C107" s="433">
        <v>15035</v>
      </c>
      <c r="D107" s="433">
        <v>15157</v>
      </c>
      <c r="E107" s="437">
        <v>10489186.065559769</v>
      </c>
      <c r="F107" s="200">
        <v>10815407.419642117</v>
      </c>
      <c r="G107" s="434">
        <f t="shared" si="19"/>
        <v>326221.35408234783</v>
      </c>
      <c r="H107" s="435">
        <v>2293710.2072084458</v>
      </c>
      <c r="I107" s="200">
        <f t="shared" si="20"/>
        <v>350934.82700774388</v>
      </c>
      <c r="J107" s="436">
        <f t="shared" si="21"/>
        <v>-1942775.3802007018</v>
      </c>
      <c r="K107" s="200">
        <v>1817430.1323513938</v>
      </c>
      <c r="L107" s="437">
        <v>1188832.1990973558</v>
      </c>
      <c r="M107" s="437">
        <v>476280.07485705195</v>
      </c>
      <c r="N107" s="437">
        <v>7452.4911409760489</v>
      </c>
      <c r="O107" s="437">
        <v>-1371253.1115796317</v>
      </c>
      <c r="P107" s="200">
        <v>525903.24834904366</v>
      </c>
      <c r="Q107" s="437">
        <v>5929127</v>
      </c>
      <c r="R107" s="437">
        <v>5382986.7960403142</v>
      </c>
      <c r="S107" s="437">
        <v>2027800.9120636734</v>
      </c>
      <c r="T107" s="437">
        <v>1992420.2016603905</v>
      </c>
      <c r="U107" s="434">
        <f t="shared" si="22"/>
        <v>-581520.91436296888</v>
      </c>
      <c r="V107" s="425">
        <v>20739824.184831887</v>
      </c>
      <c r="W107" s="425">
        <v>18541749.24465736</v>
      </c>
      <c r="X107" s="438">
        <v>-1648224</v>
      </c>
      <c r="Y107" s="438">
        <v>-1871180</v>
      </c>
      <c r="Z107" s="453">
        <f t="shared" si="25"/>
        <v>19091600.184831887</v>
      </c>
      <c r="AA107" s="453">
        <f t="shared" si="26"/>
        <v>16670569.24465736</v>
      </c>
      <c r="AB107" s="434">
        <f t="shared" si="23"/>
        <v>-2421030.9401745275</v>
      </c>
      <c r="AC107" s="439">
        <f t="shared" si="17"/>
        <v>1269.8104545947381</v>
      </c>
      <c r="AD107" s="453">
        <f t="shared" si="18"/>
        <v>1099.8594210369704</v>
      </c>
      <c r="AE107" s="436">
        <f t="shared" si="24"/>
        <v>-169.95103355776769</v>
      </c>
      <c r="AF107" s="426">
        <v>12</v>
      </c>
      <c r="AG107" s="426">
        <v>12</v>
      </c>
      <c r="AH107" s="504"/>
      <c r="AI107" s="504"/>
      <c r="AJ107" s="504"/>
      <c r="AK107" s="504"/>
    </row>
    <row r="108" spans="1:37">
      <c r="A108" s="431">
        <v>280</v>
      </c>
      <c r="B108" s="432" t="s">
        <v>111</v>
      </c>
      <c r="C108" s="433">
        <v>2050</v>
      </c>
      <c r="D108" s="433">
        <v>2024</v>
      </c>
      <c r="E108" s="437">
        <v>1407044.9046276391</v>
      </c>
      <c r="F108" s="200">
        <v>1424272.1696455558</v>
      </c>
      <c r="G108" s="434">
        <f t="shared" si="19"/>
        <v>17227.265017916681</v>
      </c>
      <c r="H108" s="435">
        <v>249184.48043547058</v>
      </c>
      <c r="I108" s="200">
        <f t="shared" si="20"/>
        <v>285184.60323062789</v>
      </c>
      <c r="J108" s="436">
        <f t="shared" si="21"/>
        <v>36000.122795157309</v>
      </c>
      <c r="K108" s="200">
        <v>-7852.4502045848512</v>
      </c>
      <c r="L108" s="437">
        <v>104754.44461973679</v>
      </c>
      <c r="M108" s="437">
        <v>257036.93064005545</v>
      </c>
      <c r="N108" s="437">
        <v>293314.51060526399</v>
      </c>
      <c r="O108" s="437">
        <v>-183111.1894066883</v>
      </c>
      <c r="P108" s="200">
        <v>70226.837412315392</v>
      </c>
      <c r="Q108" s="437">
        <v>886577</v>
      </c>
      <c r="R108" s="437">
        <v>923603.7752084129</v>
      </c>
      <c r="S108" s="437">
        <v>505168.02661108016</v>
      </c>
      <c r="T108" s="437">
        <v>497206.74342637084</v>
      </c>
      <c r="U108" s="434">
        <f t="shared" si="22"/>
        <v>29065.492023703642</v>
      </c>
      <c r="V108" s="425">
        <v>3047974.4116741903</v>
      </c>
      <c r="W108" s="425">
        <v>3130267.291551935</v>
      </c>
      <c r="X108" s="438">
        <v>-273637</v>
      </c>
      <c r="Y108" s="438">
        <v>-292942</v>
      </c>
      <c r="Z108" s="453">
        <f t="shared" si="25"/>
        <v>2774337.4116741903</v>
      </c>
      <c r="AA108" s="453">
        <f t="shared" si="26"/>
        <v>2837325.291551935</v>
      </c>
      <c r="AB108" s="434">
        <f t="shared" si="23"/>
        <v>62987.879877744708</v>
      </c>
      <c r="AC108" s="439">
        <f t="shared" si="17"/>
        <v>1353.3353227678977</v>
      </c>
      <c r="AD108" s="453">
        <f t="shared" si="18"/>
        <v>1401.8405590671616</v>
      </c>
      <c r="AE108" s="436">
        <f t="shared" si="24"/>
        <v>48.50523629926397</v>
      </c>
      <c r="AF108" s="426">
        <v>15</v>
      </c>
      <c r="AG108" s="426">
        <v>15</v>
      </c>
      <c r="AH108" s="504"/>
      <c r="AI108" s="504"/>
      <c r="AJ108" s="504"/>
      <c r="AK108" s="504"/>
    </row>
    <row r="109" spans="1:37">
      <c r="A109" s="431">
        <v>284</v>
      </c>
      <c r="B109" s="432" t="s">
        <v>546</v>
      </c>
      <c r="C109" s="433">
        <v>2271</v>
      </c>
      <c r="D109" s="433">
        <v>2227</v>
      </c>
      <c r="E109" s="437">
        <v>325161.30465013674</v>
      </c>
      <c r="F109" s="200">
        <v>298813.92073912348</v>
      </c>
      <c r="G109" s="434">
        <f t="shared" si="19"/>
        <v>-26347.383911013254</v>
      </c>
      <c r="H109" s="435">
        <v>1864019.5103881918</v>
      </c>
      <c r="I109" s="200">
        <f t="shared" si="20"/>
        <v>808455.23994217359</v>
      </c>
      <c r="J109" s="436">
        <f t="shared" si="21"/>
        <v>-1055564.2704460183</v>
      </c>
      <c r="K109" s="200">
        <v>1028817.6081680136</v>
      </c>
      <c r="L109" s="437">
        <v>495656.02130653325</v>
      </c>
      <c r="M109" s="437">
        <v>835201.90222017828</v>
      </c>
      <c r="N109" s="437">
        <v>437005.46957016032</v>
      </c>
      <c r="O109" s="437">
        <v>-201476.59032050139</v>
      </c>
      <c r="P109" s="200">
        <v>77270.33938598141</v>
      </c>
      <c r="Q109" s="437">
        <v>965830</v>
      </c>
      <c r="R109" s="437">
        <v>1115363.590252762</v>
      </c>
      <c r="S109" s="437">
        <v>510917.09850622597</v>
      </c>
      <c r="T109" s="437">
        <v>507174.86370960594</v>
      </c>
      <c r="U109" s="434">
        <f t="shared" si="22"/>
        <v>145791.35545614199</v>
      </c>
      <c r="V109" s="425">
        <v>3665927.9135445543</v>
      </c>
      <c r="W109" s="425">
        <v>2729807.6146887415</v>
      </c>
      <c r="X109" s="438">
        <v>648350</v>
      </c>
      <c r="Y109" s="116">
        <v>840863</v>
      </c>
      <c r="Z109" s="453">
        <f t="shared" si="25"/>
        <v>4314277.9135445543</v>
      </c>
      <c r="AA109" s="453">
        <f t="shared" si="26"/>
        <v>3570670.6146887415</v>
      </c>
      <c r="AB109" s="434">
        <f t="shared" si="23"/>
        <v>-743607.29885581275</v>
      </c>
      <c r="AC109" s="439">
        <f t="shared" si="17"/>
        <v>1899.7260737756733</v>
      </c>
      <c r="AD109" s="453">
        <f t="shared" si="18"/>
        <v>1603.3545642966958</v>
      </c>
      <c r="AE109" s="436">
        <f t="shared" si="24"/>
        <v>-296.37150947897749</v>
      </c>
      <c r="AF109" s="426">
        <v>2</v>
      </c>
      <c r="AG109" s="426">
        <v>2</v>
      </c>
      <c r="AH109" s="504"/>
      <c r="AI109" s="504"/>
      <c r="AJ109" s="504"/>
      <c r="AK109" s="504"/>
    </row>
    <row r="110" spans="1:37">
      <c r="A110" s="431">
        <v>285</v>
      </c>
      <c r="B110" s="432" t="s">
        <v>113</v>
      </c>
      <c r="C110" s="433">
        <v>51241</v>
      </c>
      <c r="D110" s="433">
        <v>50617</v>
      </c>
      <c r="E110" s="437">
        <v>3904305.3101574406</v>
      </c>
      <c r="F110" s="200">
        <v>3852614.6627491303</v>
      </c>
      <c r="G110" s="434">
        <f t="shared" si="19"/>
        <v>-51690.647408310324</v>
      </c>
      <c r="H110" s="435">
        <v>1970740.9832220366</v>
      </c>
      <c r="I110" s="200">
        <f t="shared" si="20"/>
        <v>-14588792.069717543</v>
      </c>
      <c r="J110" s="436">
        <f t="shared" si="21"/>
        <v>-16559533.052939579</v>
      </c>
      <c r="K110" s="200">
        <v>-810784.20997074631</v>
      </c>
      <c r="L110" s="437">
        <v>-9381746.5107626244</v>
      </c>
      <c r="M110" s="437">
        <v>2781525.1931927828</v>
      </c>
      <c r="N110" s="437">
        <v>-2383988.6197754843</v>
      </c>
      <c r="O110" s="437">
        <v>-4579317.7244062955</v>
      </c>
      <c r="P110" s="200">
        <v>1756260.7852268617</v>
      </c>
      <c r="Q110" s="437">
        <v>11015505</v>
      </c>
      <c r="R110" s="437">
        <v>8942704.4510249775</v>
      </c>
      <c r="S110" s="437">
        <v>7795134.9180065216</v>
      </c>
      <c r="T110" s="437">
        <v>7775933.4417987112</v>
      </c>
      <c r="U110" s="434">
        <f t="shared" si="22"/>
        <v>-2092002.025182832</v>
      </c>
      <c r="V110" s="425">
        <v>24685686.211385999</v>
      </c>
      <c r="W110" s="425">
        <v>5982460.4868798163</v>
      </c>
      <c r="X110" s="438">
        <v>-1899221</v>
      </c>
      <c r="Y110" s="438">
        <v>-1286399</v>
      </c>
      <c r="Z110" s="453">
        <f t="shared" si="25"/>
        <v>22786465.211385999</v>
      </c>
      <c r="AA110" s="453">
        <f t="shared" si="26"/>
        <v>4696061.4868798163</v>
      </c>
      <c r="AB110" s="434">
        <f t="shared" si="23"/>
        <v>-18090403.724506184</v>
      </c>
      <c r="AC110" s="439">
        <f t="shared" si="17"/>
        <v>444.6920476061357</v>
      </c>
      <c r="AD110" s="453">
        <f t="shared" si="18"/>
        <v>92.776369339941454</v>
      </c>
      <c r="AE110" s="436">
        <f t="shared" si="24"/>
        <v>-351.91567826619428</v>
      </c>
      <c r="AF110" s="426">
        <v>8</v>
      </c>
      <c r="AG110" s="426">
        <v>8</v>
      </c>
      <c r="AH110" s="504"/>
      <c r="AI110" s="504"/>
      <c r="AJ110" s="504"/>
      <c r="AK110" s="504"/>
    </row>
    <row r="111" spans="1:37">
      <c r="A111" s="431">
        <v>286</v>
      </c>
      <c r="B111" s="432" t="s">
        <v>114</v>
      </c>
      <c r="C111" s="433">
        <v>80454</v>
      </c>
      <c r="D111" s="433">
        <v>79429</v>
      </c>
      <c r="E111" s="437">
        <v>2769786.3757356498</v>
      </c>
      <c r="F111" s="200">
        <v>1537317.3265814818</v>
      </c>
      <c r="G111" s="434">
        <f t="shared" si="19"/>
        <v>-1232469.049154168</v>
      </c>
      <c r="H111" s="435">
        <v>-4708008.9073723275</v>
      </c>
      <c r="I111" s="200">
        <f t="shared" si="20"/>
        <v>-26218169.041570712</v>
      </c>
      <c r="J111" s="436">
        <f t="shared" si="21"/>
        <v>-21510160.134198382</v>
      </c>
      <c r="K111" s="200">
        <v>-4301015.2112129303</v>
      </c>
      <c r="L111" s="437">
        <v>-15065385.916917082</v>
      </c>
      <c r="M111" s="437">
        <v>-406993.69615939754</v>
      </c>
      <c r="N111" s="437">
        <v>-6722797.3565898724</v>
      </c>
      <c r="O111" s="437">
        <v>-7185938.0747943893</v>
      </c>
      <c r="P111" s="200">
        <v>2755952.3067306322</v>
      </c>
      <c r="Q111" s="437">
        <v>13395157</v>
      </c>
      <c r="R111" s="437">
        <v>14025074.648301022</v>
      </c>
      <c r="S111" s="437">
        <v>13075249.793361763</v>
      </c>
      <c r="T111" s="437">
        <v>12913776.881532978</v>
      </c>
      <c r="U111" s="434">
        <f t="shared" si="22"/>
        <v>468444.73647224158</v>
      </c>
      <c r="V111" s="425">
        <v>24532184.261725083</v>
      </c>
      <c r="W111" s="425">
        <v>2257999.8164524939</v>
      </c>
      <c r="X111" s="438">
        <v>-7434334</v>
      </c>
      <c r="Y111" s="438">
        <v>-7997127</v>
      </c>
      <c r="Z111" s="453">
        <f t="shared" si="25"/>
        <v>17097850.261725083</v>
      </c>
      <c r="AA111" s="453">
        <f t="shared" si="26"/>
        <v>-5739127.1835475061</v>
      </c>
      <c r="AB111" s="434">
        <f t="shared" si="23"/>
        <v>-22836977.445272587</v>
      </c>
      <c r="AC111" s="439">
        <f t="shared" si="17"/>
        <v>212.51709376445029</v>
      </c>
      <c r="AD111" s="453">
        <f t="shared" si="18"/>
        <v>-72.254808489940785</v>
      </c>
      <c r="AE111" s="436">
        <f t="shared" si="24"/>
        <v>-284.77190225439108</v>
      </c>
      <c r="AF111" s="426">
        <v>8</v>
      </c>
      <c r="AG111" s="426">
        <v>8</v>
      </c>
      <c r="AH111" s="504"/>
      <c r="AI111" s="504"/>
      <c r="AJ111" s="504"/>
      <c r="AK111" s="504"/>
    </row>
    <row r="112" spans="1:37">
      <c r="A112" s="431">
        <v>287</v>
      </c>
      <c r="B112" s="432" t="s">
        <v>547</v>
      </c>
      <c r="C112" s="433">
        <v>6380</v>
      </c>
      <c r="D112" s="433">
        <v>6242</v>
      </c>
      <c r="E112" s="437">
        <v>1370139.0530070513</v>
      </c>
      <c r="F112" s="200">
        <v>1566731.8682990759</v>
      </c>
      <c r="G112" s="434">
        <f t="shared" si="19"/>
        <v>196592.81529202452</v>
      </c>
      <c r="H112" s="435">
        <v>2679525.2163029285</v>
      </c>
      <c r="I112" s="200">
        <f t="shared" si="20"/>
        <v>1772370.688637624</v>
      </c>
      <c r="J112" s="436">
        <f t="shared" si="21"/>
        <v>-907154.52766530449</v>
      </c>
      <c r="K112" s="200">
        <v>1606930.1544386714</v>
      </c>
      <c r="L112" s="437">
        <v>1343461.4408904789</v>
      </c>
      <c r="M112" s="437">
        <v>1072595.0618642569</v>
      </c>
      <c r="N112" s="437">
        <v>777043.6969313724</v>
      </c>
      <c r="O112" s="437">
        <v>-564713.46061094292</v>
      </c>
      <c r="P112" s="200">
        <v>216579.01142671576</v>
      </c>
      <c r="Q112" s="437">
        <v>2192390</v>
      </c>
      <c r="R112" s="437">
        <v>2241816.1854563081</v>
      </c>
      <c r="S112" s="437">
        <v>1442594.6279899105</v>
      </c>
      <c r="T112" s="437">
        <v>1437878.5543627285</v>
      </c>
      <c r="U112" s="434">
        <f t="shared" si="22"/>
        <v>44710.111829126254</v>
      </c>
      <c r="V112" s="425">
        <v>7684648.8972998904</v>
      </c>
      <c r="W112" s="425">
        <v>7018797.2968820808</v>
      </c>
      <c r="X112" s="438">
        <v>1137408</v>
      </c>
      <c r="Y112" s="438">
        <v>2415642</v>
      </c>
      <c r="Z112" s="453">
        <f t="shared" si="25"/>
        <v>8822056.8972998895</v>
      </c>
      <c r="AA112" s="453">
        <f t="shared" si="26"/>
        <v>9434439.2968820818</v>
      </c>
      <c r="AB112" s="434">
        <f t="shared" si="23"/>
        <v>612382.3995821923</v>
      </c>
      <c r="AC112" s="439">
        <f t="shared" si="17"/>
        <v>1382.7675387617383</v>
      </c>
      <c r="AD112" s="453">
        <f t="shared" si="18"/>
        <v>1511.4449370205193</v>
      </c>
      <c r="AE112" s="436">
        <f t="shared" si="24"/>
        <v>128.67739825878107</v>
      </c>
      <c r="AF112" s="426">
        <v>15</v>
      </c>
      <c r="AG112" s="426">
        <v>15</v>
      </c>
      <c r="AH112" s="504"/>
      <c r="AI112" s="504"/>
      <c r="AJ112" s="504"/>
      <c r="AK112" s="504"/>
    </row>
    <row r="113" spans="1:37">
      <c r="A113" s="431">
        <v>288</v>
      </c>
      <c r="B113" s="432" t="s">
        <v>548</v>
      </c>
      <c r="C113" s="433">
        <v>6442</v>
      </c>
      <c r="D113" s="433">
        <v>6405</v>
      </c>
      <c r="E113" s="437">
        <v>4257515.948308941</v>
      </c>
      <c r="F113" s="200">
        <v>4550847.4745872598</v>
      </c>
      <c r="G113" s="434">
        <f t="shared" si="19"/>
        <v>293331.52627831884</v>
      </c>
      <c r="H113" s="435">
        <v>-1105167.8965220323</v>
      </c>
      <c r="I113" s="200">
        <f t="shared" si="20"/>
        <v>-582984.62522059144</v>
      </c>
      <c r="J113" s="436">
        <f t="shared" si="21"/>
        <v>522183.27130144089</v>
      </c>
      <c r="K113" s="200">
        <v>-483541.52055936662</v>
      </c>
      <c r="L113" s="437">
        <v>2346.7918281219895</v>
      </c>
      <c r="M113" s="437">
        <v>-621626.37596266565</v>
      </c>
      <c r="N113" s="437">
        <v>-228105.98497165885</v>
      </c>
      <c r="O113" s="437">
        <v>-579460.06331513764</v>
      </c>
      <c r="P113" s="200">
        <v>222234.63123808306</v>
      </c>
      <c r="Q113" s="437">
        <v>1905996</v>
      </c>
      <c r="R113" s="437">
        <v>2062890.9441470727</v>
      </c>
      <c r="S113" s="437">
        <v>1335863.8451157999</v>
      </c>
      <c r="T113" s="437">
        <v>1324833.3043553284</v>
      </c>
      <c r="U113" s="434">
        <f t="shared" si="22"/>
        <v>145864.40338660125</v>
      </c>
      <c r="V113" s="425">
        <v>6394207.8969027083</v>
      </c>
      <c r="W113" s="425">
        <v>7355587.0979987141</v>
      </c>
      <c r="X113" s="438">
        <v>374921</v>
      </c>
      <c r="Y113" s="438">
        <v>106257</v>
      </c>
      <c r="Z113" s="453">
        <f t="shared" si="25"/>
        <v>6769128.8969027083</v>
      </c>
      <c r="AA113" s="453">
        <f t="shared" si="26"/>
        <v>7461844.0979987141</v>
      </c>
      <c r="AB113" s="434">
        <f t="shared" si="23"/>
        <v>692715.20109600574</v>
      </c>
      <c r="AC113" s="439">
        <f t="shared" si="17"/>
        <v>1050.7806421767632</v>
      </c>
      <c r="AD113" s="453">
        <f t="shared" si="18"/>
        <v>1165.0029817328202</v>
      </c>
      <c r="AE113" s="436">
        <f t="shared" si="24"/>
        <v>114.22233955605702</v>
      </c>
      <c r="AF113" s="426">
        <v>15</v>
      </c>
      <c r="AG113" s="426">
        <v>15</v>
      </c>
      <c r="AH113" s="504"/>
      <c r="AI113" s="504"/>
      <c r="AJ113" s="504"/>
      <c r="AK113" s="504"/>
    </row>
    <row r="114" spans="1:37">
      <c r="A114" s="431">
        <v>290</v>
      </c>
      <c r="B114" s="432" t="s">
        <v>117</v>
      </c>
      <c r="C114" s="433">
        <v>7928</v>
      </c>
      <c r="D114" s="433">
        <v>7755</v>
      </c>
      <c r="E114" s="437">
        <v>3195386.6558509646</v>
      </c>
      <c r="F114" s="200">
        <v>3440361.279100582</v>
      </c>
      <c r="G114" s="434">
        <f t="shared" si="19"/>
        <v>244974.62324961741</v>
      </c>
      <c r="H114" s="435">
        <v>487770.52544869686</v>
      </c>
      <c r="I114" s="200">
        <f t="shared" si="20"/>
        <v>676448.37036106654</v>
      </c>
      <c r="J114" s="436">
        <f t="shared" si="21"/>
        <v>188677.84491236968</v>
      </c>
      <c r="K114" s="200">
        <v>-65082.62521018627</v>
      </c>
      <c r="L114" s="437">
        <v>397021.42660257063</v>
      </c>
      <c r="M114" s="437">
        <v>552853.15065888315</v>
      </c>
      <c r="N114" s="437">
        <v>711945.79243258783</v>
      </c>
      <c r="O114" s="437">
        <v>-701594.50288975681</v>
      </c>
      <c r="P114" s="200">
        <v>269075.65421566495</v>
      </c>
      <c r="Q114" s="437">
        <v>2395833</v>
      </c>
      <c r="R114" s="437">
        <v>2869018.9494755934</v>
      </c>
      <c r="S114" s="437">
        <v>1696306.0079607312</v>
      </c>
      <c r="T114" s="437">
        <v>1702254.0793560531</v>
      </c>
      <c r="U114" s="434">
        <f t="shared" si="22"/>
        <v>479134.02087091561</v>
      </c>
      <c r="V114" s="425">
        <v>7775296.1892603924</v>
      </c>
      <c r="W114" s="425">
        <v>8688082.6784502659</v>
      </c>
      <c r="X114" s="438">
        <v>-548572</v>
      </c>
      <c r="Y114" s="438">
        <v>-433702</v>
      </c>
      <c r="Z114" s="453">
        <f t="shared" si="25"/>
        <v>7226724.1892603924</v>
      </c>
      <c r="AA114" s="453">
        <f t="shared" si="26"/>
        <v>8254380.6784502659</v>
      </c>
      <c r="AB114" s="434">
        <f t="shared" si="23"/>
        <v>1027656.4891898734</v>
      </c>
      <c r="AC114" s="439">
        <f t="shared" si="17"/>
        <v>911.54442346876795</v>
      </c>
      <c r="AD114" s="453">
        <f t="shared" si="18"/>
        <v>1064.3946716247924</v>
      </c>
      <c r="AE114" s="436">
        <f t="shared" si="24"/>
        <v>152.85024815602446</v>
      </c>
      <c r="AF114" s="426">
        <v>18</v>
      </c>
      <c r="AG114" s="426">
        <v>18</v>
      </c>
      <c r="AH114" s="504"/>
      <c r="AI114" s="504"/>
      <c r="AJ114" s="504"/>
      <c r="AK114" s="504"/>
    </row>
    <row r="115" spans="1:37">
      <c r="A115" s="431">
        <v>291</v>
      </c>
      <c r="B115" s="432" t="s">
        <v>549</v>
      </c>
      <c r="C115" s="433">
        <v>2158</v>
      </c>
      <c r="D115" s="433">
        <v>2119</v>
      </c>
      <c r="E115" s="437">
        <v>-80538.798607309349</v>
      </c>
      <c r="F115" s="200">
        <v>-134798.22049775696</v>
      </c>
      <c r="G115" s="434">
        <f t="shared" si="19"/>
        <v>-54259.421890447615</v>
      </c>
      <c r="H115" s="435">
        <v>1865960.7941620327</v>
      </c>
      <c r="I115" s="200">
        <f t="shared" si="20"/>
        <v>1860601.3370870927</v>
      </c>
      <c r="J115" s="436">
        <f t="shared" si="21"/>
        <v>-5359.4570749399718</v>
      </c>
      <c r="K115" s="200">
        <v>962215.81022848887</v>
      </c>
      <c r="L115" s="437">
        <v>1054311.1389632663</v>
      </c>
      <c r="M115" s="437">
        <v>903744.98393354379</v>
      </c>
      <c r="N115" s="437">
        <v>924472.97573058342</v>
      </c>
      <c r="O115" s="437">
        <v>-191705.83515453187</v>
      </c>
      <c r="P115" s="200">
        <v>73523.057547774864</v>
      </c>
      <c r="Q115" s="437">
        <v>19146</v>
      </c>
      <c r="R115" s="437">
        <v>245775.68138712578</v>
      </c>
      <c r="S115" s="437">
        <v>449064.00983901828</v>
      </c>
      <c r="T115" s="437">
        <v>438073.53134977981</v>
      </c>
      <c r="U115" s="434">
        <f t="shared" si="22"/>
        <v>215639.20289788727</v>
      </c>
      <c r="V115" s="425">
        <v>2253632.0053937417</v>
      </c>
      <c r="W115" s="425">
        <v>2409652.3293691324</v>
      </c>
      <c r="X115" s="438">
        <v>-92124</v>
      </c>
      <c r="Y115" s="438">
        <v>75207</v>
      </c>
      <c r="Z115" s="453">
        <f t="shared" si="25"/>
        <v>2161508.0053937417</v>
      </c>
      <c r="AA115" s="453">
        <f t="shared" si="26"/>
        <v>2484859.3293691324</v>
      </c>
      <c r="AB115" s="434">
        <f t="shared" si="23"/>
        <v>323351.32397539075</v>
      </c>
      <c r="AC115" s="439">
        <f t="shared" si="17"/>
        <v>1001.625581739454</v>
      </c>
      <c r="AD115" s="453">
        <f t="shared" si="18"/>
        <v>1172.6565971539087</v>
      </c>
      <c r="AE115" s="436">
        <f t="shared" si="24"/>
        <v>171.03101541445471</v>
      </c>
      <c r="AF115" s="426">
        <v>6</v>
      </c>
      <c r="AG115" s="426">
        <v>6</v>
      </c>
      <c r="AH115" s="504"/>
      <c r="AI115" s="504"/>
      <c r="AJ115" s="504"/>
      <c r="AK115" s="504"/>
    </row>
    <row r="116" spans="1:37">
      <c r="A116" s="431">
        <v>297</v>
      </c>
      <c r="B116" s="432" t="s">
        <v>119</v>
      </c>
      <c r="C116" s="433">
        <v>121543</v>
      </c>
      <c r="D116" s="433">
        <v>122594</v>
      </c>
      <c r="E116" s="437">
        <v>13106748.065646477</v>
      </c>
      <c r="F116" s="200">
        <v>12876727.399340101</v>
      </c>
      <c r="G116" s="434">
        <f t="shared" si="19"/>
        <v>-230020.66630637646</v>
      </c>
      <c r="H116" s="435">
        <v>-16740635.329331972</v>
      </c>
      <c r="I116" s="200">
        <f t="shared" si="20"/>
        <v>-24437326.40423717</v>
      </c>
      <c r="J116" s="436">
        <f t="shared" si="21"/>
        <v>-7696691.0749051981</v>
      </c>
      <c r="K116" s="200">
        <v>-11805262.822869556</v>
      </c>
      <c r="L116" s="437">
        <v>-13124916.655373488</v>
      </c>
      <c r="M116" s="437">
        <v>-4935372.5064624157</v>
      </c>
      <c r="N116" s="437">
        <v>-4474986.7012361381</v>
      </c>
      <c r="O116" s="437">
        <v>-11091073.692748787</v>
      </c>
      <c r="P116" s="200">
        <v>4253650.6451212419</v>
      </c>
      <c r="Q116" s="437">
        <v>25752761</v>
      </c>
      <c r="R116" s="437">
        <v>25367351.568419885</v>
      </c>
      <c r="S116" s="437">
        <v>19198097.359689422</v>
      </c>
      <c r="T116" s="437">
        <v>19210082.571614448</v>
      </c>
      <c r="U116" s="434">
        <f t="shared" si="22"/>
        <v>-373424.21965508908</v>
      </c>
      <c r="V116" s="425">
        <v>41316971.096003927</v>
      </c>
      <c r="W116" s="425">
        <v>33016835.137618694</v>
      </c>
      <c r="X116" s="438">
        <v>-1625403</v>
      </c>
      <c r="Y116" s="438">
        <v>-760228</v>
      </c>
      <c r="Z116" s="453">
        <f t="shared" si="25"/>
        <v>39691568.096003927</v>
      </c>
      <c r="AA116" s="453">
        <f t="shared" si="26"/>
        <v>32256607.137618694</v>
      </c>
      <c r="AB116" s="434">
        <f t="shared" si="23"/>
        <v>-7434960.9583852328</v>
      </c>
      <c r="AC116" s="439">
        <f t="shared" si="17"/>
        <v>326.56399871653593</v>
      </c>
      <c r="AD116" s="453">
        <f t="shared" si="18"/>
        <v>263.11733965462173</v>
      </c>
      <c r="AE116" s="436">
        <f t="shared" si="24"/>
        <v>-63.446659061914204</v>
      </c>
      <c r="AF116" s="426">
        <v>11</v>
      </c>
      <c r="AG116" s="426">
        <v>11</v>
      </c>
      <c r="AH116" s="504"/>
      <c r="AI116" s="504"/>
      <c r="AJ116" s="504"/>
      <c r="AK116" s="504"/>
    </row>
    <row r="117" spans="1:37">
      <c r="A117" s="431">
        <v>300</v>
      </c>
      <c r="B117" s="432" t="s">
        <v>120</v>
      </c>
      <c r="C117" s="433">
        <v>3528</v>
      </c>
      <c r="D117" s="433">
        <v>3437</v>
      </c>
      <c r="E117" s="437">
        <v>696530.20857522334</v>
      </c>
      <c r="F117" s="200">
        <v>546984.23096867232</v>
      </c>
      <c r="G117" s="434">
        <f t="shared" si="19"/>
        <v>-149545.97760655102</v>
      </c>
      <c r="H117" s="435">
        <v>2054639.2057657724</v>
      </c>
      <c r="I117" s="200">
        <f t="shared" si="20"/>
        <v>1935347.6877484741</v>
      </c>
      <c r="J117" s="436">
        <f t="shared" si="21"/>
        <v>-119291.51801729831</v>
      </c>
      <c r="K117" s="200">
        <v>1325560.2991796143</v>
      </c>
      <c r="L117" s="437">
        <v>1408655.4427747035</v>
      </c>
      <c r="M117" s="200">
        <v>729078.90658615809</v>
      </c>
      <c r="N117" s="200">
        <v>718383.70633970911</v>
      </c>
      <c r="O117" s="200">
        <v>-310945.23616145639</v>
      </c>
      <c r="P117" s="200">
        <v>119253.77479551779</v>
      </c>
      <c r="Q117" s="437">
        <v>1819193</v>
      </c>
      <c r="R117" s="437">
        <v>1855015.5503457459</v>
      </c>
      <c r="S117" s="437">
        <v>777950.74050796952</v>
      </c>
      <c r="T117" s="437">
        <v>766831.42610848683</v>
      </c>
      <c r="U117" s="434">
        <f t="shared" si="22"/>
        <v>24703.235946263187</v>
      </c>
      <c r="V117" s="425">
        <v>5348313.1548489649</v>
      </c>
      <c r="W117" s="425">
        <v>5104178.8952409467</v>
      </c>
      <c r="X117" s="438">
        <v>1179102</v>
      </c>
      <c r="Y117" s="438">
        <v>1605144</v>
      </c>
      <c r="Z117" s="453">
        <f t="shared" si="25"/>
        <v>6527415.1548489649</v>
      </c>
      <c r="AA117" s="453">
        <f t="shared" si="26"/>
        <v>6709322.8952409467</v>
      </c>
      <c r="AB117" s="434">
        <f t="shared" si="23"/>
        <v>181907.74039198179</v>
      </c>
      <c r="AC117" s="439">
        <f t="shared" si="17"/>
        <v>1850.1743636193212</v>
      </c>
      <c r="AD117" s="453">
        <f t="shared" si="18"/>
        <v>1952.0869639921289</v>
      </c>
      <c r="AE117" s="436">
        <f t="shared" si="24"/>
        <v>101.91260037280767</v>
      </c>
      <c r="AF117" s="426">
        <v>14</v>
      </c>
      <c r="AG117" s="426">
        <v>14</v>
      </c>
      <c r="AH117" s="504"/>
      <c r="AI117" s="504"/>
      <c r="AJ117" s="504"/>
      <c r="AK117" s="504"/>
    </row>
    <row r="118" spans="1:37">
      <c r="A118" s="431">
        <v>301</v>
      </c>
      <c r="B118" s="432" t="s">
        <v>121</v>
      </c>
      <c r="C118" s="433">
        <v>20197</v>
      </c>
      <c r="D118" s="433">
        <v>19890</v>
      </c>
      <c r="E118" s="437">
        <v>3223541.648999189</v>
      </c>
      <c r="F118" s="200">
        <v>3636684.2625455875</v>
      </c>
      <c r="G118" s="434">
        <f t="shared" si="19"/>
        <v>413142.61354639847</v>
      </c>
      <c r="H118" s="435">
        <v>-340217.18442648958</v>
      </c>
      <c r="I118" s="200">
        <f t="shared" si="20"/>
        <v>-4860500.5617121253</v>
      </c>
      <c r="J118" s="436">
        <f t="shared" si="21"/>
        <v>-4520283.377285636</v>
      </c>
      <c r="K118" s="200">
        <v>463551.83119081572</v>
      </c>
      <c r="L118" s="437">
        <v>-1712165.2494871344</v>
      </c>
      <c r="M118" s="437">
        <v>-803769.0156173053</v>
      </c>
      <c r="N118" s="437">
        <v>-2039012.3076953078</v>
      </c>
      <c r="O118" s="437">
        <v>-1799447.4097327224</v>
      </c>
      <c r="P118" s="200">
        <v>690124.40520304011</v>
      </c>
      <c r="Q118" s="437">
        <v>10993484</v>
      </c>
      <c r="R118" s="437">
        <v>10431056.156596472</v>
      </c>
      <c r="S118" s="437">
        <v>4466289.7991133537</v>
      </c>
      <c r="T118" s="437">
        <v>4430386.1056627324</v>
      </c>
      <c r="U118" s="434">
        <f t="shared" si="22"/>
        <v>-598331.53685414977</v>
      </c>
      <c r="V118" s="425">
        <v>18343098.263686053</v>
      </c>
      <c r="W118" s="425">
        <v>13637625.963495262</v>
      </c>
      <c r="X118" s="438">
        <v>-2562167</v>
      </c>
      <c r="Y118" s="438">
        <v>-1917611</v>
      </c>
      <c r="Z118" s="453">
        <f t="shared" si="25"/>
        <v>15780931.263686053</v>
      </c>
      <c r="AA118" s="453">
        <f t="shared" si="26"/>
        <v>11720014.963495262</v>
      </c>
      <c r="AB118" s="434">
        <f t="shared" si="23"/>
        <v>-4060916.3001907915</v>
      </c>
      <c r="AC118" s="439">
        <f t="shared" si="17"/>
        <v>781.35026309283819</v>
      </c>
      <c r="AD118" s="453">
        <f t="shared" si="18"/>
        <v>589.24157684742397</v>
      </c>
      <c r="AE118" s="436">
        <f t="shared" si="24"/>
        <v>-192.10868624541422</v>
      </c>
      <c r="AF118" s="426">
        <v>14</v>
      </c>
      <c r="AG118" s="426">
        <v>14</v>
      </c>
      <c r="AH118" s="504"/>
      <c r="AI118" s="504"/>
      <c r="AJ118" s="504"/>
      <c r="AK118" s="504"/>
    </row>
    <row r="119" spans="1:37">
      <c r="A119" s="431">
        <v>304</v>
      </c>
      <c r="B119" s="432" t="s">
        <v>550</v>
      </c>
      <c r="C119" s="433">
        <v>971</v>
      </c>
      <c r="D119" s="433">
        <v>950</v>
      </c>
      <c r="E119" s="437">
        <v>217939.89352079626</v>
      </c>
      <c r="F119" s="200">
        <v>210207.42066594496</v>
      </c>
      <c r="G119" s="434">
        <f t="shared" si="19"/>
        <v>-7732.4728548513085</v>
      </c>
      <c r="H119" s="435">
        <v>-461882.51522837055</v>
      </c>
      <c r="I119" s="200">
        <f t="shared" si="20"/>
        <v>-335201.16470589052</v>
      </c>
      <c r="J119" s="436">
        <f t="shared" si="21"/>
        <v>126681.35052248003</v>
      </c>
      <c r="K119" s="200">
        <v>-369578.77209693141</v>
      </c>
      <c r="L119" s="437">
        <v>-267929.99606224272</v>
      </c>
      <c r="M119" s="200">
        <v>-92303.743131439114</v>
      </c>
      <c r="N119" s="200">
        <v>-14286.912519806761</v>
      </c>
      <c r="O119" s="200">
        <v>-85946.45747843571</v>
      </c>
      <c r="P119" s="200">
        <v>32962.201354594676</v>
      </c>
      <c r="Q119" s="437">
        <v>-68170</v>
      </c>
      <c r="R119" s="437">
        <v>-73328.255960873343</v>
      </c>
      <c r="S119" s="437">
        <v>180430.88589154335</v>
      </c>
      <c r="T119" s="437">
        <v>175022.54967830618</v>
      </c>
      <c r="U119" s="434">
        <f t="shared" si="22"/>
        <v>-10566.592174110512</v>
      </c>
      <c r="V119" s="425">
        <v>-131681.73581603094</v>
      </c>
      <c r="W119" s="425">
        <v>-23299.450303283782</v>
      </c>
      <c r="X119" s="438">
        <v>-222812</v>
      </c>
      <c r="Y119" s="438">
        <v>-207970</v>
      </c>
      <c r="Z119" s="453">
        <f t="shared" si="25"/>
        <v>-354493.73581603094</v>
      </c>
      <c r="AA119" s="453">
        <f t="shared" si="26"/>
        <v>-231269.45030328378</v>
      </c>
      <c r="AB119" s="434">
        <f t="shared" si="23"/>
        <v>123224.28551274716</v>
      </c>
      <c r="AC119" s="439">
        <f t="shared" si="17"/>
        <v>-365.08108734915646</v>
      </c>
      <c r="AD119" s="453">
        <f t="shared" si="18"/>
        <v>-243.44152663503556</v>
      </c>
      <c r="AE119" s="436">
        <f t="shared" si="24"/>
        <v>121.6395607141209</v>
      </c>
      <c r="AF119" s="426">
        <v>2</v>
      </c>
      <c r="AG119" s="426">
        <v>2</v>
      </c>
      <c r="AH119" s="504"/>
      <c r="AI119" s="504"/>
      <c r="AJ119" s="504"/>
      <c r="AK119" s="504"/>
    </row>
    <row r="120" spans="1:37">
      <c r="A120" s="431">
        <v>305</v>
      </c>
      <c r="B120" s="432" t="s">
        <v>123</v>
      </c>
      <c r="C120" s="433">
        <v>15165</v>
      </c>
      <c r="D120" s="433">
        <v>15146</v>
      </c>
      <c r="E120" s="437">
        <v>6559336.1899045445</v>
      </c>
      <c r="F120" s="200">
        <v>7269373.9826777801</v>
      </c>
      <c r="G120" s="434">
        <f t="shared" si="19"/>
        <v>710037.79277323559</v>
      </c>
      <c r="H120" s="435">
        <v>4321468.6842940338</v>
      </c>
      <c r="I120" s="200">
        <f t="shared" si="20"/>
        <v>1135303.1505126581</v>
      </c>
      <c r="J120" s="436">
        <f t="shared" si="21"/>
        <v>-3186165.5337813757</v>
      </c>
      <c r="K120" s="200">
        <v>1936547.7977629702</v>
      </c>
      <c r="L120" s="437">
        <v>705386.39292361715</v>
      </c>
      <c r="M120" s="437">
        <v>2384920.8865310634</v>
      </c>
      <c r="N120" s="437">
        <v>1274653.1189066158</v>
      </c>
      <c r="O120" s="437">
        <v>-1370257.9420719866</v>
      </c>
      <c r="P120" s="200">
        <v>525521.58075441152</v>
      </c>
      <c r="Q120" s="437">
        <v>4277388</v>
      </c>
      <c r="R120" s="437">
        <v>4653131.978584162</v>
      </c>
      <c r="S120" s="437">
        <v>2761083.9066240275</v>
      </c>
      <c r="T120" s="437">
        <v>2763173.4985383735</v>
      </c>
      <c r="U120" s="434">
        <f t="shared" si="22"/>
        <v>377833.5704985084</v>
      </c>
      <c r="V120" s="425">
        <v>17919276.780822605</v>
      </c>
      <c r="W120" s="425">
        <v>15820982.610619554</v>
      </c>
      <c r="X120" s="438">
        <v>-717416</v>
      </c>
      <c r="Y120" s="438">
        <v>-1054468</v>
      </c>
      <c r="Z120" s="453">
        <f t="shared" si="25"/>
        <v>17201860.780822605</v>
      </c>
      <c r="AA120" s="453">
        <f t="shared" si="26"/>
        <v>14766514.610619554</v>
      </c>
      <c r="AB120" s="434">
        <f t="shared" si="23"/>
        <v>-2435346.1702030506</v>
      </c>
      <c r="AC120" s="439">
        <f t="shared" si="17"/>
        <v>1134.3132727215698</v>
      </c>
      <c r="AD120" s="453">
        <f t="shared" si="18"/>
        <v>974.94484422418816</v>
      </c>
      <c r="AE120" s="436">
        <f t="shared" si="24"/>
        <v>-159.36842849738161</v>
      </c>
      <c r="AF120" s="426">
        <v>17</v>
      </c>
      <c r="AG120" s="426">
        <v>17</v>
      </c>
      <c r="AH120" s="504"/>
      <c r="AI120" s="504"/>
      <c r="AJ120" s="504"/>
      <c r="AK120" s="504"/>
    </row>
    <row r="121" spans="1:37">
      <c r="A121" s="431">
        <v>309</v>
      </c>
      <c r="B121" s="432" t="s">
        <v>124</v>
      </c>
      <c r="C121" s="433">
        <v>6506</v>
      </c>
      <c r="D121" s="433">
        <v>6457</v>
      </c>
      <c r="E121" s="437">
        <v>848966.21972619928</v>
      </c>
      <c r="F121" s="200">
        <v>855414.19437898975</v>
      </c>
      <c r="G121" s="434">
        <f t="shared" si="19"/>
        <v>6447.9746527904645</v>
      </c>
      <c r="H121" s="435">
        <v>-1054219.7922849804</v>
      </c>
      <c r="I121" s="200">
        <f t="shared" si="20"/>
        <v>-2667180.1031149104</v>
      </c>
      <c r="J121" s="436">
        <f t="shared" si="21"/>
        <v>-1612960.31082993</v>
      </c>
      <c r="K121" s="200">
        <v>-532927.13107197662</v>
      </c>
      <c r="L121" s="437">
        <v>-1326691.3806706239</v>
      </c>
      <c r="M121" s="437">
        <v>-521292.66121300391</v>
      </c>
      <c r="N121" s="437">
        <v>-980363.09950571635</v>
      </c>
      <c r="O121" s="437">
        <v>-584164.50098764151</v>
      </c>
      <c r="P121" s="200">
        <v>224038.87804907138</v>
      </c>
      <c r="Q121" s="437">
        <v>3787109</v>
      </c>
      <c r="R121" s="437">
        <v>3865013.1419070028</v>
      </c>
      <c r="S121" s="437">
        <v>1250746.4678319863</v>
      </c>
      <c r="T121" s="437">
        <v>1249922.0350348856</v>
      </c>
      <c r="U121" s="434">
        <f t="shared" si="22"/>
        <v>77079.709109902382</v>
      </c>
      <c r="V121" s="425">
        <v>4832601.8952732049</v>
      </c>
      <c r="W121" s="425">
        <v>3303169.268336664</v>
      </c>
      <c r="X121" s="438">
        <v>-396082</v>
      </c>
      <c r="Y121" s="438">
        <v>-492976</v>
      </c>
      <c r="Z121" s="453">
        <f t="shared" si="25"/>
        <v>4436519.8952732049</v>
      </c>
      <c r="AA121" s="453">
        <f t="shared" si="26"/>
        <v>2810193.268336664</v>
      </c>
      <c r="AB121" s="434">
        <f t="shared" si="23"/>
        <v>-1626326.6269365409</v>
      </c>
      <c r="AC121" s="439">
        <f t="shared" si="17"/>
        <v>681.91206505890023</v>
      </c>
      <c r="AD121" s="453">
        <f t="shared" si="18"/>
        <v>435.21655077228803</v>
      </c>
      <c r="AE121" s="436">
        <f t="shared" si="24"/>
        <v>-246.69551428661219</v>
      </c>
      <c r="AF121" s="426">
        <v>12</v>
      </c>
      <c r="AG121" s="426">
        <v>12</v>
      </c>
      <c r="AH121" s="504"/>
      <c r="AI121" s="504"/>
      <c r="AJ121" s="504"/>
      <c r="AK121" s="504"/>
    </row>
    <row r="122" spans="1:37">
      <c r="A122" s="431">
        <v>312</v>
      </c>
      <c r="B122" s="432" t="s">
        <v>125</v>
      </c>
      <c r="C122" s="433">
        <v>1232</v>
      </c>
      <c r="D122" s="433">
        <v>1196</v>
      </c>
      <c r="E122" s="437">
        <v>656688.81901953637</v>
      </c>
      <c r="F122" s="200">
        <v>648313.21711732401</v>
      </c>
      <c r="G122" s="434">
        <f t="shared" si="19"/>
        <v>-8375.6019022123655</v>
      </c>
      <c r="H122" s="435">
        <v>23824.990988405472</v>
      </c>
      <c r="I122" s="200">
        <f t="shared" si="20"/>
        <v>-286696.63418049744</v>
      </c>
      <c r="J122" s="436">
        <f t="shared" si="21"/>
        <v>-310521.62516890292</v>
      </c>
      <c r="K122" s="200">
        <v>61286.43494559903</v>
      </c>
      <c r="L122" s="437">
        <v>-92720.845611933415</v>
      </c>
      <c r="M122" s="437">
        <v>-37461.443957193558</v>
      </c>
      <c r="N122" s="437">
        <v>-127271.39875370733</v>
      </c>
      <c r="O122" s="437">
        <v>-108202.06646758853</v>
      </c>
      <c r="P122" s="200">
        <v>41497.676652731825</v>
      </c>
      <c r="Q122" s="437">
        <v>63056</v>
      </c>
      <c r="R122" s="437">
        <v>208500.2919736293</v>
      </c>
      <c r="S122" s="437">
        <v>292553.94335623615</v>
      </c>
      <c r="T122" s="437">
        <v>292607.50031525374</v>
      </c>
      <c r="U122" s="434">
        <f t="shared" si="22"/>
        <v>145497.84893264686</v>
      </c>
      <c r="V122" s="425">
        <v>1036123.7533641779</v>
      </c>
      <c r="W122" s="425">
        <v>862724.37524991797</v>
      </c>
      <c r="X122" s="438">
        <v>-316661</v>
      </c>
      <c r="Y122" s="438">
        <v>-311627</v>
      </c>
      <c r="Z122" s="453">
        <f t="shared" si="25"/>
        <v>719462.75336417789</v>
      </c>
      <c r="AA122" s="453">
        <f t="shared" si="26"/>
        <v>551097.37524991797</v>
      </c>
      <c r="AB122" s="434">
        <f t="shared" si="23"/>
        <v>-168365.37811425992</v>
      </c>
      <c r="AC122" s="439">
        <f t="shared" si="17"/>
        <v>583.9795076007938</v>
      </c>
      <c r="AD122" s="453">
        <f t="shared" si="18"/>
        <v>460.7837585701655</v>
      </c>
      <c r="AE122" s="436">
        <f t="shared" si="24"/>
        <v>-123.19574903062829</v>
      </c>
      <c r="AF122" s="426">
        <v>13</v>
      </c>
      <c r="AG122" s="426">
        <v>13</v>
      </c>
      <c r="AH122" s="504"/>
      <c r="AI122" s="504"/>
      <c r="AJ122" s="504"/>
      <c r="AK122" s="504"/>
    </row>
    <row r="123" spans="1:37">
      <c r="A123" s="431">
        <v>316</v>
      </c>
      <c r="B123" s="432" t="s">
        <v>126</v>
      </c>
      <c r="C123" s="433">
        <v>4245</v>
      </c>
      <c r="D123" s="433">
        <v>4198</v>
      </c>
      <c r="E123" s="437">
        <v>124277.58799409267</v>
      </c>
      <c r="F123" s="200">
        <v>133763.39910129865</v>
      </c>
      <c r="G123" s="434">
        <f t="shared" si="19"/>
        <v>9485.8111072059837</v>
      </c>
      <c r="H123" s="435">
        <v>-263718.94507435785</v>
      </c>
      <c r="I123" s="200">
        <f t="shared" si="20"/>
        <v>-624074.69910785416</v>
      </c>
      <c r="J123" s="436">
        <f t="shared" si="21"/>
        <v>-360355.75403349631</v>
      </c>
      <c r="K123" s="200">
        <v>-110788.76585552718</v>
      </c>
      <c r="L123" s="437">
        <v>-213827.08681126978</v>
      </c>
      <c r="M123" s="437">
        <v>-152930.17921883069</v>
      </c>
      <c r="N123" s="437">
        <v>-176112.97313038999</v>
      </c>
      <c r="O123" s="437">
        <v>-379792.87209944538</v>
      </c>
      <c r="P123" s="200">
        <v>145658.23293325101</v>
      </c>
      <c r="Q123" s="437">
        <v>1836400</v>
      </c>
      <c r="R123" s="437">
        <v>1821185.3078773278</v>
      </c>
      <c r="S123" s="437">
        <v>826735.03650535177</v>
      </c>
      <c r="T123" s="437">
        <v>800767.03848243738</v>
      </c>
      <c r="U123" s="434">
        <f t="shared" si="22"/>
        <v>-41182.690145586617</v>
      </c>
      <c r="V123" s="425">
        <v>2523693.6794250868</v>
      </c>
      <c r="W123" s="425">
        <v>2131641.0464381818</v>
      </c>
      <c r="X123" s="438">
        <v>-1094449</v>
      </c>
      <c r="Y123" s="438">
        <v>-932139</v>
      </c>
      <c r="Z123" s="453">
        <f t="shared" si="25"/>
        <v>1429244.6794250868</v>
      </c>
      <c r="AA123" s="453">
        <f t="shared" si="26"/>
        <v>1199502.0464381818</v>
      </c>
      <c r="AB123" s="434">
        <f t="shared" si="23"/>
        <v>-229742.63298690505</v>
      </c>
      <c r="AC123" s="439">
        <f t="shared" si="17"/>
        <v>336.68897041815944</v>
      </c>
      <c r="AD123" s="453">
        <f t="shared" si="18"/>
        <v>285.7317880986617</v>
      </c>
      <c r="AE123" s="436">
        <f t="shared" si="24"/>
        <v>-50.957182319497747</v>
      </c>
      <c r="AF123" s="426">
        <v>7</v>
      </c>
      <c r="AG123" s="426">
        <v>7</v>
      </c>
      <c r="AH123" s="504"/>
      <c r="AI123" s="504"/>
      <c r="AJ123" s="504"/>
      <c r="AK123" s="504"/>
    </row>
    <row r="124" spans="1:37">
      <c r="A124" s="431">
        <v>317</v>
      </c>
      <c r="B124" s="432" t="s">
        <v>127</v>
      </c>
      <c r="C124" s="433">
        <v>2533</v>
      </c>
      <c r="D124" s="433">
        <v>2474</v>
      </c>
      <c r="E124" s="437">
        <v>1837091.553643069</v>
      </c>
      <c r="F124" s="200">
        <v>1824922.809975374</v>
      </c>
      <c r="G124" s="434">
        <f t="shared" si="19"/>
        <v>-12168.743667694973</v>
      </c>
      <c r="H124" s="435">
        <v>1284975.5939972831</v>
      </c>
      <c r="I124" s="200">
        <f t="shared" si="20"/>
        <v>691347.42984440539</v>
      </c>
      <c r="J124" s="436">
        <f t="shared" si="21"/>
        <v>-593628.16415287775</v>
      </c>
      <c r="K124" s="200">
        <v>848028.36924636201</v>
      </c>
      <c r="L124" s="437">
        <v>603167.07766717882</v>
      </c>
      <c r="M124" s="437">
        <v>436947.22475092119</v>
      </c>
      <c r="N124" s="437">
        <v>226162.50970394525</v>
      </c>
      <c r="O124" s="437">
        <v>-223822.66926489468</v>
      </c>
      <c r="P124" s="200">
        <v>85840.511738176036</v>
      </c>
      <c r="Q124" s="437">
        <v>1442924</v>
      </c>
      <c r="R124" s="437">
        <v>1502394.7495131327</v>
      </c>
      <c r="S124" s="437">
        <v>594698.73847422237</v>
      </c>
      <c r="T124" s="437">
        <v>597229.63158571674</v>
      </c>
      <c r="U124" s="434">
        <f t="shared" si="22"/>
        <v>62001.642624627333</v>
      </c>
      <c r="V124" s="425">
        <v>5159689.886114575</v>
      </c>
      <c r="W124" s="425">
        <v>4615894.620968705</v>
      </c>
      <c r="X124" s="438">
        <v>81265</v>
      </c>
      <c r="Y124" s="438">
        <v>54351</v>
      </c>
      <c r="Z124" s="453">
        <f t="shared" si="25"/>
        <v>5240954.886114575</v>
      </c>
      <c r="AA124" s="453">
        <f t="shared" si="26"/>
        <v>4670245.620968705</v>
      </c>
      <c r="AB124" s="434">
        <f t="shared" si="23"/>
        <v>-570709.26514586993</v>
      </c>
      <c r="AC124" s="439">
        <f t="shared" si="17"/>
        <v>2069.0702274435748</v>
      </c>
      <c r="AD124" s="453">
        <f t="shared" si="18"/>
        <v>1887.7306471175041</v>
      </c>
      <c r="AE124" s="436">
        <f t="shared" si="24"/>
        <v>-181.33958032607075</v>
      </c>
      <c r="AF124" s="426">
        <v>17</v>
      </c>
      <c r="AG124" s="426">
        <v>17</v>
      </c>
      <c r="AH124" s="504"/>
      <c r="AI124" s="504"/>
      <c r="AJ124" s="504"/>
      <c r="AK124" s="504"/>
    </row>
    <row r="125" spans="1:37">
      <c r="A125" s="431">
        <v>320</v>
      </c>
      <c r="B125" s="432" t="s">
        <v>128</v>
      </c>
      <c r="C125" s="433">
        <v>7105</v>
      </c>
      <c r="D125" s="433">
        <v>6996</v>
      </c>
      <c r="E125" s="437">
        <v>1449252.7347143511</v>
      </c>
      <c r="F125" s="200">
        <v>1598791.797827831</v>
      </c>
      <c r="G125" s="434">
        <f t="shared" si="19"/>
        <v>149539.06311347988</v>
      </c>
      <c r="H125" s="435">
        <v>2601540.4480969161</v>
      </c>
      <c r="I125" s="200">
        <f t="shared" si="20"/>
        <v>761516.04283504572</v>
      </c>
      <c r="J125" s="436">
        <f t="shared" si="21"/>
        <v>-1840024.4052618705</v>
      </c>
      <c r="K125" s="200">
        <v>1216368.6201065173</v>
      </c>
      <c r="L125" s="437">
        <v>426974.09901665291</v>
      </c>
      <c r="M125" s="437">
        <v>1385171.8279903987</v>
      </c>
      <c r="N125" s="437">
        <v>724729.16049459495</v>
      </c>
      <c r="O125" s="437">
        <v>-632927.80686224869</v>
      </c>
      <c r="P125" s="200">
        <v>242740.5901860467</v>
      </c>
      <c r="Q125" s="437">
        <v>2612167</v>
      </c>
      <c r="R125" s="437">
        <v>2669439.6960359896</v>
      </c>
      <c r="S125" s="437">
        <v>1333239.8237081533</v>
      </c>
      <c r="T125" s="437">
        <v>1333825.069367379</v>
      </c>
      <c r="U125" s="434">
        <f t="shared" si="22"/>
        <v>57857.941695215181</v>
      </c>
      <c r="V125" s="425">
        <v>7996200.006519421</v>
      </c>
      <c r="W125" s="425">
        <v>6363572.6062078513</v>
      </c>
      <c r="X125" s="438">
        <v>-342711</v>
      </c>
      <c r="Y125" s="438">
        <v>250732</v>
      </c>
      <c r="Z125" s="453">
        <f t="shared" si="25"/>
        <v>7653489.006519421</v>
      </c>
      <c r="AA125" s="453">
        <f t="shared" si="26"/>
        <v>6614304.6062078513</v>
      </c>
      <c r="AB125" s="434">
        <f t="shared" si="23"/>
        <v>-1039184.4003115697</v>
      </c>
      <c r="AC125" s="439">
        <f t="shared" si="17"/>
        <v>1077.1976082363717</v>
      </c>
      <c r="AD125" s="453">
        <f t="shared" si="18"/>
        <v>945.44090997825208</v>
      </c>
      <c r="AE125" s="436">
        <f t="shared" si="24"/>
        <v>-131.75669825811963</v>
      </c>
      <c r="AF125" s="426">
        <v>19</v>
      </c>
      <c r="AG125" s="426">
        <v>19</v>
      </c>
      <c r="AH125" s="504"/>
      <c r="AI125" s="504"/>
      <c r="AJ125" s="504"/>
      <c r="AK125" s="504"/>
    </row>
    <row r="126" spans="1:37">
      <c r="A126" s="431">
        <v>322</v>
      </c>
      <c r="B126" s="432" t="s">
        <v>551</v>
      </c>
      <c r="C126" s="433">
        <v>6614</v>
      </c>
      <c r="D126" s="433">
        <v>6549</v>
      </c>
      <c r="E126" s="437">
        <v>4736170.0031601898</v>
      </c>
      <c r="F126" s="200">
        <v>4658633.7171693351</v>
      </c>
      <c r="G126" s="434">
        <f t="shared" si="19"/>
        <v>-77536.285990854725</v>
      </c>
      <c r="H126" s="435">
        <v>2480533.5064955074</v>
      </c>
      <c r="I126" s="200">
        <f t="shared" si="20"/>
        <v>1796786.0607343838</v>
      </c>
      <c r="J126" s="436">
        <f t="shared" si="21"/>
        <v>-683747.44576112367</v>
      </c>
      <c r="K126" s="200">
        <v>1247601.3822249568</v>
      </c>
      <c r="L126" s="437">
        <v>1131768.4654024285</v>
      </c>
      <c r="M126" s="437">
        <v>1232932.1242705504</v>
      </c>
      <c r="N126" s="437">
        <v>1030274.3251793605</v>
      </c>
      <c r="O126" s="437">
        <v>-592487.7368697637</v>
      </c>
      <c r="P126" s="200">
        <v>227231.00702235845</v>
      </c>
      <c r="Q126" s="437">
        <v>1998390</v>
      </c>
      <c r="R126" s="437">
        <v>2066259.6257351311</v>
      </c>
      <c r="S126" s="437">
        <v>1276403.4791246401</v>
      </c>
      <c r="T126" s="437">
        <v>1264748.1416320186</v>
      </c>
      <c r="U126" s="434">
        <f t="shared" si="22"/>
        <v>56214.288242509589</v>
      </c>
      <c r="V126" s="425">
        <v>10491496.988780338</v>
      </c>
      <c r="W126" s="425">
        <v>9786427.5454034265</v>
      </c>
      <c r="X126" s="438">
        <v>-516001</v>
      </c>
      <c r="Y126" s="438">
        <v>-478852</v>
      </c>
      <c r="Z126" s="453">
        <f t="shared" si="25"/>
        <v>9975495.9887803383</v>
      </c>
      <c r="AA126" s="453">
        <f t="shared" si="26"/>
        <v>9307575.5454034265</v>
      </c>
      <c r="AB126" s="434">
        <f t="shared" si="23"/>
        <v>-667920.4433769118</v>
      </c>
      <c r="AC126" s="439">
        <f t="shared" si="17"/>
        <v>1508.2394902903445</v>
      </c>
      <c r="AD126" s="453">
        <f t="shared" si="18"/>
        <v>1421.2208803486681</v>
      </c>
      <c r="AE126" s="436">
        <f t="shared" si="24"/>
        <v>-87.018609941676459</v>
      </c>
      <c r="AF126" s="426">
        <v>2</v>
      </c>
      <c r="AG126" s="426">
        <v>2</v>
      </c>
      <c r="AH126" s="504"/>
      <c r="AI126" s="504"/>
      <c r="AJ126" s="504"/>
      <c r="AK126" s="504"/>
    </row>
    <row r="127" spans="1:37">
      <c r="A127" s="431">
        <v>398</v>
      </c>
      <c r="B127" s="432" t="s">
        <v>552</v>
      </c>
      <c r="C127" s="433">
        <v>120027</v>
      </c>
      <c r="D127" s="433">
        <v>120175</v>
      </c>
      <c r="E127" s="437">
        <v>20093348.557439052</v>
      </c>
      <c r="F127" s="200">
        <v>20327701.961066902</v>
      </c>
      <c r="G127" s="434">
        <f t="shared" si="19"/>
        <v>234353.40362785012</v>
      </c>
      <c r="H127" s="435">
        <v>31620803.152948089</v>
      </c>
      <c r="I127" s="200">
        <f t="shared" si="20"/>
        <v>17054546.925044317</v>
      </c>
      <c r="J127" s="436">
        <f t="shared" si="21"/>
        <v>-14566256.227903772</v>
      </c>
      <c r="K127" s="200">
        <v>12854456.673994904</v>
      </c>
      <c r="L127" s="437">
        <v>9513565.8232124075</v>
      </c>
      <c r="M127" s="437">
        <v>18766346.478953186</v>
      </c>
      <c r="N127" s="437">
        <v>14243489.501497801</v>
      </c>
      <c r="O127" s="437">
        <v>-10872226.871022118</v>
      </c>
      <c r="P127" s="200">
        <v>4169718.4713562266</v>
      </c>
      <c r="Q127" s="437">
        <v>24612317</v>
      </c>
      <c r="R127" s="437">
        <v>23182373.443431057</v>
      </c>
      <c r="S127" s="437">
        <v>18168313.588099688</v>
      </c>
      <c r="T127" s="437">
        <v>18224255.371812128</v>
      </c>
      <c r="U127" s="434">
        <f t="shared" si="22"/>
        <v>-1374001.7728565037</v>
      </c>
      <c r="V127" s="425">
        <v>94494782.298486829</v>
      </c>
      <c r="W127" s="425">
        <v>78788877.70378688</v>
      </c>
      <c r="X127" s="438">
        <v>-3777469</v>
      </c>
      <c r="Y127" s="438">
        <v>-2421666</v>
      </c>
      <c r="Z127" s="453">
        <f t="shared" si="25"/>
        <v>90717313.298486829</v>
      </c>
      <c r="AA127" s="453">
        <f t="shared" si="26"/>
        <v>76367211.70378688</v>
      </c>
      <c r="AB127" s="434">
        <f t="shared" si="23"/>
        <v>-14350101.594699949</v>
      </c>
      <c r="AC127" s="439">
        <f t="shared" si="17"/>
        <v>755.80755412104634</v>
      </c>
      <c r="AD127" s="453">
        <f t="shared" si="18"/>
        <v>635.46670858154255</v>
      </c>
      <c r="AE127" s="436">
        <f t="shared" si="24"/>
        <v>-120.34084553950379</v>
      </c>
      <c r="AF127" s="426">
        <v>7</v>
      </c>
      <c r="AG127" s="426">
        <v>7</v>
      </c>
      <c r="AH127" s="504"/>
      <c r="AI127" s="504"/>
      <c r="AJ127" s="504"/>
      <c r="AK127" s="504"/>
    </row>
    <row r="128" spans="1:37">
      <c r="A128" s="431">
        <v>399</v>
      </c>
      <c r="B128" s="432" t="s">
        <v>553</v>
      </c>
      <c r="C128" s="433">
        <v>7916</v>
      </c>
      <c r="D128" s="433">
        <v>7817</v>
      </c>
      <c r="E128" s="437">
        <v>4240056.7923984881</v>
      </c>
      <c r="F128" s="200">
        <v>4178787.0732179517</v>
      </c>
      <c r="G128" s="434">
        <f t="shared" si="19"/>
        <v>-61269.719180536456</v>
      </c>
      <c r="H128" s="435">
        <v>-2707363.879422769</v>
      </c>
      <c r="I128" s="200">
        <f t="shared" si="20"/>
        <v>-3640181.7077630917</v>
      </c>
      <c r="J128" s="436">
        <f t="shared" si="21"/>
        <v>-932817.82834032271</v>
      </c>
      <c r="K128" s="200">
        <v>-1174178.2707272482</v>
      </c>
      <c r="L128" s="437">
        <v>-1523096.9656859119</v>
      </c>
      <c r="M128" s="200">
        <v>-1533185.608695521</v>
      </c>
      <c r="N128" s="200">
        <v>-1681107.9735297423</v>
      </c>
      <c r="O128" s="200">
        <v>-707203.64011466526</v>
      </c>
      <c r="P128" s="200">
        <v>271226.87156722799</v>
      </c>
      <c r="Q128" s="437">
        <v>3221667</v>
      </c>
      <c r="R128" s="437">
        <v>2911680.0782160889</v>
      </c>
      <c r="S128" s="437">
        <v>1304513.8354180634</v>
      </c>
      <c r="T128" s="437">
        <v>1277787.5579741742</v>
      </c>
      <c r="U128" s="434">
        <f t="shared" si="22"/>
        <v>-336713.19922780013</v>
      </c>
      <c r="V128" s="425">
        <v>6058873.7483937824</v>
      </c>
      <c r="W128" s="425">
        <v>4728073.0018033478</v>
      </c>
      <c r="X128" s="438">
        <v>-380211</v>
      </c>
      <c r="Y128" s="438">
        <v>-404342</v>
      </c>
      <c r="Z128" s="453">
        <f t="shared" si="25"/>
        <v>5678662.7483937824</v>
      </c>
      <c r="AA128" s="453">
        <f t="shared" si="26"/>
        <v>4323731.0018033478</v>
      </c>
      <c r="AB128" s="434">
        <f t="shared" si="23"/>
        <v>-1354931.7465904346</v>
      </c>
      <c r="AC128" s="439">
        <f t="shared" si="17"/>
        <v>717.36517791735503</v>
      </c>
      <c r="AD128" s="453">
        <f t="shared" si="18"/>
        <v>553.1189717031275</v>
      </c>
      <c r="AE128" s="436">
        <f t="shared" si="24"/>
        <v>-164.24620621422753</v>
      </c>
      <c r="AF128" s="426">
        <v>15</v>
      </c>
      <c r="AG128" s="426">
        <v>15</v>
      </c>
      <c r="AH128" s="504"/>
      <c r="AI128" s="504"/>
      <c r="AJ128" s="504"/>
      <c r="AK128" s="504"/>
    </row>
    <row r="129" spans="1:37">
      <c r="A129" s="431">
        <v>400</v>
      </c>
      <c r="B129" s="432" t="s">
        <v>554</v>
      </c>
      <c r="C129" s="433">
        <v>8456</v>
      </c>
      <c r="D129" s="433">
        <v>8366</v>
      </c>
      <c r="E129" s="437">
        <v>3406544.9394397344</v>
      </c>
      <c r="F129" s="200">
        <v>3814392.1000270518</v>
      </c>
      <c r="G129" s="434">
        <f t="shared" si="19"/>
        <v>407847.16058731731</v>
      </c>
      <c r="H129" s="435">
        <v>3720731.7562590241</v>
      </c>
      <c r="I129" s="200">
        <f t="shared" si="20"/>
        <v>2158946.2940261932</v>
      </c>
      <c r="J129" s="436">
        <f t="shared" si="21"/>
        <v>-1561785.4622328309</v>
      </c>
      <c r="K129" s="200">
        <v>2097677.7349020829</v>
      </c>
      <c r="L129" s="437">
        <v>1536725.685965484</v>
      </c>
      <c r="M129" s="437">
        <v>1623054.0213569414</v>
      </c>
      <c r="N129" s="437">
        <v>1088816.6993576081</v>
      </c>
      <c r="O129" s="437">
        <v>-756871.64554167702</v>
      </c>
      <c r="P129" s="200">
        <v>290275.55424477794</v>
      </c>
      <c r="Q129" s="437">
        <v>3028423</v>
      </c>
      <c r="R129" s="437">
        <v>2823877.6300907177</v>
      </c>
      <c r="S129" s="437">
        <v>1719447.5177456571</v>
      </c>
      <c r="T129" s="437">
        <v>1704563.8904844206</v>
      </c>
      <c r="U129" s="434">
        <f t="shared" si="22"/>
        <v>-219428.99717051908</v>
      </c>
      <c r="V129" s="425">
        <v>11875147.213444415</v>
      </c>
      <c r="W129" s="425">
        <v>10501779.91479772</v>
      </c>
      <c r="X129" s="438">
        <v>978329</v>
      </c>
      <c r="Y129" s="438">
        <v>1959626</v>
      </c>
      <c r="Z129" s="453">
        <f t="shared" si="25"/>
        <v>12853476.213444415</v>
      </c>
      <c r="AA129" s="453">
        <f t="shared" si="26"/>
        <v>12461405.91479772</v>
      </c>
      <c r="AB129" s="434">
        <f t="shared" si="23"/>
        <v>-392070.29864669591</v>
      </c>
      <c r="AC129" s="439">
        <f t="shared" si="17"/>
        <v>1520.0421255255931</v>
      </c>
      <c r="AD129" s="453">
        <f t="shared" si="18"/>
        <v>1489.5297531434042</v>
      </c>
      <c r="AE129" s="436">
        <f t="shared" si="24"/>
        <v>-30.512372382188914</v>
      </c>
      <c r="AF129" s="426">
        <v>2</v>
      </c>
      <c r="AG129" s="426">
        <v>2</v>
      </c>
      <c r="AH129" s="504"/>
      <c r="AI129" s="504"/>
      <c r="AJ129" s="504"/>
      <c r="AK129" s="504"/>
    </row>
    <row r="130" spans="1:37">
      <c r="A130" s="431">
        <v>402</v>
      </c>
      <c r="B130" s="432" t="s">
        <v>133</v>
      </c>
      <c r="C130" s="433">
        <v>9247</v>
      </c>
      <c r="D130" s="433">
        <v>9099</v>
      </c>
      <c r="E130" s="437">
        <v>2400013.2498981515</v>
      </c>
      <c r="F130" s="200">
        <v>2225543.4171003215</v>
      </c>
      <c r="G130" s="434">
        <f t="shared" si="19"/>
        <v>-174469.83279782999</v>
      </c>
      <c r="H130" s="435">
        <v>-1738728.6123811561</v>
      </c>
      <c r="I130" s="200">
        <f t="shared" si="20"/>
        <v>-3960069.3914487534</v>
      </c>
      <c r="J130" s="436">
        <f t="shared" si="21"/>
        <v>-2221340.7790675974</v>
      </c>
      <c r="K130" s="200">
        <v>-783440.40137383319</v>
      </c>
      <c r="L130" s="437">
        <v>-1870815.0640129249</v>
      </c>
      <c r="M130" s="437">
        <v>-955288.21100732288</v>
      </c>
      <c r="N130" s="437">
        <v>-1581776.6995717972</v>
      </c>
      <c r="O130" s="437">
        <v>-823186.12273293326</v>
      </c>
      <c r="P130" s="200">
        <v>315708.49486890208</v>
      </c>
      <c r="Q130" s="437">
        <v>5014581</v>
      </c>
      <c r="R130" s="437">
        <v>5021466.3466851758</v>
      </c>
      <c r="S130" s="437">
        <v>1916903.2441040578</v>
      </c>
      <c r="T130" s="437">
        <v>1894969.8595900368</v>
      </c>
      <c r="U130" s="434">
        <f t="shared" si="22"/>
        <v>-15048.037828844972</v>
      </c>
      <c r="V130" s="425">
        <v>7592768.8816210534</v>
      </c>
      <c r="W130" s="425">
        <v>5181910.232110953</v>
      </c>
      <c r="X130" s="438">
        <v>-96194</v>
      </c>
      <c r="Y130" s="438">
        <v>-281517</v>
      </c>
      <c r="Z130" s="453">
        <f t="shared" si="25"/>
        <v>7496574.8816210534</v>
      </c>
      <c r="AA130" s="453">
        <f t="shared" si="26"/>
        <v>4900393.232110953</v>
      </c>
      <c r="AB130" s="434">
        <f t="shared" si="23"/>
        <v>-2596181.6495101005</v>
      </c>
      <c r="AC130" s="439">
        <f t="shared" si="17"/>
        <v>810.70345859425254</v>
      </c>
      <c r="AD130" s="453">
        <f t="shared" si="18"/>
        <v>538.56393363127302</v>
      </c>
      <c r="AE130" s="436">
        <f t="shared" si="24"/>
        <v>-272.13952496297952</v>
      </c>
      <c r="AF130" s="426">
        <v>11</v>
      </c>
      <c r="AG130" s="426">
        <v>11</v>
      </c>
      <c r="AH130" s="504"/>
      <c r="AI130" s="504"/>
      <c r="AJ130" s="504"/>
      <c r="AK130" s="504"/>
    </row>
    <row r="131" spans="1:37">
      <c r="A131" s="431">
        <v>403</v>
      </c>
      <c r="B131" s="432" t="s">
        <v>134</v>
      </c>
      <c r="C131" s="433">
        <v>2866</v>
      </c>
      <c r="D131" s="433">
        <v>2820</v>
      </c>
      <c r="E131" s="437">
        <v>769433.85729978944</v>
      </c>
      <c r="F131" s="200">
        <v>816804.18499562901</v>
      </c>
      <c r="G131" s="434">
        <f t="shared" si="19"/>
        <v>47370.327695839573</v>
      </c>
      <c r="H131" s="435">
        <v>699758.4111759736</v>
      </c>
      <c r="I131" s="200">
        <f t="shared" si="20"/>
        <v>113183.75809726314</v>
      </c>
      <c r="J131" s="436">
        <f t="shared" si="21"/>
        <v>-586574.65307871043</v>
      </c>
      <c r="K131" s="200">
        <v>551375.07703542442</v>
      </c>
      <c r="L131" s="437">
        <v>275495.32729363284</v>
      </c>
      <c r="M131" s="437">
        <v>148383.33414054918</v>
      </c>
      <c r="N131" s="437">
        <v>-5031.9878603363068</v>
      </c>
      <c r="O131" s="437">
        <v>-255125.27377809337</v>
      </c>
      <c r="P131" s="200">
        <v>97845.692442059983</v>
      </c>
      <c r="Q131" s="437">
        <v>1526725</v>
      </c>
      <c r="R131" s="437">
        <v>1528250.9533130785</v>
      </c>
      <c r="S131" s="437">
        <v>666115.83031535835</v>
      </c>
      <c r="T131" s="437">
        <v>668174.99185478769</v>
      </c>
      <c r="U131" s="434">
        <f t="shared" si="22"/>
        <v>3585.1148525075987</v>
      </c>
      <c r="V131" s="425">
        <v>3662033.0987911215</v>
      </c>
      <c r="W131" s="425">
        <v>3126413.8883178383</v>
      </c>
      <c r="X131" s="438">
        <v>55775</v>
      </c>
      <c r="Y131" s="438">
        <v>68284</v>
      </c>
      <c r="Z131" s="453">
        <f t="shared" si="25"/>
        <v>3717808.0987911215</v>
      </c>
      <c r="AA131" s="453">
        <f t="shared" si="26"/>
        <v>3194697.8883178383</v>
      </c>
      <c r="AB131" s="434">
        <f t="shared" si="23"/>
        <v>-523110.21047328319</v>
      </c>
      <c r="AC131" s="439">
        <f t="shared" si="17"/>
        <v>1297.2114789920172</v>
      </c>
      <c r="AD131" s="453">
        <f t="shared" si="18"/>
        <v>1132.8715916020703</v>
      </c>
      <c r="AE131" s="436">
        <f t="shared" si="24"/>
        <v>-164.33988738994685</v>
      </c>
      <c r="AF131" s="426">
        <v>14</v>
      </c>
      <c r="AG131" s="426">
        <v>14</v>
      </c>
      <c r="AH131" s="504"/>
      <c r="AI131" s="504"/>
      <c r="AJ131" s="504"/>
      <c r="AK131" s="504"/>
    </row>
    <row r="132" spans="1:37">
      <c r="A132" s="431">
        <v>405</v>
      </c>
      <c r="B132" s="432" t="s">
        <v>555</v>
      </c>
      <c r="C132" s="433">
        <v>72634</v>
      </c>
      <c r="D132" s="433">
        <v>72650</v>
      </c>
      <c r="E132" s="437">
        <v>8416512.3208453041</v>
      </c>
      <c r="F132" s="200">
        <v>8813554.81097712</v>
      </c>
      <c r="G132" s="434">
        <f t="shared" si="19"/>
        <v>397042.4901318159</v>
      </c>
      <c r="H132" s="435">
        <v>3493473.1506266049</v>
      </c>
      <c r="I132" s="200">
        <f t="shared" si="20"/>
        <v>-4244215.070172227</v>
      </c>
      <c r="J132" s="436">
        <f t="shared" si="21"/>
        <v>-7737688.2207988314</v>
      </c>
      <c r="K132" s="200">
        <v>-542373.96388745692</v>
      </c>
      <c r="L132" s="437">
        <v>-1920982.0508947845</v>
      </c>
      <c r="M132" s="437">
        <v>4035847.1145140617</v>
      </c>
      <c r="N132" s="437">
        <v>1728668.2516668222</v>
      </c>
      <c r="O132" s="437">
        <v>-6572642.2482193206</v>
      </c>
      <c r="P132" s="200">
        <v>2520740.9772750558</v>
      </c>
      <c r="Q132" s="437">
        <v>9203077</v>
      </c>
      <c r="R132" s="437">
        <v>13144798.914696461</v>
      </c>
      <c r="S132" s="437">
        <v>11543595.091604726</v>
      </c>
      <c r="T132" s="437">
        <v>11535024.477791898</v>
      </c>
      <c r="U132" s="434">
        <f t="shared" si="22"/>
        <v>3933151.3008836359</v>
      </c>
      <c r="V132" s="425">
        <v>32656657.563076638</v>
      </c>
      <c r="W132" s="425">
        <v>29249163.134763762</v>
      </c>
      <c r="X132" s="438">
        <v>-5769783</v>
      </c>
      <c r="Y132" s="438">
        <v>-5760832</v>
      </c>
      <c r="Z132" s="453">
        <f t="shared" si="25"/>
        <v>26886874.563076638</v>
      </c>
      <c r="AA132" s="453">
        <f t="shared" si="26"/>
        <v>23488331.134763762</v>
      </c>
      <c r="AB132" s="434">
        <f t="shared" si="23"/>
        <v>-3398543.4283128753</v>
      </c>
      <c r="AC132" s="439">
        <f t="shared" si="17"/>
        <v>370.16926732765148</v>
      </c>
      <c r="AD132" s="453">
        <f t="shared" si="18"/>
        <v>323.30806792517222</v>
      </c>
      <c r="AE132" s="436">
        <f t="shared" si="24"/>
        <v>-46.861199402479258</v>
      </c>
      <c r="AF132" s="426">
        <v>9</v>
      </c>
      <c r="AG132" s="426">
        <v>9</v>
      </c>
      <c r="AH132" s="504"/>
      <c r="AI132" s="504"/>
      <c r="AJ132" s="504"/>
      <c r="AK132" s="504"/>
    </row>
    <row r="133" spans="1:37">
      <c r="A133" s="431">
        <v>407</v>
      </c>
      <c r="B133" s="432" t="s">
        <v>556</v>
      </c>
      <c r="C133" s="433">
        <v>2580</v>
      </c>
      <c r="D133" s="433">
        <v>2518</v>
      </c>
      <c r="E133" s="437">
        <v>1145625.0135590495</v>
      </c>
      <c r="F133" s="200">
        <v>1137162.6836695438</v>
      </c>
      <c r="G133" s="434">
        <f t="shared" si="19"/>
        <v>-8462.3298895056359</v>
      </c>
      <c r="H133" s="435">
        <v>343909.91262691695</v>
      </c>
      <c r="I133" s="200">
        <f t="shared" si="20"/>
        <v>133493.55387132138</v>
      </c>
      <c r="J133" s="436">
        <f t="shared" si="21"/>
        <v>-210416.35875559557</v>
      </c>
      <c r="K133" s="200">
        <v>231777.33373985888</v>
      </c>
      <c r="L133" s="437">
        <v>218828.32072015549</v>
      </c>
      <c r="M133" s="437">
        <v>112132.57888705807</v>
      </c>
      <c r="N133" s="437">
        <v>55101.398329936121</v>
      </c>
      <c r="O133" s="437">
        <v>-227803.34729547487</v>
      </c>
      <c r="P133" s="200">
        <v>87367.182116704629</v>
      </c>
      <c r="Q133" s="437">
        <v>1207079</v>
      </c>
      <c r="R133" s="437">
        <v>1207003.5748764575</v>
      </c>
      <c r="S133" s="437">
        <v>646591.111226234</v>
      </c>
      <c r="T133" s="437">
        <v>631405.69131634757</v>
      </c>
      <c r="U133" s="434">
        <f t="shared" si="22"/>
        <v>-15260.845033429097</v>
      </c>
      <c r="V133" s="425">
        <v>3343205.0374122006</v>
      </c>
      <c r="W133" s="425">
        <v>3109065.503784637</v>
      </c>
      <c r="X133" s="438">
        <v>-607934</v>
      </c>
      <c r="Y133" s="438">
        <v>-463605</v>
      </c>
      <c r="Z133" s="453">
        <f t="shared" si="25"/>
        <v>2735271.0374122006</v>
      </c>
      <c r="AA133" s="453">
        <f t="shared" si="26"/>
        <v>2645460.503784637</v>
      </c>
      <c r="AB133" s="434">
        <f t="shared" si="23"/>
        <v>-89810.533627563622</v>
      </c>
      <c r="AC133" s="439">
        <f t="shared" si="17"/>
        <v>1060.1825726403879</v>
      </c>
      <c r="AD133" s="453">
        <f t="shared" si="18"/>
        <v>1050.6197393902451</v>
      </c>
      <c r="AE133" s="436">
        <f t="shared" si="24"/>
        <v>-9.5628332501428304</v>
      </c>
      <c r="AF133" s="426">
        <v>1</v>
      </c>
      <c r="AG133" s="427">
        <v>32</v>
      </c>
      <c r="AH133" s="504"/>
      <c r="AI133" s="504"/>
      <c r="AJ133" s="504"/>
      <c r="AK133" s="504"/>
    </row>
    <row r="134" spans="1:37">
      <c r="A134" s="431">
        <v>408</v>
      </c>
      <c r="B134" s="432" t="s">
        <v>557</v>
      </c>
      <c r="C134" s="433">
        <v>14203</v>
      </c>
      <c r="D134" s="433">
        <v>14099</v>
      </c>
      <c r="E134" s="437">
        <v>5764028.6952082627</v>
      </c>
      <c r="F134" s="200">
        <v>5451170.3357649576</v>
      </c>
      <c r="G134" s="434">
        <f t="shared" si="19"/>
        <v>-312858.35944330506</v>
      </c>
      <c r="H134" s="435">
        <v>1201640.0053052776</v>
      </c>
      <c r="I134" s="200">
        <f t="shared" si="20"/>
        <v>-347532.04512235796</v>
      </c>
      <c r="J134" s="436">
        <f t="shared" si="21"/>
        <v>-1549172.0504276357</v>
      </c>
      <c r="K134" s="200">
        <v>1127635.3236815659</v>
      </c>
      <c r="L134" s="437">
        <v>578082.13734260632</v>
      </c>
      <c r="M134" s="437">
        <v>74004.681623711745</v>
      </c>
      <c r="N134" s="437">
        <v>-139272.04868598023</v>
      </c>
      <c r="O134" s="437">
        <v>-1275535.8989352265</v>
      </c>
      <c r="P134" s="200">
        <v>489193.76515624247</v>
      </c>
      <c r="Q134" s="437">
        <v>6570034</v>
      </c>
      <c r="R134" s="437">
        <v>6061294.160336988</v>
      </c>
      <c r="S134" s="437">
        <v>2563558.6301105162</v>
      </c>
      <c r="T134" s="437">
        <v>2549923.147527352</v>
      </c>
      <c r="U134" s="434">
        <f t="shared" si="22"/>
        <v>-522375.32224617712</v>
      </c>
      <c r="V134" s="425">
        <v>16099261.330624055</v>
      </c>
      <c r="W134" s="425">
        <v>13714855.598792318</v>
      </c>
      <c r="X134" s="438">
        <v>-3461</v>
      </c>
      <c r="Y134" s="438">
        <v>76763</v>
      </c>
      <c r="Z134" s="453">
        <f t="shared" si="25"/>
        <v>16095800.330624055</v>
      </c>
      <c r="AA134" s="453">
        <f t="shared" si="26"/>
        <v>13791618.598792318</v>
      </c>
      <c r="AB134" s="434">
        <f t="shared" si="23"/>
        <v>-2304181.7318317369</v>
      </c>
      <c r="AC134" s="439">
        <f t="shared" si="17"/>
        <v>1133.2676427954696</v>
      </c>
      <c r="AD134" s="453">
        <f t="shared" si="18"/>
        <v>978.19835440756924</v>
      </c>
      <c r="AE134" s="436">
        <f t="shared" si="24"/>
        <v>-155.06928838790031</v>
      </c>
      <c r="AF134" s="426">
        <v>14</v>
      </c>
      <c r="AG134" s="426">
        <v>14</v>
      </c>
      <c r="AH134" s="504"/>
      <c r="AI134" s="504"/>
      <c r="AJ134" s="504"/>
      <c r="AK134" s="504"/>
    </row>
    <row r="135" spans="1:37">
      <c r="A135" s="431">
        <v>410</v>
      </c>
      <c r="B135" s="432" t="s">
        <v>558</v>
      </c>
      <c r="C135" s="433">
        <v>18788</v>
      </c>
      <c r="D135" s="433">
        <v>18775</v>
      </c>
      <c r="E135" s="437">
        <v>14309625.575941473</v>
      </c>
      <c r="F135" s="200">
        <v>14196610.903194709</v>
      </c>
      <c r="G135" s="434">
        <f t="shared" si="19"/>
        <v>-113014.6727467645</v>
      </c>
      <c r="H135" s="435">
        <v>-3363146.516954287</v>
      </c>
      <c r="I135" s="200">
        <f t="shared" si="20"/>
        <v>-7594781.9064147761</v>
      </c>
      <c r="J135" s="436">
        <f t="shared" si="21"/>
        <v>-4231635.3894604892</v>
      </c>
      <c r="K135" s="200">
        <v>-1687202.4017858221</v>
      </c>
      <c r="L135" s="437">
        <v>-3720568.2794427429</v>
      </c>
      <c r="M135" s="437">
        <v>-1675944.1151684648</v>
      </c>
      <c r="N135" s="437">
        <v>-2827077.4072613851</v>
      </c>
      <c r="O135" s="437">
        <v>-1698573.4096396111</v>
      </c>
      <c r="P135" s="200">
        <v>651437.1899289632</v>
      </c>
      <c r="Q135" s="437">
        <v>8090771</v>
      </c>
      <c r="R135" s="437">
        <v>7591844.1539063724</v>
      </c>
      <c r="S135" s="437">
        <v>2687907.5440148944</v>
      </c>
      <c r="T135" s="437">
        <v>2612728.8128052256</v>
      </c>
      <c r="U135" s="434">
        <f t="shared" si="22"/>
        <v>-574105.57730329596</v>
      </c>
      <c r="V135" s="425">
        <v>21725157.603002079</v>
      </c>
      <c r="W135" s="425">
        <v>16806401.963871557</v>
      </c>
      <c r="X135" s="438">
        <v>-1471414</v>
      </c>
      <c r="Y135" s="438">
        <v>-1358625</v>
      </c>
      <c r="Z135" s="453">
        <f t="shared" si="25"/>
        <v>20253743.603002079</v>
      </c>
      <c r="AA135" s="453">
        <f t="shared" si="26"/>
        <v>15447776.963871557</v>
      </c>
      <c r="AB135" s="434">
        <f t="shared" si="23"/>
        <v>-4805966.6391305216</v>
      </c>
      <c r="AC135" s="439">
        <f t="shared" si="17"/>
        <v>1078.0148819992589</v>
      </c>
      <c r="AD135" s="453">
        <f t="shared" si="18"/>
        <v>822.78439221686062</v>
      </c>
      <c r="AE135" s="436">
        <f t="shared" si="24"/>
        <v>-255.23048978239831</v>
      </c>
      <c r="AF135" s="426">
        <v>13</v>
      </c>
      <c r="AG135" s="426">
        <v>13</v>
      </c>
      <c r="AH135" s="504"/>
      <c r="AI135" s="504"/>
      <c r="AJ135" s="504"/>
      <c r="AK135" s="504"/>
    </row>
    <row r="136" spans="1:37">
      <c r="A136" s="431">
        <v>416</v>
      </c>
      <c r="B136" s="432" t="s">
        <v>139</v>
      </c>
      <c r="C136" s="433">
        <v>2917</v>
      </c>
      <c r="D136" s="433">
        <v>2886</v>
      </c>
      <c r="E136" s="437">
        <v>1016002.4548903698</v>
      </c>
      <c r="F136" s="200">
        <v>1181171.8887400618</v>
      </c>
      <c r="G136" s="434">
        <f t="shared" si="19"/>
        <v>165169.433849692</v>
      </c>
      <c r="H136" s="435">
        <v>-603277.88308180915</v>
      </c>
      <c r="I136" s="200">
        <f t="shared" si="20"/>
        <v>-884213.39470881957</v>
      </c>
      <c r="J136" s="436">
        <f t="shared" si="21"/>
        <v>-280935.51162701042</v>
      </c>
      <c r="K136" s="200">
        <v>-338058.75406148727</v>
      </c>
      <c r="L136" s="437">
        <v>-428819.31147354271</v>
      </c>
      <c r="M136" s="437">
        <v>-265219.12902032188</v>
      </c>
      <c r="N136" s="437">
        <v>-294433.49042116606</v>
      </c>
      <c r="O136" s="437">
        <v>-261096.29082396365</v>
      </c>
      <c r="P136" s="200">
        <v>100135.69800985287</v>
      </c>
      <c r="Q136" s="437">
        <v>1316051</v>
      </c>
      <c r="R136" s="437">
        <v>1323982.288958454</v>
      </c>
      <c r="S136" s="437">
        <v>519339.96942344547</v>
      </c>
      <c r="T136" s="437">
        <v>503954.63766664377</v>
      </c>
      <c r="U136" s="434">
        <f t="shared" si="22"/>
        <v>-7454.0427983475383</v>
      </c>
      <c r="V136" s="425">
        <v>2248115.5412320062</v>
      </c>
      <c r="W136" s="425">
        <v>2124895.4207147555</v>
      </c>
      <c r="X136" s="438">
        <v>-584974</v>
      </c>
      <c r="Y136" s="438">
        <v>-706411</v>
      </c>
      <c r="Z136" s="453">
        <f t="shared" si="25"/>
        <v>1663141.5412320062</v>
      </c>
      <c r="AA136" s="453">
        <f t="shared" si="26"/>
        <v>1418484.4207147555</v>
      </c>
      <c r="AB136" s="434">
        <f t="shared" si="23"/>
        <v>-244657.12051725062</v>
      </c>
      <c r="AC136" s="439">
        <f t="shared" si="17"/>
        <v>570.15479644566551</v>
      </c>
      <c r="AD136" s="453">
        <f t="shared" si="18"/>
        <v>491.50534328300608</v>
      </c>
      <c r="AE136" s="436">
        <f t="shared" si="24"/>
        <v>-78.649453162659427</v>
      </c>
      <c r="AF136" s="426">
        <v>9</v>
      </c>
      <c r="AG136" s="426">
        <v>9</v>
      </c>
      <c r="AH136" s="504"/>
      <c r="AI136" s="504"/>
      <c r="AJ136" s="504"/>
      <c r="AK136" s="504"/>
    </row>
    <row r="137" spans="1:37">
      <c r="A137" s="431">
        <v>418</v>
      </c>
      <c r="B137" s="432" t="s">
        <v>140</v>
      </c>
      <c r="C137" s="433">
        <v>24164</v>
      </c>
      <c r="D137" s="433">
        <v>24580</v>
      </c>
      <c r="E137" s="437">
        <v>18962325.029438976</v>
      </c>
      <c r="F137" s="200">
        <v>18514243.185027573</v>
      </c>
      <c r="G137" s="434">
        <f t="shared" si="19"/>
        <v>-448081.84441140294</v>
      </c>
      <c r="H137" s="435">
        <v>151899.67810033329</v>
      </c>
      <c r="I137" s="200">
        <f t="shared" si="20"/>
        <v>-1274134.6085309065</v>
      </c>
      <c r="J137" s="436">
        <f t="shared" si="21"/>
        <v>-1426034.2866312398</v>
      </c>
      <c r="K137" s="200">
        <v>-30706.780717447447</v>
      </c>
      <c r="L137" s="437">
        <v>84677.650224959827</v>
      </c>
      <c r="M137" s="437">
        <v>182606.45881778075</v>
      </c>
      <c r="N137" s="437">
        <v>12085.652322042046</v>
      </c>
      <c r="O137" s="437">
        <v>-2223751.4998104735</v>
      </c>
      <c r="P137" s="200">
        <v>852853.5887325654</v>
      </c>
      <c r="Q137" s="437">
        <v>2683887</v>
      </c>
      <c r="R137" s="437">
        <v>1776070.9986691943</v>
      </c>
      <c r="S137" s="437">
        <v>2849189.1177563276</v>
      </c>
      <c r="T137" s="437">
        <v>2798442.8051829608</v>
      </c>
      <c r="U137" s="434">
        <f t="shared" si="22"/>
        <v>-958562.31390417274</v>
      </c>
      <c r="V137" s="425">
        <v>24647300.825295635</v>
      </c>
      <c r="W137" s="425">
        <v>21814622.380846348</v>
      </c>
      <c r="X137" s="438">
        <v>-2491947</v>
      </c>
      <c r="Y137" s="438">
        <v>-2564096</v>
      </c>
      <c r="Z137" s="453">
        <f t="shared" si="25"/>
        <v>22155353.825295635</v>
      </c>
      <c r="AA137" s="453">
        <f t="shared" si="26"/>
        <v>19250526.380846348</v>
      </c>
      <c r="AB137" s="434">
        <f t="shared" si="23"/>
        <v>-2904827.4444492869</v>
      </c>
      <c r="AC137" s="439">
        <f t="shared" si="17"/>
        <v>916.87443408771867</v>
      </c>
      <c r="AD137" s="453">
        <f t="shared" si="18"/>
        <v>783.17845324842745</v>
      </c>
      <c r="AE137" s="436">
        <f t="shared" si="24"/>
        <v>-133.69598083929122</v>
      </c>
      <c r="AF137" s="426">
        <v>6</v>
      </c>
      <c r="AG137" s="426">
        <v>6</v>
      </c>
      <c r="AH137" s="504"/>
      <c r="AI137" s="504"/>
      <c r="AJ137" s="504"/>
      <c r="AK137" s="504"/>
    </row>
    <row r="138" spans="1:37">
      <c r="A138" s="431">
        <v>420</v>
      </c>
      <c r="B138" s="432" t="s">
        <v>141</v>
      </c>
      <c r="C138" s="433">
        <v>9280</v>
      </c>
      <c r="D138" s="433">
        <v>9177</v>
      </c>
      <c r="E138" s="437">
        <v>805899.41263258737</v>
      </c>
      <c r="F138" s="200">
        <v>861028.17953164806</v>
      </c>
      <c r="G138" s="434">
        <f t="shared" si="19"/>
        <v>55128.766899060691</v>
      </c>
      <c r="H138" s="435">
        <v>1893101.9109185459</v>
      </c>
      <c r="I138" s="200">
        <f t="shared" si="20"/>
        <v>608126.08360675746</v>
      </c>
      <c r="J138" s="436">
        <f t="shared" si="21"/>
        <v>-1284975.8273117885</v>
      </c>
      <c r="K138" s="200">
        <v>1187453.1711064253</v>
      </c>
      <c r="L138" s="437">
        <v>829059.81920764875</v>
      </c>
      <c r="M138" s="437">
        <v>705648.73981212056</v>
      </c>
      <c r="N138" s="437">
        <v>290894.17855541327</v>
      </c>
      <c r="O138" s="437">
        <v>-830242.77924168902</v>
      </c>
      <c r="P138" s="200">
        <v>318414.86508538458</v>
      </c>
      <c r="Q138" s="437">
        <v>2306524</v>
      </c>
      <c r="R138" s="437">
        <v>2614455.4942625603</v>
      </c>
      <c r="S138" s="437">
        <v>1701813.5055073863</v>
      </c>
      <c r="T138" s="437">
        <v>1662406.046704923</v>
      </c>
      <c r="U138" s="434">
        <f t="shared" si="22"/>
        <v>268524.03546009678</v>
      </c>
      <c r="V138" s="425">
        <v>6707338.8290585196</v>
      </c>
      <c r="W138" s="425">
        <v>5746015.8042916413</v>
      </c>
      <c r="X138" s="438">
        <v>-1146993</v>
      </c>
      <c r="Y138" s="438">
        <v>-1109368</v>
      </c>
      <c r="Z138" s="453">
        <f t="shared" si="25"/>
        <v>5560345.8290585196</v>
      </c>
      <c r="AA138" s="453">
        <f t="shared" si="26"/>
        <v>4636647.8042916413</v>
      </c>
      <c r="AB138" s="434">
        <f t="shared" si="23"/>
        <v>-923698.02476687822</v>
      </c>
      <c r="AC138" s="439">
        <f t="shared" si="17"/>
        <v>599.17519709682324</v>
      </c>
      <c r="AD138" s="453">
        <f t="shared" si="18"/>
        <v>505.2465734217763</v>
      </c>
      <c r="AE138" s="436">
        <f t="shared" si="24"/>
        <v>-93.928623675046936</v>
      </c>
      <c r="AF138" s="426">
        <v>11</v>
      </c>
      <c r="AG138" s="426">
        <v>11</v>
      </c>
      <c r="AH138" s="504"/>
      <c r="AI138" s="504"/>
      <c r="AJ138" s="504"/>
      <c r="AK138" s="504"/>
    </row>
    <row r="139" spans="1:37">
      <c r="A139" s="431">
        <v>421</v>
      </c>
      <c r="B139" s="432" t="s">
        <v>142</v>
      </c>
      <c r="C139" s="433">
        <v>719</v>
      </c>
      <c r="D139" s="433">
        <v>695</v>
      </c>
      <c r="E139" s="437">
        <v>665972.36353578535</v>
      </c>
      <c r="F139" s="200">
        <v>712330.33522333833</v>
      </c>
      <c r="G139" s="434">
        <f t="shared" si="19"/>
        <v>46357.971687552985</v>
      </c>
      <c r="H139" s="435">
        <v>8035.1734369819023</v>
      </c>
      <c r="I139" s="200">
        <f t="shared" si="20"/>
        <v>423612.26475806389</v>
      </c>
      <c r="J139" s="436">
        <f t="shared" si="21"/>
        <v>415577.09132108197</v>
      </c>
      <c r="K139" s="200">
        <v>59124.580471354551</v>
      </c>
      <c r="L139" s="437">
        <v>339762.31163131521</v>
      </c>
      <c r="M139" s="437">
        <v>-51089.407034372649</v>
      </c>
      <c r="N139" s="437">
        <v>122612.11944892713</v>
      </c>
      <c r="O139" s="437">
        <v>-62876.618892118757</v>
      </c>
      <c r="P139" s="200">
        <v>24114.452569940317</v>
      </c>
      <c r="Q139" s="437">
        <v>87700</v>
      </c>
      <c r="R139" s="437">
        <v>196547.4678800673</v>
      </c>
      <c r="S139" s="437">
        <v>172021.70515941572</v>
      </c>
      <c r="T139" s="437">
        <v>171167.80470794902</v>
      </c>
      <c r="U139" s="434">
        <f t="shared" si="22"/>
        <v>107993.56742860063</v>
      </c>
      <c r="V139" s="425">
        <v>933729.24213218293</v>
      </c>
      <c r="W139" s="425">
        <v>1503657.8725834866</v>
      </c>
      <c r="X139" s="438">
        <v>-186258</v>
      </c>
      <c r="Y139" s="438">
        <v>-142740</v>
      </c>
      <c r="Z139" s="453">
        <f t="shared" si="25"/>
        <v>747471.24213218293</v>
      </c>
      <c r="AA139" s="453">
        <f t="shared" si="26"/>
        <v>1360917.8725834866</v>
      </c>
      <c r="AB139" s="434">
        <f t="shared" si="23"/>
        <v>613446.63045130367</v>
      </c>
      <c r="AC139" s="439">
        <f t="shared" ref="AC139:AC202" si="27">Z139/C139</f>
        <v>1039.5983896136063</v>
      </c>
      <c r="AD139" s="453">
        <f t="shared" ref="AD139:AD202" si="28">AA139/D139</f>
        <v>1958.1552123503404</v>
      </c>
      <c r="AE139" s="436">
        <f t="shared" si="24"/>
        <v>918.55682273673415</v>
      </c>
      <c r="AF139" s="426">
        <v>16</v>
      </c>
      <c r="AG139" s="426">
        <v>16</v>
      </c>
      <c r="AH139" s="504"/>
      <c r="AI139" s="504"/>
      <c r="AJ139" s="504"/>
      <c r="AK139" s="504"/>
    </row>
    <row r="140" spans="1:37">
      <c r="A140" s="431">
        <v>422</v>
      </c>
      <c r="B140" s="432" t="s">
        <v>143</v>
      </c>
      <c r="C140" s="433">
        <v>10543</v>
      </c>
      <c r="D140" s="433">
        <v>10372</v>
      </c>
      <c r="E140" s="437">
        <v>1329338.3218256384</v>
      </c>
      <c r="F140" s="200">
        <v>1582405.4058596394</v>
      </c>
      <c r="G140" s="434">
        <f t="shared" ref="G140:G203" si="29">F140-E140</f>
        <v>253067.08403400099</v>
      </c>
      <c r="H140" s="435">
        <v>3218935.7285667825</v>
      </c>
      <c r="I140" s="200">
        <f t="shared" ref="I140:I203" si="30">SUM(L140,N140:P140)</f>
        <v>-878908.63189978304</v>
      </c>
      <c r="J140" s="436">
        <f t="shared" ref="J140:J203" si="31">I140-H140</f>
        <v>-4097844.3604665655</v>
      </c>
      <c r="K140" s="200">
        <v>1734438.7487365038</v>
      </c>
      <c r="L140" s="437">
        <v>-305531.87242802372</v>
      </c>
      <c r="M140" s="437">
        <v>1484496.9798302788</v>
      </c>
      <c r="N140" s="437">
        <v>5099.7715982188811</v>
      </c>
      <c r="O140" s="437">
        <v>-938354.37575403706</v>
      </c>
      <c r="P140" s="200">
        <v>359877.84468405892</v>
      </c>
      <c r="Q140" s="437">
        <v>2662934</v>
      </c>
      <c r="R140" s="437">
        <v>3451300.5793498056</v>
      </c>
      <c r="S140" s="437">
        <v>2080063.5872202397</v>
      </c>
      <c r="T140" s="437">
        <v>2083674.6945745316</v>
      </c>
      <c r="U140" s="434">
        <f t="shared" ref="U140:U203" si="32">(R140+T140)-(Q140+S140)</f>
        <v>791977.68670409825</v>
      </c>
      <c r="V140" s="425">
        <v>9291271.6376126613</v>
      </c>
      <c r="W140" s="425">
        <v>6238472.0480941338</v>
      </c>
      <c r="X140" s="438">
        <v>-270652</v>
      </c>
      <c r="Y140" s="438">
        <v>-261834</v>
      </c>
      <c r="Z140" s="453">
        <f t="shared" si="25"/>
        <v>9020619.6376126613</v>
      </c>
      <c r="AA140" s="453">
        <f t="shared" si="26"/>
        <v>5976638.0480941338</v>
      </c>
      <c r="AB140" s="434">
        <f t="shared" ref="AB140:AB203" si="33">AA140-Z140</f>
        <v>-3043981.5895185275</v>
      </c>
      <c r="AC140" s="439">
        <f t="shared" si="27"/>
        <v>855.60273523785088</v>
      </c>
      <c r="AD140" s="453">
        <f t="shared" si="28"/>
        <v>576.22811879041012</v>
      </c>
      <c r="AE140" s="436">
        <f t="shared" ref="AE140:AE203" si="34">AD140-AC140</f>
        <v>-279.37461644744076</v>
      </c>
      <c r="AF140" s="426">
        <v>12</v>
      </c>
      <c r="AG140" s="426">
        <v>12</v>
      </c>
      <c r="AH140" s="504"/>
      <c r="AI140" s="504"/>
      <c r="AJ140" s="504"/>
      <c r="AK140" s="504"/>
    </row>
    <row r="141" spans="1:37">
      <c r="A141" s="431">
        <v>423</v>
      </c>
      <c r="B141" s="432" t="s">
        <v>559</v>
      </c>
      <c r="C141" s="433">
        <v>20291</v>
      </c>
      <c r="D141" s="433">
        <v>20497</v>
      </c>
      <c r="E141" s="437">
        <v>11070353.65850722</v>
      </c>
      <c r="F141" s="200">
        <v>11463008.292052101</v>
      </c>
      <c r="G141" s="434">
        <f t="shared" si="29"/>
        <v>392654.6335448809</v>
      </c>
      <c r="H141" s="435">
        <v>1703953.8627721211</v>
      </c>
      <c r="I141" s="200">
        <f t="shared" si="30"/>
        <v>2208000.7697393796</v>
      </c>
      <c r="J141" s="436">
        <f t="shared" si="31"/>
        <v>504046.90696725855</v>
      </c>
      <c r="K141" s="200">
        <v>1467114.1862799476</v>
      </c>
      <c r="L141" s="437">
        <v>2689870.2967157359</v>
      </c>
      <c r="M141" s="437">
        <v>236839.6764921734</v>
      </c>
      <c r="N141" s="437">
        <v>661307.62857140147</v>
      </c>
      <c r="O141" s="437">
        <v>-1854362.6725636809</v>
      </c>
      <c r="P141" s="200">
        <v>711185.51701592328</v>
      </c>
      <c r="Q141" s="437">
        <v>2980870</v>
      </c>
      <c r="R141" s="437">
        <v>2104133.6650734823</v>
      </c>
      <c r="S141" s="437">
        <v>2556494.2962510777</v>
      </c>
      <c r="T141" s="437">
        <v>2498054.886262083</v>
      </c>
      <c r="U141" s="434">
        <f t="shared" si="32"/>
        <v>-935175.74491551146</v>
      </c>
      <c r="V141" s="425">
        <v>18311671.81753042</v>
      </c>
      <c r="W141" s="425">
        <v>18273197.613541927</v>
      </c>
      <c r="X141" s="438">
        <v>-1799791</v>
      </c>
      <c r="Y141" s="438">
        <v>-2350074</v>
      </c>
      <c r="Z141" s="453">
        <f t="shared" ref="Z141:Z204" si="35">SUM(V141,X141)</f>
        <v>16511880.81753042</v>
      </c>
      <c r="AA141" s="453">
        <f t="shared" ref="AA141:AA204" si="36">SUM(W141,Y141)</f>
        <v>15923123.613541927</v>
      </c>
      <c r="AB141" s="434">
        <f t="shared" si="33"/>
        <v>-588757.20398849249</v>
      </c>
      <c r="AC141" s="439">
        <f t="shared" si="27"/>
        <v>813.75392132129616</v>
      </c>
      <c r="AD141" s="453">
        <f t="shared" si="28"/>
        <v>776.85142282001891</v>
      </c>
      <c r="AE141" s="436">
        <f t="shared" si="34"/>
        <v>-36.90249850127725</v>
      </c>
      <c r="AF141" s="426">
        <v>2</v>
      </c>
      <c r="AG141" s="426">
        <v>2</v>
      </c>
      <c r="AH141" s="504"/>
      <c r="AI141" s="504"/>
      <c r="AJ141" s="504"/>
      <c r="AK141" s="504"/>
    </row>
    <row r="142" spans="1:37">
      <c r="A142" s="431">
        <v>425</v>
      </c>
      <c r="B142" s="432" t="s">
        <v>560</v>
      </c>
      <c r="C142" s="433">
        <v>10218</v>
      </c>
      <c r="D142" s="433">
        <v>10258</v>
      </c>
      <c r="E142" s="437">
        <v>16294600.213776102</v>
      </c>
      <c r="F142" s="200">
        <v>16422949.483792003</v>
      </c>
      <c r="G142" s="434">
        <f t="shared" si="29"/>
        <v>128349.27001590095</v>
      </c>
      <c r="H142" s="435">
        <v>-3317428.1738804257</v>
      </c>
      <c r="I142" s="200">
        <f t="shared" si="30"/>
        <v>-2679312.7571697566</v>
      </c>
      <c r="J142" s="436">
        <f t="shared" si="31"/>
        <v>638115.41671066917</v>
      </c>
      <c r="K142" s="200">
        <v>-1316064.6412269443</v>
      </c>
      <c r="L142" s="437">
        <v>-657075.67117661599</v>
      </c>
      <c r="M142" s="200">
        <v>-2001363.5326534815</v>
      </c>
      <c r="N142" s="200">
        <v>-1450118.6656580232</v>
      </c>
      <c r="O142" s="200">
        <v>-928040.80085662473</v>
      </c>
      <c r="P142" s="200">
        <v>355922.38052150758</v>
      </c>
      <c r="Q142" s="437">
        <v>5636773</v>
      </c>
      <c r="R142" s="437">
        <v>5142157.3466271069</v>
      </c>
      <c r="S142" s="437">
        <v>1174532.8275285389</v>
      </c>
      <c r="T142" s="437">
        <v>1152653.9221954255</v>
      </c>
      <c r="U142" s="434">
        <f t="shared" si="32"/>
        <v>-516494.55870600697</v>
      </c>
      <c r="V142" s="425">
        <v>19788477.867424216</v>
      </c>
      <c r="W142" s="425">
        <v>20038447.995652415</v>
      </c>
      <c r="X142" s="438">
        <v>886471</v>
      </c>
      <c r="Y142" s="438">
        <v>847985</v>
      </c>
      <c r="Z142" s="453">
        <f t="shared" si="35"/>
        <v>20674948.867424216</v>
      </c>
      <c r="AA142" s="453">
        <f t="shared" si="36"/>
        <v>20886432.995652415</v>
      </c>
      <c r="AB142" s="434">
        <f t="shared" si="33"/>
        <v>211484.12822819874</v>
      </c>
      <c r="AC142" s="439">
        <f t="shared" si="27"/>
        <v>2023.3850917424365</v>
      </c>
      <c r="AD142" s="453">
        <f t="shared" si="28"/>
        <v>2036.1116197750453</v>
      </c>
      <c r="AE142" s="436">
        <f t="shared" si="34"/>
        <v>12.726528032608712</v>
      </c>
      <c r="AF142" s="426">
        <v>17</v>
      </c>
      <c r="AG142" s="426">
        <v>17</v>
      </c>
      <c r="AH142" s="504"/>
      <c r="AI142" s="504"/>
      <c r="AJ142" s="504"/>
      <c r="AK142" s="504"/>
    </row>
    <row r="143" spans="1:37">
      <c r="A143" s="431">
        <v>426</v>
      </c>
      <c r="B143" s="432" t="s">
        <v>561</v>
      </c>
      <c r="C143" s="433">
        <v>11979</v>
      </c>
      <c r="D143" s="433">
        <v>11962</v>
      </c>
      <c r="E143" s="437">
        <v>5366830.904529525</v>
      </c>
      <c r="F143" s="200">
        <v>5441994.6503208503</v>
      </c>
      <c r="G143" s="434">
        <f t="shared" si="29"/>
        <v>75163.745791325346</v>
      </c>
      <c r="H143" s="435">
        <v>-638001.48549040162</v>
      </c>
      <c r="I143" s="200">
        <f t="shared" si="30"/>
        <v>-3475639.8776740907</v>
      </c>
      <c r="J143" s="436">
        <f t="shared" si="31"/>
        <v>-2837638.3921836889</v>
      </c>
      <c r="K143" s="200">
        <v>-310907.9001552905</v>
      </c>
      <c r="L143" s="437">
        <v>-1691326.9643015112</v>
      </c>
      <c r="M143" s="437">
        <v>-327093.58533511113</v>
      </c>
      <c r="N143" s="437">
        <v>-1117157.4694216459</v>
      </c>
      <c r="O143" s="437">
        <v>-1082201.6045863663</v>
      </c>
      <c r="P143" s="200">
        <v>415046.16063543316</v>
      </c>
      <c r="Q143" s="437">
        <v>6404507</v>
      </c>
      <c r="R143" s="437">
        <v>5975700.0152636115</v>
      </c>
      <c r="S143" s="437">
        <v>2102356.0885772733</v>
      </c>
      <c r="T143" s="437">
        <v>2072703.9688236376</v>
      </c>
      <c r="U143" s="434">
        <f t="shared" si="32"/>
        <v>-458459.10449002497</v>
      </c>
      <c r="V143" s="425">
        <v>13235692.507616397</v>
      </c>
      <c r="W143" s="425">
        <v>10014758.756976131</v>
      </c>
      <c r="X143" s="438">
        <v>-2245099</v>
      </c>
      <c r="Y143" s="438">
        <v>-2190169</v>
      </c>
      <c r="Z143" s="453">
        <f t="shared" si="35"/>
        <v>10990593.507616397</v>
      </c>
      <c r="AA143" s="453">
        <f t="shared" si="36"/>
        <v>7824589.7569761313</v>
      </c>
      <c r="AB143" s="434">
        <f t="shared" si="33"/>
        <v>-3166003.7506402656</v>
      </c>
      <c r="AC143" s="439">
        <f t="shared" si="27"/>
        <v>917.4883969961096</v>
      </c>
      <c r="AD143" s="453">
        <f t="shared" si="28"/>
        <v>654.12052808695296</v>
      </c>
      <c r="AE143" s="436">
        <f t="shared" si="34"/>
        <v>-263.36786890915664</v>
      </c>
      <c r="AF143" s="426">
        <v>12</v>
      </c>
      <c r="AG143" s="426">
        <v>12</v>
      </c>
      <c r="AH143" s="504"/>
      <c r="AI143" s="504"/>
      <c r="AJ143" s="504"/>
      <c r="AK143" s="504"/>
    </row>
    <row r="144" spans="1:37">
      <c r="A144" s="431">
        <v>430</v>
      </c>
      <c r="B144" s="432" t="s">
        <v>147</v>
      </c>
      <c r="C144" s="433">
        <v>15628</v>
      </c>
      <c r="D144" s="433">
        <v>15392</v>
      </c>
      <c r="E144" s="437">
        <v>1806655.8726013803</v>
      </c>
      <c r="F144" s="200">
        <v>1362254.5154226148</v>
      </c>
      <c r="G144" s="434">
        <f t="shared" si="29"/>
        <v>-444401.35717876558</v>
      </c>
      <c r="H144" s="435">
        <v>771039.02213236573</v>
      </c>
      <c r="I144" s="200">
        <f t="shared" si="30"/>
        <v>838812.17125888763</v>
      </c>
      <c r="J144" s="436">
        <f t="shared" si="31"/>
        <v>67773.149126521894</v>
      </c>
      <c r="K144" s="200">
        <v>526365.95899723028</v>
      </c>
      <c r="L144" s="437">
        <v>1259219.1588160153</v>
      </c>
      <c r="M144" s="437">
        <v>244673.06313513551</v>
      </c>
      <c r="N144" s="437">
        <v>438049.50745146291</v>
      </c>
      <c r="O144" s="437">
        <v>-1392513.5510611394</v>
      </c>
      <c r="P144" s="200">
        <v>534057.05605254869</v>
      </c>
      <c r="Q144" s="437">
        <v>6287059</v>
      </c>
      <c r="R144" s="437">
        <v>6096013.1881590029</v>
      </c>
      <c r="S144" s="437">
        <v>3269412.1650267853</v>
      </c>
      <c r="T144" s="437">
        <v>3262020.8470723964</v>
      </c>
      <c r="U144" s="434">
        <f t="shared" si="32"/>
        <v>-198437.12979538552</v>
      </c>
      <c r="V144" s="425">
        <v>12134166.059760531</v>
      </c>
      <c r="W144" s="425">
        <v>11559100.722224461</v>
      </c>
      <c r="X144" s="438">
        <v>-1818557</v>
      </c>
      <c r="Y144" s="438">
        <v>-1987945</v>
      </c>
      <c r="Z144" s="453">
        <f t="shared" si="35"/>
        <v>10315609.059760531</v>
      </c>
      <c r="AA144" s="453">
        <f t="shared" si="36"/>
        <v>9571155.7222244609</v>
      </c>
      <c r="AB144" s="434">
        <f t="shared" si="33"/>
        <v>-744453.3375360705</v>
      </c>
      <c r="AC144" s="439">
        <f t="shared" si="27"/>
        <v>660.07224595345099</v>
      </c>
      <c r="AD144" s="453">
        <f t="shared" si="28"/>
        <v>621.82664515491558</v>
      </c>
      <c r="AE144" s="436">
        <f t="shared" si="34"/>
        <v>-38.245600798535406</v>
      </c>
      <c r="AF144" s="426">
        <v>2</v>
      </c>
      <c r="AG144" s="426">
        <v>2</v>
      </c>
      <c r="AH144" s="504"/>
      <c r="AI144" s="504"/>
      <c r="AJ144" s="504"/>
      <c r="AK144" s="504"/>
    </row>
    <row r="145" spans="1:37">
      <c r="A145" s="431">
        <v>433</v>
      </c>
      <c r="B145" s="432" t="s">
        <v>148</v>
      </c>
      <c r="C145" s="433">
        <v>7799</v>
      </c>
      <c r="D145" s="433">
        <v>7749</v>
      </c>
      <c r="E145" s="437">
        <v>2310547.720242355</v>
      </c>
      <c r="F145" s="200">
        <v>2453692.5242775884</v>
      </c>
      <c r="G145" s="434">
        <f t="shared" si="29"/>
        <v>143144.80403523333</v>
      </c>
      <c r="H145" s="435">
        <v>1091755.7690411778</v>
      </c>
      <c r="I145" s="200">
        <f t="shared" si="30"/>
        <v>-357337.43471121456</v>
      </c>
      <c r="J145" s="436">
        <f t="shared" si="31"/>
        <v>-1449093.2037523924</v>
      </c>
      <c r="K145" s="200">
        <v>575408.2609469922</v>
      </c>
      <c r="L145" s="437">
        <v>54240.252074519536</v>
      </c>
      <c r="M145" s="437">
        <v>516347.5080941855</v>
      </c>
      <c r="N145" s="437">
        <v>20606.524481259865</v>
      </c>
      <c r="O145" s="437">
        <v>-701051.68315831409</v>
      </c>
      <c r="P145" s="200">
        <v>268867.47189132014</v>
      </c>
      <c r="Q145" s="437">
        <v>2334460</v>
      </c>
      <c r="R145" s="437">
        <v>2289313.0917410306</v>
      </c>
      <c r="S145" s="437">
        <v>1451098.1496431325</v>
      </c>
      <c r="T145" s="437">
        <v>1403191.154405253</v>
      </c>
      <c r="U145" s="434">
        <f t="shared" si="32"/>
        <v>-93053.903496848885</v>
      </c>
      <c r="V145" s="425">
        <v>7187861.6389266653</v>
      </c>
      <c r="W145" s="425">
        <v>5788859.335869506</v>
      </c>
      <c r="X145" s="438">
        <v>-839601</v>
      </c>
      <c r="Y145" s="438">
        <v>-857550</v>
      </c>
      <c r="Z145" s="453">
        <f t="shared" si="35"/>
        <v>6348260.6389266653</v>
      </c>
      <c r="AA145" s="453">
        <f t="shared" si="36"/>
        <v>4931309.335869506</v>
      </c>
      <c r="AB145" s="434">
        <f t="shared" si="33"/>
        <v>-1416951.3030571593</v>
      </c>
      <c r="AC145" s="439">
        <f t="shared" si="27"/>
        <v>813.98392600675288</v>
      </c>
      <c r="AD145" s="453">
        <f t="shared" si="28"/>
        <v>636.3800923821791</v>
      </c>
      <c r="AE145" s="436">
        <f t="shared" si="34"/>
        <v>-177.60383362457378</v>
      </c>
      <c r="AF145" s="426">
        <v>5</v>
      </c>
      <c r="AG145" s="426">
        <v>5</v>
      </c>
      <c r="AH145" s="504"/>
      <c r="AI145" s="504"/>
      <c r="AJ145" s="504"/>
      <c r="AK145" s="504"/>
    </row>
    <row r="146" spans="1:37">
      <c r="A146" s="431">
        <v>434</v>
      </c>
      <c r="B146" s="432" t="s">
        <v>562</v>
      </c>
      <c r="C146" s="433">
        <v>14643</v>
      </c>
      <c r="D146" s="433">
        <v>14568</v>
      </c>
      <c r="E146" s="437">
        <v>3912303.9085114067</v>
      </c>
      <c r="F146" s="200">
        <v>3394496.9466625708</v>
      </c>
      <c r="G146" s="434">
        <f t="shared" si="29"/>
        <v>-517806.96184883593</v>
      </c>
      <c r="H146" s="435">
        <v>3672702.2447124654</v>
      </c>
      <c r="I146" s="200">
        <f t="shared" si="30"/>
        <v>2596725.7635974782</v>
      </c>
      <c r="J146" s="436">
        <f t="shared" si="31"/>
        <v>-1075976.4811149873</v>
      </c>
      <c r="K146" s="200">
        <v>2242491.3071369282</v>
      </c>
      <c r="L146" s="437">
        <v>2251629.3189762081</v>
      </c>
      <c r="M146" s="437">
        <v>1430210.937575537</v>
      </c>
      <c r="N146" s="437">
        <v>1157596.0690550767</v>
      </c>
      <c r="O146" s="437">
        <v>-1317966.3079430016</v>
      </c>
      <c r="P146" s="200">
        <v>505466.68350919499</v>
      </c>
      <c r="Q146" s="437">
        <v>1902749</v>
      </c>
      <c r="R146" s="437">
        <v>884375.8336557555</v>
      </c>
      <c r="S146" s="437">
        <v>2636959.544557672</v>
      </c>
      <c r="T146" s="437">
        <v>2582080.7873557578</v>
      </c>
      <c r="U146" s="434">
        <f t="shared" si="32"/>
        <v>-1073251.9235461587</v>
      </c>
      <c r="V146" s="425">
        <v>12124714.697781544</v>
      </c>
      <c r="W146" s="425">
        <v>9457679.3315664344</v>
      </c>
      <c r="X146" s="438">
        <v>-1018727</v>
      </c>
      <c r="Y146" s="438">
        <v>-874449</v>
      </c>
      <c r="Z146" s="453">
        <f t="shared" si="35"/>
        <v>11105987.697781544</v>
      </c>
      <c r="AA146" s="453">
        <f t="shared" si="36"/>
        <v>8583230.3315664344</v>
      </c>
      <c r="AB146" s="434">
        <f t="shared" si="33"/>
        <v>-2522757.3662151098</v>
      </c>
      <c r="AC146" s="439">
        <f t="shared" si="27"/>
        <v>758.45029691876971</v>
      </c>
      <c r="AD146" s="453">
        <f t="shared" si="28"/>
        <v>589.18385032718527</v>
      </c>
      <c r="AE146" s="436">
        <f t="shared" si="34"/>
        <v>-169.26644659158444</v>
      </c>
      <c r="AF146" s="426">
        <v>1</v>
      </c>
      <c r="AG146" s="427">
        <v>32</v>
      </c>
      <c r="AH146" s="504"/>
      <c r="AI146" s="504"/>
      <c r="AJ146" s="504"/>
      <c r="AK146" s="504"/>
    </row>
    <row r="147" spans="1:37">
      <c r="A147" s="431">
        <v>435</v>
      </c>
      <c r="B147" s="432" t="s">
        <v>150</v>
      </c>
      <c r="C147" s="433">
        <v>703</v>
      </c>
      <c r="D147" s="433">
        <v>692</v>
      </c>
      <c r="E147" s="437">
        <v>89459.044869526173</v>
      </c>
      <c r="F147" s="200">
        <v>55247.924036337878</v>
      </c>
      <c r="G147" s="434">
        <f t="shared" si="29"/>
        <v>-34211.120833188295</v>
      </c>
      <c r="H147" s="435">
        <v>624300.60938943003</v>
      </c>
      <c r="I147" s="200">
        <f t="shared" si="30"/>
        <v>746462.10154763388</v>
      </c>
      <c r="J147" s="436">
        <f t="shared" si="31"/>
        <v>122161.49215820385</v>
      </c>
      <c r="K147" s="200">
        <v>281995.3078204405</v>
      </c>
      <c r="L147" s="437">
        <v>386413.02981055697</v>
      </c>
      <c r="M147" s="437">
        <v>342305.30156898953</v>
      </c>
      <c r="N147" s="437">
        <v>398643.91935570643</v>
      </c>
      <c r="O147" s="437">
        <v>-62605.209026397381</v>
      </c>
      <c r="P147" s="200">
        <v>24010.361407767912</v>
      </c>
      <c r="Q147" s="437">
        <v>2067</v>
      </c>
      <c r="R147" s="437">
        <v>51482.053425145852</v>
      </c>
      <c r="S147" s="437">
        <v>151925.542487278</v>
      </c>
      <c r="T147" s="437">
        <v>149774.89296295712</v>
      </c>
      <c r="U147" s="434">
        <f t="shared" si="32"/>
        <v>47264.403900824982</v>
      </c>
      <c r="V147" s="425">
        <v>867752.1967462342</v>
      </c>
      <c r="W147" s="425">
        <v>1002966.9719860816</v>
      </c>
      <c r="X147" s="438">
        <v>-190726</v>
      </c>
      <c r="Y147" s="438">
        <v>-197164</v>
      </c>
      <c r="Z147" s="453">
        <f t="shared" si="35"/>
        <v>677026.1967462342</v>
      </c>
      <c r="AA147" s="453">
        <f t="shared" si="36"/>
        <v>805802.97198608157</v>
      </c>
      <c r="AB147" s="434">
        <f t="shared" si="33"/>
        <v>128776.77523984737</v>
      </c>
      <c r="AC147" s="439">
        <f t="shared" si="27"/>
        <v>963.05291144556782</v>
      </c>
      <c r="AD147" s="453">
        <f t="shared" si="28"/>
        <v>1164.4551618295977</v>
      </c>
      <c r="AE147" s="436">
        <f t="shared" si="34"/>
        <v>201.40225038402991</v>
      </c>
      <c r="AF147" s="426">
        <v>13</v>
      </c>
      <c r="AG147" s="426">
        <v>13</v>
      </c>
      <c r="AH147" s="504"/>
      <c r="AI147" s="504"/>
      <c r="AJ147" s="504"/>
      <c r="AK147" s="504"/>
    </row>
    <row r="148" spans="1:37">
      <c r="A148" s="431">
        <v>436</v>
      </c>
      <c r="B148" s="432" t="s">
        <v>151</v>
      </c>
      <c r="C148" s="433">
        <v>2018</v>
      </c>
      <c r="D148" s="433">
        <v>1988</v>
      </c>
      <c r="E148" s="437">
        <v>2464312.2356648413</v>
      </c>
      <c r="F148" s="200">
        <v>2288618.8901569322</v>
      </c>
      <c r="G148" s="434">
        <f t="shared" si="29"/>
        <v>-175693.34550790908</v>
      </c>
      <c r="H148" s="435">
        <v>424056.01459567453</v>
      </c>
      <c r="I148" s="200">
        <f t="shared" si="30"/>
        <v>-403028.25259578135</v>
      </c>
      <c r="J148" s="436">
        <f t="shared" si="31"/>
        <v>-827084.26719145593</v>
      </c>
      <c r="K148" s="200">
        <v>348525.13529645506</v>
      </c>
      <c r="L148" s="437">
        <v>-94109.188647248768</v>
      </c>
      <c r="M148" s="437">
        <v>75530.87929921945</v>
      </c>
      <c r="N148" s="437">
        <v>-198042.53639674731</v>
      </c>
      <c r="O148" s="437">
        <v>-179854.27101803178</v>
      </c>
      <c r="P148" s="200">
        <v>68977.743466246538</v>
      </c>
      <c r="Q148" s="437">
        <v>1491646</v>
      </c>
      <c r="R148" s="437">
        <v>1370357.932213129</v>
      </c>
      <c r="S148" s="437">
        <v>323531.59803770063</v>
      </c>
      <c r="T148" s="437">
        <v>322752.50759831484</v>
      </c>
      <c r="U148" s="434">
        <f t="shared" si="32"/>
        <v>-122067.15822625672</v>
      </c>
      <c r="V148" s="425">
        <v>4703545.8482982162</v>
      </c>
      <c r="W148" s="425">
        <v>3578701.0774128339</v>
      </c>
      <c r="X148" s="438">
        <v>-388488</v>
      </c>
      <c r="Y148" s="438">
        <v>-345903</v>
      </c>
      <c r="Z148" s="453">
        <f t="shared" si="35"/>
        <v>4315057.8482982162</v>
      </c>
      <c r="AA148" s="453">
        <f t="shared" si="36"/>
        <v>3232798.0774128339</v>
      </c>
      <c r="AB148" s="434">
        <f t="shared" si="33"/>
        <v>-1082259.7708853823</v>
      </c>
      <c r="AC148" s="439">
        <f t="shared" si="27"/>
        <v>2138.2843648653202</v>
      </c>
      <c r="AD148" s="453">
        <f t="shared" si="28"/>
        <v>1626.1559745537395</v>
      </c>
      <c r="AE148" s="436">
        <f t="shared" si="34"/>
        <v>-512.12839031158069</v>
      </c>
      <c r="AF148" s="426">
        <v>17</v>
      </c>
      <c r="AG148" s="426">
        <v>17</v>
      </c>
      <c r="AH148" s="504"/>
      <c r="AI148" s="504"/>
      <c r="AJ148" s="504"/>
      <c r="AK148" s="504"/>
    </row>
    <row r="149" spans="1:37">
      <c r="A149" s="431">
        <v>440</v>
      </c>
      <c r="B149" s="432" t="s">
        <v>563</v>
      </c>
      <c r="C149" s="433">
        <v>5622</v>
      </c>
      <c r="D149" s="433">
        <v>5732</v>
      </c>
      <c r="E149" s="437">
        <v>10030157.09273799</v>
      </c>
      <c r="F149" s="200">
        <v>10530711.206476536</v>
      </c>
      <c r="G149" s="434">
        <f t="shared" si="29"/>
        <v>500554.11373854615</v>
      </c>
      <c r="H149" s="435">
        <v>-2708765.8289424423</v>
      </c>
      <c r="I149" s="200">
        <f t="shared" si="30"/>
        <v>-2570587.0938537959</v>
      </c>
      <c r="J149" s="436">
        <f t="shared" si="31"/>
        <v>138178.73508864641</v>
      </c>
      <c r="K149" s="200">
        <v>-1326489.8967506385</v>
      </c>
      <c r="L149" s="437">
        <v>-1089533.1975940121</v>
      </c>
      <c r="M149" s="437">
        <v>-1382275.9321918038</v>
      </c>
      <c r="N149" s="437">
        <v>-1161363.6266788817</v>
      </c>
      <c r="O149" s="437">
        <v>-518573.78343830898</v>
      </c>
      <c r="P149" s="200">
        <v>198883.51385740703</v>
      </c>
      <c r="Q149" s="437">
        <v>3227863</v>
      </c>
      <c r="R149" s="437">
        <v>3109938.5714811538</v>
      </c>
      <c r="S149" s="437">
        <v>755028.91815889569</v>
      </c>
      <c r="T149" s="437">
        <v>758111.19354579132</v>
      </c>
      <c r="U149" s="434">
        <f t="shared" si="32"/>
        <v>-114842.15313195065</v>
      </c>
      <c r="V149" s="425">
        <v>11304283.181954443</v>
      </c>
      <c r="W149" s="425">
        <v>11828173.877765708</v>
      </c>
      <c r="X149" s="438">
        <v>-1388868</v>
      </c>
      <c r="Y149" s="438">
        <v>-1562164</v>
      </c>
      <c r="Z149" s="453">
        <f t="shared" si="35"/>
        <v>9915415.1819544435</v>
      </c>
      <c r="AA149" s="453">
        <f t="shared" si="36"/>
        <v>10266009.877765708</v>
      </c>
      <c r="AB149" s="434">
        <f t="shared" si="33"/>
        <v>350594.69581126422</v>
      </c>
      <c r="AC149" s="439">
        <f t="shared" si="27"/>
        <v>1763.6811067154827</v>
      </c>
      <c r="AD149" s="453">
        <f t="shared" si="28"/>
        <v>1790.9996297567529</v>
      </c>
      <c r="AE149" s="436">
        <f t="shared" si="34"/>
        <v>27.318523041270282</v>
      </c>
      <c r="AF149" s="426">
        <v>15</v>
      </c>
      <c r="AG149" s="426">
        <v>15</v>
      </c>
      <c r="AH149" s="504"/>
      <c r="AI149" s="504"/>
      <c r="AJ149" s="504"/>
      <c r="AK149" s="504"/>
    </row>
    <row r="150" spans="1:37">
      <c r="A150" s="431">
        <v>441</v>
      </c>
      <c r="B150" s="432" t="s">
        <v>153</v>
      </c>
      <c r="C150" s="433">
        <v>4473</v>
      </c>
      <c r="D150" s="433">
        <v>4421</v>
      </c>
      <c r="E150" s="437">
        <v>298011.52691418654</v>
      </c>
      <c r="F150" s="200">
        <v>399715.23530417611</v>
      </c>
      <c r="G150" s="434">
        <f t="shared" si="29"/>
        <v>101703.70838998957</v>
      </c>
      <c r="H150" s="435">
        <v>-872558.80627542618</v>
      </c>
      <c r="I150" s="200">
        <f t="shared" si="30"/>
        <v>-1226483.0620418382</v>
      </c>
      <c r="J150" s="436">
        <f t="shared" si="31"/>
        <v>-353924.25576641201</v>
      </c>
      <c r="K150" s="200">
        <v>-678572.22119244223</v>
      </c>
      <c r="L150" s="437">
        <v>-771732.80713036342</v>
      </c>
      <c r="M150" s="437">
        <v>-193986.58508298401</v>
      </c>
      <c r="N150" s="437">
        <v>-208178.25878147365</v>
      </c>
      <c r="O150" s="437">
        <v>-399967.67211806768</v>
      </c>
      <c r="P150" s="200">
        <v>153395.67598806639</v>
      </c>
      <c r="Q150" s="437">
        <v>823356</v>
      </c>
      <c r="R150" s="437">
        <v>1133238.7092830553</v>
      </c>
      <c r="S150" s="437">
        <v>894431.67918291804</v>
      </c>
      <c r="T150" s="437">
        <v>875665.43026136665</v>
      </c>
      <c r="U150" s="434">
        <f t="shared" si="32"/>
        <v>291116.46036150376</v>
      </c>
      <c r="V150" s="425">
        <v>1143240.3998216784</v>
      </c>
      <c r="W150" s="425">
        <v>1182136.3128962452</v>
      </c>
      <c r="X150" s="438">
        <v>-398992</v>
      </c>
      <c r="Y150" s="438">
        <v>-293365</v>
      </c>
      <c r="Z150" s="453">
        <f t="shared" si="35"/>
        <v>744248.39982167841</v>
      </c>
      <c r="AA150" s="453">
        <f t="shared" si="36"/>
        <v>888771.31289624516</v>
      </c>
      <c r="AB150" s="434">
        <f t="shared" si="33"/>
        <v>144522.91307456675</v>
      </c>
      <c r="AC150" s="439">
        <f t="shared" si="27"/>
        <v>166.38685442022768</v>
      </c>
      <c r="AD150" s="453">
        <f t="shared" si="28"/>
        <v>201.03399975033818</v>
      </c>
      <c r="AE150" s="436">
        <f t="shared" si="34"/>
        <v>34.647145330110504</v>
      </c>
      <c r="AF150" s="426">
        <v>9</v>
      </c>
      <c r="AG150" s="426">
        <v>9</v>
      </c>
      <c r="AH150" s="504"/>
      <c r="AI150" s="504"/>
      <c r="AJ150" s="504"/>
      <c r="AK150" s="504"/>
    </row>
    <row r="151" spans="1:37">
      <c r="A151" s="431">
        <v>444</v>
      </c>
      <c r="B151" s="432" t="s">
        <v>564</v>
      </c>
      <c r="C151" s="433">
        <v>45988</v>
      </c>
      <c r="D151" s="433">
        <v>45811</v>
      </c>
      <c r="E151" s="437">
        <v>14152685.509857193</v>
      </c>
      <c r="F151" s="200">
        <v>12687374.360792702</v>
      </c>
      <c r="G151" s="434">
        <f t="shared" si="29"/>
        <v>-1465311.1490644906</v>
      </c>
      <c r="H151" s="435">
        <v>5700158.3160836808</v>
      </c>
      <c r="I151" s="200">
        <f t="shared" si="30"/>
        <v>3487028.8663850604</v>
      </c>
      <c r="J151" s="436">
        <f t="shared" si="31"/>
        <v>-2213129.4496986205</v>
      </c>
      <c r="K151" s="200">
        <v>1741465.0762853224</v>
      </c>
      <c r="L151" s="437">
        <v>2472289.9986326154</v>
      </c>
      <c r="M151" s="437">
        <v>3958693.2397983586</v>
      </c>
      <c r="N151" s="437">
        <v>3569751.2438464253</v>
      </c>
      <c r="O151" s="437">
        <v>-4144519.1195206512</v>
      </c>
      <c r="P151" s="200">
        <v>1589506.7434266701</v>
      </c>
      <c r="Q151" s="437">
        <v>6844569</v>
      </c>
      <c r="R151" s="437">
        <v>6077122.0687223747</v>
      </c>
      <c r="S151" s="437">
        <v>7224175.9161620373</v>
      </c>
      <c r="T151" s="437">
        <v>7023420.3214530004</v>
      </c>
      <c r="U151" s="434">
        <f t="shared" si="32"/>
        <v>-968202.52598666027</v>
      </c>
      <c r="V151" s="425">
        <v>33921588.742102914</v>
      </c>
      <c r="W151" s="425">
        <v>29274945.6182804</v>
      </c>
      <c r="X151" s="438">
        <v>-1015338</v>
      </c>
      <c r="Y151" s="438">
        <v>-914831</v>
      </c>
      <c r="Z151" s="453">
        <f t="shared" si="35"/>
        <v>32906250.742102914</v>
      </c>
      <c r="AA151" s="453">
        <f t="shared" si="36"/>
        <v>28360114.6182804</v>
      </c>
      <c r="AB151" s="434">
        <f t="shared" si="33"/>
        <v>-4546136.123822514</v>
      </c>
      <c r="AC151" s="439">
        <f t="shared" si="27"/>
        <v>715.53993959517516</v>
      </c>
      <c r="AD151" s="453">
        <f t="shared" si="28"/>
        <v>619.06779197748142</v>
      </c>
      <c r="AE151" s="436">
        <f t="shared" si="34"/>
        <v>-96.472147617693736</v>
      </c>
      <c r="AF151" s="426">
        <v>1</v>
      </c>
      <c r="AG151" s="427">
        <v>34</v>
      </c>
      <c r="AH151" s="504"/>
      <c r="AI151" s="504"/>
      <c r="AJ151" s="504"/>
      <c r="AK151" s="504"/>
    </row>
    <row r="152" spans="1:37">
      <c r="A152" s="431">
        <v>445</v>
      </c>
      <c r="B152" s="432" t="s">
        <v>565</v>
      </c>
      <c r="C152" s="433">
        <v>15086</v>
      </c>
      <c r="D152" s="433">
        <v>14991</v>
      </c>
      <c r="E152" s="437">
        <v>11461681.245646782</v>
      </c>
      <c r="F152" s="200">
        <v>11704280.70575569</v>
      </c>
      <c r="G152" s="434">
        <f t="shared" si="29"/>
        <v>242599.46010890789</v>
      </c>
      <c r="H152" s="435">
        <v>-3621866.0435529281</v>
      </c>
      <c r="I152" s="200">
        <f t="shared" si="30"/>
        <v>-6132432.3475860283</v>
      </c>
      <c r="J152" s="436">
        <f t="shared" si="31"/>
        <v>-2510566.3040331001</v>
      </c>
      <c r="K152" s="200">
        <v>-3399389.9714153982</v>
      </c>
      <c r="L152" s="437">
        <v>-4501784.1893700408</v>
      </c>
      <c r="M152" s="437">
        <v>-222476.07213752993</v>
      </c>
      <c r="N152" s="437">
        <v>-794556.59658177535</v>
      </c>
      <c r="O152" s="437">
        <v>-1356235.0990097155</v>
      </c>
      <c r="P152" s="200">
        <v>520143.53737550398</v>
      </c>
      <c r="Q152" s="437">
        <v>871155</v>
      </c>
      <c r="R152" s="437">
        <v>295021.01184143737</v>
      </c>
      <c r="S152" s="437">
        <v>2386424.5004629069</v>
      </c>
      <c r="T152" s="437">
        <v>2358629.6294035884</v>
      </c>
      <c r="U152" s="434">
        <f t="shared" si="32"/>
        <v>-603928.85921788123</v>
      </c>
      <c r="V152" s="425">
        <v>11097394.702556761</v>
      </c>
      <c r="W152" s="425">
        <v>8225498.9997181259</v>
      </c>
      <c r="X152" s="438">
        <v>-323495</v>
      </c>
      <c r="Y152" s="438">
        <v>-50610</v>
      </c>
      <c r="Z152" s="453">
        <f t="shared" si="35"/>
        <v>10773899.702556761</v>
      </c>
      <c r="AA152" s="453">
        <f t="shared" si="36"/>
        <v>8174888.9997181259</v>
      </c>
      <c r="AB152" s="434">
        <f t="shared" si="33"/>
        <v>-2599010.7028386351</v>
      </c>
      <c r="AC152" s="439">
        <f t="shared" si="27"/>
        <v>714.16543169539716</v>
      </c>
      <c r="AD152" s="453">
        <f t="shared" si="28"/>
        <v>545.31979185632224</v>
      </c>
      <c r="AE152" s="436">
        <f t="shared" si="34"/>
        <v>-168.84563983907492</v>
      </c>
      <c r="AF152" s="426">
        <v>2</v>
      </c>
      <c r="AG152" s="426">
        <v>2</v>
      </c>
      <c r="AH152" s="504"/>
      <c r="AI152" s="504"/>
      <c r="AJ152" s="504"/>
      <c r="AK152" s="504"/>
    </row>
    <row r="153" spans="1:37">
      <c r="A153" s="431">
        <v>475</v>
      </c>
      <c r="B153" s="432" t="s">
        <v>566</v>
      </c>
      <c r="C153" s="433">
        <v>5487</v>
      </c>
      <c r="D153" s="433">
        <v>5479</v>
      </c>
      <c r="E153" s="437">
        <v>5016080.5012192242</v>
      </c>
      <c r="F153" s="200">
        <v>5508716.0325538879</v>
      </c>
      <c r="G153" s="434">
        <f t="shared" si="29"/>
        <v>492635.53133466374</v>
      </c>
      <c r="H153" s="435">
        <v>-2163587.8956534779</v>
      </c>
      <c r="I153" s="200">
        <f t="shared" si="30"/>
        <v>-2657521.037647964</v>
      </c>
      <c r="J153" s="436">
        <f t="shared" si="31"/>
        <v>-493933.1419944861</v>
      </c>
      <c r="K153" s="200">
        <v>-1220835.1691205476</v>
      </c>
      <c r="L153" s="437">
        <v>-1369632.348710679</v>
      </c>
      <c r="M153" s="437">
        <v>-942752.72653293004</v>
      </c>
      <c r="N153" s="437">
        <v>-982308.96335567965</v>
      </c>
      <c r="O153" s="437">
        <v>-495684.88476247294</v>
      </c>
      <c r="P153" s="200">
        <v>190105.1591808676</v>
      </c>
      <c r="Q153" s="437">
        <v>1865512</v>
      </c>
      <c r="R153" s="437">
        <v>1760521.3545379383</v>
      </c>
      <c r="S153" s="437">
        <v>1105585.6937992244</v>
      </c>
      <c r="T153" s="437">
        <v>1089548.6860257196</v>
      </c>
      <c r="U153" s="434">
        <f t="shared" si="32"/>
        <v>-121027.6532355668</v>
      </c>
      <c r="V153" s="425">
        <v>5823590.2993649701</v>
      </c>
      <c r="W153" s="425">
        <v>5701265.0355804823</v>
      </c>
      <c r="X153" s="438">
        <v>-203971</v>
      </c>
      <c r="Y153" s="438">
        <v>-210424</v>
      </c>
      <c r="Z153" s="453">
        <f t="shared" si="35"/>
        <v>5619619.2993649701</v>
      </c>
      <c r="AA153" s="453">
        <f t="shared" si="36"/>
        <v>5490841.0355804823</v>
      </c>
      <c r="AB153" s="434">
        <f t="shared" si="33"/>
        <v>-128778.26378448773</v>
      </c>
      <c r="AC153" s="439">
        <f t="shared" si="27"/>
        <v>1024.1697283333278</v>
      </c>
      <c r="AD153" s="453">
        <f t="shared" si="28"/>
        <v>1002.1611672897394</v>
      </c>
      <c r="AE153" s="436">
        <f t="shared" si="34"/>
        <v>-22.008561043588429</v>
      </c>
      <c r="AF153" s="426">
        <v>15</v>
      </c>
      <c r="AG153" s="426">
        <v>15</v>
      </c>
      <c r="AH153" s="504"/>
      <c r="AI153" s="504"/>
      <c r="AJ153" s="504"/>
      <c r="AK153" s="504"/>
    </row>
    <row r="154" spans="1:37">
      <c r="A154" s="431">
        <v>480</v>
      </c>
      <c r="B154" s="432" t="s">
        <v>567</v>
      </c>
      <c r="C154" s="433">
        <v>1990</v>
      </c>
      <c r="D154" s="433">
        <v>1978</v>
      </c>
      <c r="E154" s="437">
        <v>499063.46146945172</v>
      </c>
      <c r="F154" s="200">
        <v>699089.9663568621</v>
      </c>
      <c r="G154" s="434">
        <f t="shared" si="29"/>
        <v>200026.50488741038</v>
      </c>
      <c r="H154" s="435">
        <v>336648.52460264397</v>
      </c>
      <c r="I154" s="200">
        <f t="shared" si="30"/>
        <v>-2406.9514701560838</v>
      </c>
      <c r="J154" s="436">
        <f t="shared" si="31"/>
        <v>-339055.47607280005</v>
      </c>
      <c r="K154" s="200">
        <v>261707.27360177401</v>
      </c>
      <c r="L154" s="437">
        <v>111571.41102486232</v>
      </c>
      <c r="M154" s="437">
        <v>74941.251000869946</v>
      </c>
      <c r="N154" s="437">
        <v>-3659.5639550630558</v>
      </c>
      <c r="O154" s="437">
        <v>-178949.5714656272</v>
      </c>
      <c r="P154" s="200">
        <v>68630.772925671859</v>
      </c>
      <c r="Q154" s="437">
        <v>966329</v>
      </c>
      <c r="R154" s="437">
        <v>1045553.516954615</v>
      </c>
      <c r="S154" s="437">
        <v>434726.18160574726</v>
      </c>
      <c r="T154" s="437">
        <v>425028.68870546325</v>
      </c>
      <c r="U154" s="434">
        <f t="shared" si="32"/>
        <v>69527.024054331006</v>
      </c>
      <c r="V154" s="425">
        <v>2236767.167677843</v>
      </c>
      <c r="W154" s="425">
        <v>2167265.2205868205</v>
      </c>
      <c r="X154" s="438">
        <v>-471129</v>
      </c>
      <c r="Y154" s="438">
        <v>-505724</v>
      </c>
      <c r="Z154" s="453">
        <f t="shared" si="35"/>
        <v>1765638.167677843</v>
      </c>
      <c r="AA154" s="453">
        <f t="shared" si="36"/>
        <v>1661541.2205868205</v>
      </c>
      <c r="AB154" s="434">
        <f t="shared" si="33"/>
        <v>-104096.94709102251</v>
      </c>
      <c r="AC154" s="439">
        <f t="shared" si="27"/>
        <v>887.25536064213213</v>
      </c>
      <c r="AD154" s="453">
        <f t="shared" si="28"/>
        <v>840.01072830476267</v>
      </c>
      <c r="AE154" s="436">
        <f t="shared" si="34"/>
        <v>-47.244632337369467</v>
      </c>
      <c r="AF154" s="426">
        <v>2</v>
      </c>
      <c r="AG154" s="426">
        <v>2</v>
      </c>
      <c r="AH154" s="504"/>
      <c r="AI154" s="504"/>
      <c r="AJ154" s="504"/>
      <c r="AK154" s="504"/>
    </row>
    <row r="155" spans="1:37">
      <c r="A155" s="431">
        <v>481</v>
      </c>
      <c r="B155" s="432" t="s">
        <v>158</v>
      </c>
      <c r="C155" s="433">
        <v>9612</v>
      </c>
      <c r="D155" s="433">
        <v>9642</v>
      </c>
      <c r="E155" s="437">
        <v>5686184.9507032651</v>
      </c>
      <c r="F155" s="200">
        <v>5409341.6575588454</v>
      </c>
      <c r="G155" s="434">
        <f t="shared" si="29"/>
        <v>-276843.29314441979</v>
      </c>
      <c r="H155" s="435">
        <v>212054.97339193182</v>
      </c>
      <c r="I155" s="200">
        <f t="shared" si="30"/>
        <v>-205643.50438321551</v>
      </c>
      <c r="J155" s="436">
        <f t="shared" si="31"/>
        <v>-417698.4777751473</v>
      </c>
      <c r="K155" s="200">
        <v>180558.41929749332</v>
      </c>
      <c r="L155" s="437">
        <v>327377.96831507824</v>
      </c>
      <c r="M155" s="437">
        <v>31496.55409443851</v>
      </c>
      <c r="N155" s="437">
        <v>4740.8405081012779</v>
      </c>
      <c r="O155" s="437">
        <v>-872311.30842850229</v>
      </c>
      <c r="P155" s="200">
        <v>334548.99522210722</v>
      </c>
      <c r="Q155" s="437">
        <v>1142910</v>
      </c>
      <c r="R155" s="437">
        <v>954728.97615719913</v>
      </c>
      <c r="S155" s="437">
        <v>1262495.7103223633</v>
      </c>
      <c r="T155" s="437">
        <v>1209835.8994331209</v>
      </c>
      <c r="U155" s="434">
        <f t="shared" si="32"/>
        <v>-240840.83473204356</v>
      </c>
      <c r="V155" s="425">
        <v>8303645.63441756</v>
      </c>
      <c r="W155" s="425">
        <v>7368263.0289611146</v>
      </c>
      <c r="X155" s="438">
        <v>-2046174</v>
      </c>
      <c r="Y155" s="438">
        <v>-2232956</v>
      </c>
      <c r="Z155" s="453">
        <f t="shared" si="35"/>
        <v>6257471.63441756</v>
      </c>
      <c r="AA155" s="453">
        <f t="shared" si="36"/>
        <v>5135307.0289611146</v>
      </c>
      <c r="AB155" s="434">
        <f t="shared" si="33"/>
        <v>-1122164.6054564454</v>
      </c>
      <c r="AC155" s="439">
        <f t="shared" si="27"/>
        <v>651.00620416329173</v>
      </c>
      <c r="AD155" s="453">
        <f t="shared" si="28"/>
        <v>532.59770057675939</v>
      </c>
      <c r="AE155" s="436">
        <f t="shared" si="34"/>
        <v>-118.40850358653233</v>
      </c>
      <c r="AF155" s="426">
        <v>2</v>
      </c>
      <c r="AG155" s="426">
        <v>2</v>
      </c>
      <c r="AH155" s="504"/>
      <c r="AI155" s="504"/>
      <c r="AJ155" s="504"/>
      <c r="AK155" s="504"/>
    </row>
    <row r="156" spans="1:37">
      <c r="A156" s="431">
        <v>483</v>
      </c>
      <c r="B156" s="432" t="s">
        <v>159</v>
      </c>
      <c r="C156" s="433">
        <v>1076</v>
      </c>
      <c r="D156" s="433">
        <v>1067</v>
      </c>
      <c r="E156" s="437">
        <v>1230281.054457902</v>
      </c>
      <c r="F156" s="200">
        <v>1126719.4275270128</v>
      </c>
      <c r="G156" s="434">
        <f t="shared" si="29"/>
        <v>-103561.62693088921</v>
      </c>
      <c r="H156" s="435">
        <v>-280395.57600304869</v>
      </c>
      <c r="I156" s="200">
        <f t="shared" si="30"/>
        <v>-547211.11755773658</v>
      </c>
      <c r="J156" s="436">
        <f t="shared" si="31"/>
        <v>-266815.54155468789</v>
      </c>
      <c r="K156" s="200">
        <v>-80834.448165230875</v>
      </c>
      <c r="L156" s="437">
        <v>-212166.39534731774</v>
      </c>
      <c r="M156" s="437">
        <v>-199561.12783781782</v>
      </c>
      <c r="N156" s="437">
        <v>-275535.03664816794</v>
      </c>
      <c r="O156" s="437">
        <v>-96531.44224156937</v>
      </c>
      <c r="P156" s="200">
        <v>37021.756679318438</v>
      </c>
      <c r="Q156" s="437">
        <v>956844</v>
      </c>
      <c r="R156" s="437">
        <v>954351.17404241033</v>
      </c>
      <c r="S156" s="437">
        <v>241773.01546562792</v>
      </c>
      <c r="T156" s="437">
        <v>239935.47596454332</v>
      </c>
      <c r="U156" s="434">
        <f t="shared" si="32"/>
        <v>-4330.3654586742632</v>
      </c>
      <c r="V156" s="425">
        <v>2148502.4939204813</v>
      </c>
      <c r="W156" s="425">
        <v>1773794.9599978272</v>
      </c>
      <c r="X156" s="438">
        <v>-208749</v>
      </c>
      <c r="Y156" s="438">
        <v>-219864</v>
      </c>
      <c r="Z156" s="453">
        <f t="shared" si="35"/>
        <v>1939753.4939204813</v>
      </c>
      <c r="AA156" s="453">
        <f t="shared" si="36"/>
        <v>1553930.9599978272</v>
      </c>
      <c r="AB156" s="434">
        <f t="shared" si="33"/>
        <v>-385822.53392265411</v>
      </c>
      <c r="AC156" s="439">
        <f t="shared" si="27"/>
        <v>1802.7448828257261</v>
      </c>
      <c r="AD156" s="453">
        <f t="shared" si="28"/>
        <v>1456.3551640092101</v>
      </c>
      <c r="AE156" s="436">
        <f t="shared" si="34"/>
        <v>-346.38971881651605</v>
      </c>
      <c r="AF156" s="426">
        <v>17</v>
      </c>
      <c r="AG156" s="426">
        <v>17</v>
      </c>
      <c r="AH156" s="504"/>
      <c r="AI156" s="504"/>
      <c r="AJ156" s="504"/>
      <c r="AK156" s="504"/>
    </row>
    <row r="157" spans="1:37">
      <c r="A157" s="431">
        <v>484</v>
      </c>
      <c r="B157" s="432" t="s">
        <v>568</v>
      </c>
      <c r="C157" s="433">
        <v>3055</v>
      </c>
      <c r="D157" s="433">
        <v>2967</v>
      </c>
      <c r="E157" s="437">
        <v>829861.48893627536</v>
      </c>
      <c r="F157" s="200">
        <v>757835.05741069233</v>
      </c>
      <c r="G157" s="434">
        <f t="shared" si="29"/>
        <v>-72026.43152558303</v>
      </c>
      <c r="H157" s="435">
        <v>-216088.5317250177</v>
      </c>
      <c r="I157" s="200">
        <f t="shared" si="30"/>
        <v>-468504.84101968858</v>
      </c>
      <c r="J157" s="436">
        <f t="shared" si="31"/>
        <v>-252416.30929467088</v>
      </c>
      <c r="K157" s="200">
        <v>-353441.73405280849</v>
      </c>
      <c r="L157" s="437">
        <v>-371346.06587094173</v>
      </c>
      <c r="M157" s="437">
        <v>137353.20232779079</v>
      </c>
      <c r="N157" s="437">
        <v>68319.422661186181</v>
      </c>
      <c r="O157" s="437">
        <v>-268424.35719844082</v>
      </c>
      <c r="P157" s="200">
        <v>102946.15938850779</v>
      </c>
      <c r="Q157" s="437">
        <v>-23653</v>
      </c>
      <c r="R157" s="437">
        <v>1072995.1742732907</v>
      </c>
      <c r="S157" s="437">
        <v>607771.47088380624</v>
      </c>
      <c r="T157" s="437">
        <v>603634.27597390395</v>
      </c>
      <c r="U157" s="434">
        <f t="shared" si="32"/>
        <v>1092510.9793633884</v>
      </c>
      <c r="V157" s="425">
        <v>1197891.4280950639</v>
      </c>
      <c r="W157" s="425">
        <v>1965959.6666982535</v>
      </c>
      <c r="X157" s="438">
        <v>212447</v>
      </c>
      <c r="Y157" s="438">
        <v>284726</v>
      </c>
      <c r="Z157" s="453">
        <f t="shared" si="35"/>
        <v>1410338.4280950639</v>
      </c>
      <c r="AA157" s="453">
        <f t="shared" si="36"/>
        <v>2250685.6666982537</v>
      </c>
      <c r="AB157" s="434">
        <f t="shared" si="33"/>
        <v>840347.23860318982</v>
      </c>
      <c r="AC157" s="439">
        <f t="shared" si="27"/>
        <v>461.64923996565102</v>
      </c>
      <c r="AD157" s="453">
        <f t="shared" si="28"/>
        <v>758.57285699300769</v>
      </c>
      <c r="AE157" s="436">
        <f t="shared" si="34"/>
        <v>296.92361702735667</v>
      </c>
      <c r="AF157" s="426">
        <v>4</v>
      </c>
      <c r="AG157" s="426">
        <v>4</v>
      </c>
      <c r="AH157" s="504"/>
      <c r="AI157" s="504"/>
      <c r="AJ157" s="504"/>
      <c r="AK157" s="504"/>
    </row>
    <row r="158" spans="1:37">
      <c r="A158" s="431">
        <v>489</v>
      </c>
      <c r="B158" s="432" t="s">
        <v>161</v>
      </c>
      <c r="C158" s="433">
        <v>1835</v>
      </c>
      <c r="D158" s="433">
        <v>1791</v>
      </c>
      <c r="E158" s="437">
        <v>102779.75785035198</v>
      </c>
      <c r="F158" s="200">
        <v>109584.83568925213</v>
      </c>
      <c r="G158" s="434">
        <f t="shared" si="29"/>
        <v>6805.0778389001498</v>
      </c>
      <c r="H158" s="435">
        <v>1177909.434652511</v>
      </c>
      <c r="I158" s="200">
        <f t="shared" si="30"/>
        <v>863331.94971239753</v>
      </c>
      <c r="J158" s="436">
        <f t="shared" si="31"/>
        <v>-314577.4849401135</v>
      </c>
      <c r="K158" s="200">
        <v>741397.29173486971</v>
      </c>
      <c r="L158" s="437">
        <v>633239.01049835514</v>
      </c>
      <c r="M158" s="437">
        <v>436512.14291764138</v>
      </c>
      <c r="N158" s="437">
        <v>329982.20523277845</v>
      </c>
      <c r="O158" s="437">
        <v>-162031.68983566144</v>
      </c>
      <c r="P158" s="200">
        <v>62142.423816925329</v>
      </c>
      <c r="Q158" s="437">
        <v>713914</v>
      </c>
      <c r="R158" s="437">
        <v>857723.72717211826</v>
      </c>
      <c r="S158" s="437">
        <v>426527.30960735946</v>
      </c>
      <c r="T158" s="437">
        <v>421166.26189265435</v>
      </c>
      <c r="U158" s="434">
        <f t="shared" si="32"/>
        <v>138448.67945741303</v>
      </c>
      <c r="V158" s="425">
        <v>2421130.5021102224</v>
      </c>
      <c r="W158" s="425">
        <v>2251806.7745026741</v>
      </c>
      <c r="X158" s="438">
        <v>-425642</v>
      </c>
      <c r="Y158" s="438">
        <v>-528717</v>
      </c>
      <c r="Z158" s="453">
        <f t="shared" si="35"/>
        <v>1995488.5021102224</v>
      </c>
      <c r="AA158" s="453">
        <f t="shared" si="36"/>
        <v>1723089.7745026741</v>
      </c>
      <c r="AB158" s="434">
        <f t="shared" si="33"/>
        <v>-272398.72760754824</v>
      </c>
      <c r="AC158" s="439">
        <f t="shared" si="27"/>
        <v>1087.4596741745081</v>
      </c>
      <c r="AD158" s="453">
        <f t="shared" si="28"/>
        <v>962.08250949339708</v>
      </c>
      <c r="AE158" s="436">
        <f t="shared" si="34"/>
        <v>-125.37716468111103</v>
      </c>
      <c r="AF158" s="426">
        <v>8</v>
      </c>
      <c r="AG158" s="426">
        <v>8</v>
      </c>
      <c r="AH158" s="504"/>
      <c r="AI158" s="504"/>
      <c r="AJ158" s="504"/>
      <c r="AK158" s="504"/>
    </row>
    <row r="159" spans="1:37">
      <c r="A159" s="431">
        <v>491</v>
      </c>
      <c r="B159" s="432" t="s">
        <v>569</v>
      </c>
      <c r="C159" s="433">
        <v>52122</v>
      </c>
      <c r="D159" s="433">
        <v>51980</v>
      </c>
      <c r="E159" s="437">
        <v>5168757.4256308004</v>
      </c>
      <c r="F159" s="200">
        <v>5006951.630086245</v>
      </c>
      <c r="G159" s="434">
        <f t="shared" si="29"/>
        <v>-161805.79554455541</v>
      </c>
      <c r="H159" s="435">
        <v>-13901370.935964676</v>
      </c>
      <c r="I159" s="200">
        <f t="shared" si="30"/>
        <v>-20062396.485904973</v>
      </c>
      <c r="J159" s="436">
        <f t="shared" si="31"/>
        <v>-6161025.5499402974</v>
      </c>
      <c r="K159" s="200">
        <v>-9833567.5417955555</v>
      </c>
      <c r="L159" s="437">
        <v>-12130052.308997456</v>
      </c>
      <c r="M159" s="437">
        <v>-4067803.3941691201</v>
      </c>
      <c r="N159" s="437">
        <v>-5033268.7734156651</v>
      </c>
      <c r="O159" s="437">
        <v>-4702628.2733990401</v>
      </c>
      <c r="P159" s="200">
        <v>1803552.8699071908</v>
      </c>
      <c r="Q159" s="437">
        <v>9887140</v>
      </c>
      <c r="R159" s="437">
        <v>10990523.321787212</v>
      </c>
      <c r="S159" s="437">
        <v>8906554.4027713668</v>
      </c>
      <c r="T159" s="437">
        <v>8891267.5812161621</v>
      </c>
      <c r="U159" s="434">
        <f t="shared" si="32"/>
        <v>1088096.5002320036</v>
      </c>
      <c r="V159" s="425">
        <v>10061080.892437492</v>
      </c>
      <c r="W159" s="425">
        <v>4826346.0482367761</v>
      </c>
      <c r="X159" s="438">
        <v>1272880</v>
      </c>
      <c r="Y159" s="438">
        <v>1492455</v>
      </c>
      <c r="Z159" s="453">
        <f t="shared" si="35"/>
        <v>11333960.892437492</v>
      </c>
      <c r="AA159" s="453">
        <f t="shared" si="36"/>
        <v>6318801.0482367761</v>
      </c>
      <c r="AB159" s="434">
        <f t="shared" si="33"/>
        <v>-5015159.8442007154</v>
      </c>
      <c r="AC159" s="439">
        <f t="shared" si="27"/>
        <v>217.45061379911539</v>
      </c>
      <c r="AD159" s="453">
        <f t="shared" si="28"/>
        <v>121.56215945049588</v>
      </c>
      <c r="AE159" s="436">
        <f t="shared" si="34"/>
        <v>-95.888454348619504</v>
      </c>
      <c r="AF159" s="426">
        <v>10</v>
      </c>
      <c r="AG159" s="426">
        <v>10</v>
      </c>
      <c r="AH159" s="504"/>
      <c r="AI159" s="504"/>
      <c r="AJ159" s="504"/>
      <c r="AK159" s="504"/>
    </row>
    <row r="160" spans="1:37">
      <c r="A160" s="431">
        <v>494</v>
      </c>
      <c r="B160" s="432" t="s">
        <v>163</v>
      </c>
      <c r="C160" s="433">
        <v>8909</v>
      </c>
      <c r="D160" s="433">
        <v>8882</v>
      </c>
      <c r="E160" s="437">
        <v>8279423.1964273294</v>
      </c>
      <c r="F160" s="200">
        <v>8144229.7613051329</v>
      </c>
      <c r="G160" s="434">
        <f t="shared" si="29"/>
        <v>-135193.43512219656</v>
      </c>
      <c r="H160" s="435">
        <v>-3134838.6169237336</v>
      </c>
      <c r="I160" s="200">
        <f t="shared" si="30"/>
        <v>-4120238.4871539404</v>
      </c>
      <c r="J160" s="436">
        <f t="shared" si="31"/>
        <v>-985399.87023020675</v>
      </c>
      <c r="K160" s="200">
        <v>-1332285.5570207154</v>
      </c>
      <c r="L160" s="437">
        <v>-1684273.5613919664</v>
      </c>
      <c r="M160" s="437">
        <v>-1802553.0599030182</v>
      </c>
      <c r="N160" s="437">
        <v>-1940590.0174546521</v>
      </c>
      <c r="O160" s="437">
        <v>-803554.14244575368</v>
      </c>
      <c r="P160" s="200">
        <v>308179.23413843149</v>
      </c>
      <c r="Q160" s="437">
        <v>5382582</v>
      </c>
      <c r="R160" s="437">
        <v>4996715.2621696265</v>
      </c>
      <c r="S160" s="437">
        <v>1357802.8644019193</v>
      </c>
      <c r="T160" s="437">
        <v>1337371.9809139245</v>
      </c>
      <c r="U160" s="434">
        <f t="shared" si="32"/>
        <v>-406297.62131836824</v>
      </c>
      <c r="V160" s="425">
        <v>11884969.443905516</v>
      </c>
      <c r="W160" s="425">
        <v>10358078.517414523</v>
      </c>
      <c r="X160" s="438">
        <v>80250</v>
      </c>
      <c r="Y160" s="438">
        <v>-238822</v>
      </c>
      <c r="Z160" s="453">
        <f t="shared" si="35"/>
        <v>11965219.443905516</v>
      </c>
      <c r="AA160" s="453">
        <f t="shared" si="36"/>
        <v>10119256.517414523</v>
      </c>
      <c r="AB160" s="434">
        <f t="shared" si="33"/>
        <v>-1845962.9264909923</v>
      </c>
      <c r="AC160" s="439">
        <f t="shared" si="27"/>
        <v>1343.0485401173551</v>
      </c>
      <c r="AD160" s="453">
        <f t="shared" si="28"/>
        <v>1139.2993151783971</v>
      </c>
      <c r="AE160" s="436">
        <f t="shared" si="34"/>
        <v>-203.74922493895792</v>
      </c>
      <c r="AF160" s="426">
        <v>17</v>
      </c>
      <c r="AG160" s="426">
        <v>17</v>
      </c>
      <c r="AH160" s="504"/>
      <c r="AI160" s="504"/>
      <c r="AJ160" s="504"/>
      <c r="AK160" s="504"/>
    </row>
    <row r="161" spans="1:37">
      <c r="A161" s="431">
        <v>495</v>
      </c>
      <c r="B161" s="432" t="s">
        <v>164</v>
      </c>
      <c r="C161" s="433">
        <v>1488</v>
      </c>
      <c r="D161" s="433">
        <v>1477</v>
      </c>
      <c r="E161" s="437">
        <v>559171.14312878414</v>
      </c>
      <c r="F161" s="200">
        <v>648368.869091962</v>
      </c>
      <c r="G161" s="434">
        <f t="shared" si="29"/>
        <v>89197.725963177858</v>
      </c>
      <c r="H161" s="435">
        <v>393321.58067996381</v>
      </c>
      <c r="I161" s="200">
        <f t="shared" si="30"/>
        <v>-88683.445414813701</v>
      </c>
      <c r="J161" s="436">
        <f t="shared" si="31"/>
        <v>-482005.02609477751</v>
      </c>
      <c r="K161" s="200">
        <v>214609.38296891158</v>
      </c>
      <c r="L161" s="437">
        <v>-8204.0429196048517</v>
      </c>
      <c r="M161" s="437">
        <v>178712.19771105226</v>
      </c>
      <c r="N161" s="437">
        <v>1897.1725520682137</v>
      </c>
      <c r="O161" s="437">
        <v>-133624.12389015741</v>
      </c>
      <c r="P161" s="200">
        <v>51247.548842880351</v>
      </c>
      <c r="Q161" s="437">
        <v>-704</v>
      </c>
      <c r="R161" s="437">
        <v>277393.98080993321</v>
      </c>
      <c r="S161" s="437">
        <v>332971.06142243807</v>
      </c>
      <c r="T161" s="437">
        <v>328284.18479940266</v>
      </c>
      <c r="U161" s="434">
        <f t="shared" si="32"/>
        <v>273411.10418689781</v>
      </c>
      <c r="V161" s="425">
        <v>1284759.7852311861</v>
      </c>
      <c r="W161" s="425">
        <v>1165363.5893163802</v>
      </c>
      <c r="X161" s="438">
        <v>-370317</v>
      </c>
      <c r="Y161" s="438">
        <v>-370631</v>
      </c>
      <c r="Z161" s="453">
        <f t="shared" si="35"/>
        <v>914442.78523118608</v>
      </c>
      <c r="AA161" s="453">
        <f t="shared" si="36"/>
        <v>794732.58931638021</v>
      </c>
      <c r="AB161" s="434">
        <f t="shared" si="33"/>
        <v>-119710.19591480587</v>
      </c>
      <c r="AC161" s="439">
        <f t="shared" si="27"/>
        <v>614.54488254784007</v>
      </c>
      <c r="AD161" s="453">
        <f t="shared" si="28"/>
        <v>538.07216609098191</v>
      </c>
      <c r="AE161" s="436">
        <f t="shared" si="34"/>
        <v>-76.472716456858166</v>
      </c>
      <c r="AF161" s="426">
        <v>13</v>
      </c>
      <c r="AG161" s="426">
        <v>13</v>
      </c>
      <c r="AH161" s="504"/>
      <c r="AI161" s="504"/>
      <c r="AJ161" s="504"/>
      <c r="AK161" s="504"/>
    </row>
    <row r="162" spans="1:37">
      <c r="A162" s="431">
        <v>498</v>
      </c>
      <c r="B162" s="432" t="s">
        <v>165</v>
      </c>
      <c r="C162" s="433">
        <v>2321</v>
      </c>
      <c r="D162" s="433">
        <v>2281</v>
      </c>
      <c r="E162" s="437">
        <v>2766758.9575282992</v>
      </c>
      <c r="F162" s="200">
        <v>2591821.8449219414</v>
      </c>
      <c r="G162" s="434">
        <f t="shared" si="29"/>
        <v>-174937.11260635778</v>
      </c>
      <c r="H162" s="435">
        <v>371701.04133899888</v>
      </c>
      <c r="I162" s="200">
        <f t="shared" si="30"/>
        <v>527448.73020213272</v>
      </c>
      <c r="J162" s="436">
        <f t="shared" si="31"/>
        <v>155747.68886313384</v>
      </c>
      <c r="K162" s="200">
        <v>-122686.07046232563</v>
      </c>
      <c r="L162" s="437">
        <v>73354.581663836521</v>
      </c>
      <c r="M162" s="437">
        <v>494387.11180132453</v>
      </c>
      <c r="N162" s="437">
        <v>581312.13613669772</v>
      </c>
      <c r="O162" s="437">
        <v>-206361.96790348616</v>
      </c>
      <c r="P162" s="200">
        <v>79143.980305084697</v>
      </c>
      <c r="Q162" s="437">
        <v>46622</v>
      </c>
      <c r="R162" s="437">
        <v>36990.052047333578</v>
      </c>
      <c r="S162" s="437">
        <v>444350.04603458964</v>
      </c>
      <c r="T162" s="437">
        <v>439580.56041408132</v>
      </c>
      <c r="U162" s="434">
        <f t="shared" si="32"/>
        <v>-14401.433573174756</v>
      </c>
      <c r="V162" s="425">
        <v>3629432.0449018879</v>
      </c>
      <c r="W162" s="425">
        <v>3595841.1876316592</v>
      </c>
      <c r="X162" s="438">
        <v>186556</v>
      </c>
      <c r="Y162" s="438">
        <v>233543</v>
      </c>
      <c r="Z162" s="453">
        <f t="shared" si="35"/>
        <v>3815988.0449018879</v>
      </c>
      <c r="AA162" s="453">
        <f t="shared" si="36"/>
        <v>3829384.1876316592</v>
      </c>
      <c r="AB162" s="434">
        <f t="shared" si="33"/>
        <v>13396.142729771324</v>
      </c>
      <c r="AC162" s="439">
        <f t="shared" si="27"/>
        <v>1644.1137634217525</v>
      </c>
      <c r="AD162" s="453">
        <f t="shared" si="28"/>
        <v>1678.8181445119067</v>
      </c>
      <c r="AE162" s="436">
        <f t="shared" si="34"/>
        <v>34.704381090154129</v>
      </c>
      <c r="AF162" s="426">
        <v>19</v>
      </c>
      <c r="AG162" s="426">
        <v>19</v>
      </c>
      <c r="AH162" s="504"/>
      <c r="AI162" s="504"/>
      <c r="AJ162" s="504"/>
      <c r="AK162" s="504"/>
    </row>
    <row r="163" spans="1:37">
      <c r="A163" s="431">
        <v>499</v>
      </c>
      <c r="B163" s="432" t="s">
        <v>570</v>
      </c>
      <c r="C163" s="433">
        <v>19536</v>
      </c>
      <c r="D163" s="433">
        <v>19662</v>
      </c>
      <c r="E163" s="437">
        <v>15436371.623261701</v>
      </c>
      <c r="F163" s="200">
        <v>15531679.630465453</v>
      </c>
      <c r="G163" s="434">
        <f t="shared" si="29"/>
        <v>95308.007203752175</v>
      </c>
      <c r="H163" s="435">
        <v>3025040.9031237895</v>
      </c>
      <c r="I163" s="200">
        <f t="shared" si="30"/>
        <v>194168.04858073499</v>
      </c>
      <c r="J163" s="436">
        <f t="shared" si="31"/>
        <v>-2830872.8545430545</v>
      </c>
      <c r="K163" s="200">
        <v>2257095.6570163397</v>
      </c>
      <c r="L163" s="437">
        <v>1281107.2931559114</v>
      </c>
      <c r="M163" s="437">
        <v>767945.24610744999</v>
      </c>
      <c r="N163" s="437">
        <v>9667.5384847839996</v>
      </c>
      <c r="O163" s="437">
        <v>-1778820.2599378978</v>
      </c>
      <c r="P163" s="200">
        <v>682213.47687793733</v>
      </c>
      <c r="Q163" s="437">
        <v>4570585</v>
      </c>
      <c r="R163" s="437">
        <v>4089687.6496608984</v>
      </c>
      <c r="S163" s="437">
        <v>2855979.3655998916</v>
      </c>
      <c r="T163" s="437">
        <v>2824104.0038644425</v>
      </c>
      <c r="U163" s="434">
        <f t="shared" si="32"/>
        <v>-512772.71207454987</v>
      </c>
      <c r="V163" s="425">
        <v>25887976.891985383</v>
      </c>
      <c r="W163" s="425">
        <v>22639639.332969505</v>
      </c>
      <c r="X163" s="438">
        <v>-1208697</v>
      </c>
      <c r="Y163" s="438">
        <v>-1511313</v>
      </c>
      <c r="Z163" s="453">
        <f t="shared" si="35"/>
        <v>24679279.891985383</v>
      </c>
      <c r="AA163" s="453">
        <f t="shared" si="36"/>
        <v>21128326.332969505</v>
      </c>
      <c r="AB163" s="434">
        <f t="shared" si="33"/>
        <v>-3550953.5590158775</v>
      </c>
      <c r="AC163" s="439">
        <f t="shared" si="27"/>
        <v>1263.2719027429046</v>
      </c>
      <c r="AD163" s="453">
        <f t="shared" si="28"/>
        <v>1074.5766622403369</v>
      </c>
      <c r="AE163" s="436">
        <f t="shared" si="34"/>
        <v>-188.69524050256769</v>
      </c>
      <c r="AF163" s="426">
        <v>15</v>
      </c>
      <c r="AG163" s="426">
        <v>15</v>
      </c>
      <c r="AH163" s="504"/>
      <c r="AI163" s="504"/>
      <c r="AJ163" s="504"/>
      <c r="AK163" s="504"/>
    </row>
    <row r="164" spans="1:37">
      <c r="A164" s="431">
        <v>500</v>
      </c>
      <c r="B164" s="432" t="s">
        <v>167</v>
      </c>
      <c r="C164" s="433">
        <v>10426</v>
      </c>
      <c r="D164" s="433">
        <v>10486</v>
      </c>
      <c r="E164" s="437">
        <v>7445366.5681021176</v>
      </c>
      <c r="F164" s="200">
        <v>7456428.020268999</v>
      </c>
      <c r="G164" s="434">
        <f t="shared" si="29"/>
        <v>11061.452166881412</v>
      </c>
      <c r="H164" s="435">
        <v>3656610.435704567</v>
      </c>
      <c r="I164" s="200">
        <f t="shared" si="30"/>
        <v>3404786.7128941468</v>
      </c>
      <c r="J164" s="436">
        <f t="shared" si="31"/>
        <v>-251823.72281042021</v>
      </c>
      <c r="K164" s="200">
        <v>2384572.1870733406</v>
      </c>
      <c r="L164" s="437">
        <v>2704430.9144837018</v>
      </c>
      <c r="M164" s="437">
        <v>1272038.2486312264</v>
      </c>
      <c r="N164" s="437">
        <v>1285190.440215284</v>
      </c>
      <c r="O164" s="437">
        <v>-948667.95065144938</v>
      </c>
      <c r="P164" s="200">
        <v>363833.30884661031</v>
      </c>
      <c r="Q164" s="437">
        <v>1637247</v>
      </c>
      <c r="R164" s="437">
        <v>1325646.2473453768</v>
      </c>
      <c r="S164" s="437">
        <v>1064618.4075359539</v>
      </c>
      <c r="T164" s="437">
        <v>1032774.5607903547</v>
      </c>
      <c r="U164" s="434">
        <f t="shared" si="32"/>
        <v>-343444.5994002223</v>
      </c>
      <c r="V164" s="425">
        <v>13803842.411342638</v>
      </c>
      <c r="W164" s="425">
        <v>13219635.541511122</v>
      </c>
      <c r="X164" s="438">
        <v>-750640</v>
      </c>
      <c r="Y164" s="438">
        <v>-830742</v>
      </c>
      <c r="Z164" s="453">
        <f t="shared" si="35"/>
        <v>13053202.411342638</v>
      </c>
      <c r="AA164" s="453">
        <f t="shared" si="36"/>
        <v>12388893.541511122</v>
      </c>
      <c r="AB164" s="434">
        <f t="shared" si="33"/>
        <v>-664308.86983151548</v>
      </c>
      <c r="AC164" s="439">
        <f t="shared" si="27"/>
        <v>1251.9856523443927</v>
      </c>
      <c r="AD164" s="453">
        <f t="shared" si="28"/>
        <v>1181.4699162226896</v>
      </c>
      <c r="AE164" s="436">
        <f t="shared" si="34"/>
        <v>-70.515736121703185</v>
      </c>
      <c r="AF164" s="426">
        <v>13</v>
      </c>
      <c r="AG164" s="426">
        <v>13</v>
      </c>
      <c r="AH164" s="504"/>
      <c r="AI164" s="504"/>
      <c r="AJ164" s="504"/>
      <c r="AK164" s="504"/>
    </row>
    <row r="165" spans="1:37">
      <c r="A165" s="431">
        <v>503</v>
      </c>
      <c r="B165" s="432" t="s">
        <v>571</v>
      </c>
      <c r="C165" s="433">
        <v>7594</v>
      </c>
      <c r="D165" s="433">
        <v>7539</v>
      </c>
      <c r="E165" s="437">
        <v>1543849.6397433281</v>
      </c>
      <c r="F165" s="200">
        <v>1643169.473974888</v>
      </c>
      <c r="G165" s="434">
        <f t="shared" si="29"/>
        <v>99319.834231559886</v>
      </c>
      <c r="H165" s="435">
        <v>-1877719.3181493627</v>
      </c>
      <c r="I165" s="200">
        <f t="shared" si="30"/>
        <v>-1807979.5805543042</v>
      </c>
      <c r="J165" s="436">
        <f t="shared" si="31"/>
        <v>69739.737595058512</v>
      </c>
      <c r="K165" s="200">
        <v>-873381.28137660876</v>
      </c>
      <c r="L165" s="437">
        <v>-628372.56187032524</v>
      </c>
      <c r="M165" s="437">
        <v>-1004338.0367727539</v>
      </c>
      <c r="N165" s="437">
        <v>-759135.11666541337</v>
      </c>
      <c r="O165" s="437">
        <v>-682052.99255781772</v>
      </c>
      <c r="P165" s="200">
        <v>261581.09053925186</v>
      </c>
      <c r="Q165" s="437">
        <v>3242821</v>
      </c>
      <c r="R165" s="437">
        <v>2935606.9525766899</v>
      </c>
      <c r="S165" s="437">
        <v>1432956.3497235579</v>
      </c>
      <c r="T165" s="437">
        <v>1388308.1387866098</v>
      </c>
      <c r="U165" s="434">
        <f t="shared" si="32"/>
        <v>-351862.2583602583</v>
      </c>
      <c r="V165" s="425">
        <v>4341907.6713175233</v>
      </c>
      <c r="W165" s="425">
        <v>4159104.9849364809</v>
      </c>
      <c r="X165" s="438">
        <v>-94517</v>
      </c>
      <c r="Y165" s="438">
        <v>-317109</v>
      </c>
      <c r="Z165" s="453">
        <f t="shared" si="35"/>
        <v>4247390.6713175233</v>
      </c>
      <c r="AA165" s="453">
        <f t="shared" si="36"/>
        <v>3841995.9849364809</v>
      </c>
      <c r="AB165" s="434">
        <f t="shared" si="33"/>
        <v>-405394.68638104247</v>
      </c>
      <c r="AC165" s="439">
        <f t="shared" si="27"/>
        <v>559.30875313636068</v>
      </c>
      <c r="AD165" s="453">
        <f t="shared" si="28"/>
        <v>509.6161274620614</v>
      </c>
      <c r="AE165" s="436">
        <f t="shared" si="34"/>
        <v>-49.692625674299279</v>
      </c>
      <c r="AF165" s="426">
        <v>2</v>
      </c>
      <c r="AG165" s="426">
        <v>2</v>
      </c>
      <c r="AH165" s="504"/>
      <c r="AI165" s="504"/>
      <c r="AJ165" s="504"/>
      <c r="AK165" s="504"/>
    </row>
    <row r="166" spans="1:37">
      <c r="A166" s="431">
        <v>504</v>
      </c>
      <c r="B166" s="432" t="s">
        <v>572</v>
      </c>
      <c r="C166" s="433">
        <v>1816</v>
      </c>
      <c r="D166" s="433">
        <v>1764</v>
      </c>
      <c r="E166" s="437">
        <v>471797.8229729287</v>
      </c>
      <c r="F166" s="200">
        <v>495610.72679302562</v>
      </c>
      <c r="G166" s="434">
        <f t="shared" si="29"/>
        <v>23812.903820096923</v>
      </c>
      <c r="H166" s="435">
        <v>-127364.60468765716</v>
      </c>
      <c r="I166" s="200">
        <f t="shared" si="30"/>
        <v>-754092.66471886856</v>
      </c>
      <c r="J166" s="436">
        <f t="shared" si="31"/>
        <v>-626728.06003121135</v>
      </c>
      <c r="K166" s="200">
        <v>-152539.77561146973</v>
      </c>
      <c r="L166" s="437">
        <v>-480931.45173685503</v>
      </c>
      <c r="M166" s="437">
        <v>25175.170923812559</v>
      </c>
      <c r="N166" s="437">
        <v>-174777.81529521823</v>
      </c>
      <c r="O166" s="437">
        <v>-159589.00104416904</v>
      </c>
      <c r="P166" s="200">
        <v>61205.603357373693</v>
      </c>
      <c r="Q166" s="437">
        <v>770223</v>
      </c>
      <c r="R166" s="437">
        <v>749595.54293986352</v>
      </c>
      <c r="S166" s="437">
        <v>394743.52792224655</v>
      </c>
      <c r="T166" s="437">
        <v>381953.30608945538</v>
      </c>
      <c r="U166" s="434">
        <f t="shared" si="32"/>
        <v>-33417.67889292771</v>
      </c>
      <c r="V166" s="425">
        <v>1509399.746207518</v>
      </c>
      <c r="W166" s="425">
        <v>873066.91113918158</v>
      </c>
      <c r="X166" s="438">
        <v>-503678</v>
      </c>
      <c r="Y166" s="438">
        <v>-423278</v>
      </c>
      <c r="Z166" s="453">
        <f t="shared" si="35"/>
        <v>1005721.746207518</v>
      </c>
      <c r="AA166" s="453">
        <f t="shared" si="36"/>
        <v>449788.91113918158</v>
      </c>
      <c r="AB166" s="434">
        <f t="shared" si="33"/>
        <v>-555932.83506833646</v>
      </c>
      <c r="AC166" s="439">
        <f t="shared" si="27"/>
        <v>553.81153425524121</v>
      </c>
      <c r="AD166" s="453">
        <f t="shared" si="28"/>
        <v>254.98237592924127</v>
      </c>
      <c r="AE166" s="436">
        <f t="shared" si="34"/>
        <v>-298.82915832599997</v>
      </c>
      <c r="AF166" s="426">
        <v>1</v>
      </c>
      <c r="AG166" s="427">
        <v>32</v>
      </c>
      <c r="AH166" s="504"/>
      <c r="AI166" s="504"/>
      <c r="AJ166" s="504"/>
      <c r="AK166" s="504"/>
    </row>
    <row r="167" spans="1:37">
      <c r="A167" s="431">
        <v>505</v>
      </c>
      <c r="B167" s="432" t="s">
        <v>170</v>
      </c>
      <c r="C167" s="433">
        <v>20837</v>
      </c>
      <c r="D167" s="433">
        <v>20912</v>
      </c>
      <c r="E167" s="437">
        <v>11834179.07259707</v>
      </c>
      <c r="F167" s="200">
        <v>11648027.581125336</v>
      </c>
      <c r="G167" s="434">
        <f t="shared" si="29"/>
        <v>-186151.4914717339</v>
      </c>
      <c r="H167" s="435">
        <v>-1555186.6428156248</v>
      </c>
      <c r="I167" s="200">
        <f t="shared" si="30"/>
        <v>-1862934.6275491409</v>
      </c>
      <c r="J167" s="436">
        <f t="shared" si="31"/>
        <v>-307747.98473351612</v>
      </c>
      <c r="K167" s="200">
        <v>-1067723.4109920911</v>
      </c>
      <c r="L167" s="437">
        <v>-689453.45949952293</v>
      </c>
      <c r="M167" s="437">
        <v>-487463.23182353366</v>
      </c>
      <c r="N167" s="437">
        <v>-7158.2585109192814</v>
      </c>
      <c r="O167" s="437">
        <v>-1891907.7039884713</v>
      </c>
      <c r="P167" s="200">
        <v>725584.79444977245</v>
      </c>
      <c r="Q167" s="437">
        <v>3817903</v>
      </c>
      <c r="R167" s="437">
        <v>3849164.0262180516</v>
      </c>
      <c r="S167" s="437">
        <v>3199902.0564645682</v>
      </c>
      <c r="T167" s="437">
        <v>3077114.9719463256</v>
      </c>
      <c r="U167" s="434">
        <f t="shared" si="32"/>
        <v>-91526.058300190605</v>
      </c>
      <c r="V167" s="425">
        <v>17296797.486246012</v>
      </c>
      <c r="W167" s="425">
        <v>16711371.952163851</v>
      </c>
      <c r="X167" s="438">
        <v>-2154024</v>
      </c>
      <c r="Y167" s="438">
        <v>-2391598</v>
      </c>
      <c r="Z167" s="453">
        <f t="shared" si="35"/>
        <v>15142773.486246012</v>
      </c>
      <c r="AA167" s="453">
        <f t="shared" si="36"/>
        <v>14319773.952163851</v>
      </c>
      <c r="AB167" s="434">
        <f t="shared" si="33"/>
        <v>-822999.53408216126</v>
      </c>
      <c r="AC167" s="439">
        <f t="shared" si="27"/>
        <v>726.72522370043725</v>
      </c>
      <c r="AD167" s="453">
        <f t="shared" si="28"/>
        <v>684.76348279283911</v>
      </c>
      <c r="AE167" s="436">
        <f t="shared" si="34"/>
        <v>-41.961740907598141</v>
      </c>
      <c r="AF167" s="426">
        <v>1</v>
      </c>
      <c r="AG167" s="427">
        <v>33</v>
      </c>
      <c r="AH167" s="504"/>
      <c r="AI167" s="504"/>
      <c r="AJ167" s="504"/>
      <c r="AK167" s="504"/>
    </row>
    <row r="168" spans="1:37">
      <c r="A168" s="431">
        <v>507</v>
      </c>
      <c r="B168" s="432" t="s">
        <v>171</v>
      </c>
      <c r="C168" s="433">
        <v>5635</v>
      </c>
      <c r="D168" s="433">
        <v>5564</v>
      </c>
      <c r="E168" s="437">
        <v>-123386.52500414511</v>
      </c>
      <c r="F168" s="200">
        <v>-13247.359723889735</v>
      </c>
      <c r="G168" s="434">
        <f t="shared" si="29"/>
        <v>110139.16528025537</v>
      </c>
      <c r="H168" s="435">
        <v>592805.25954830647</v>
      </c>
      <c r="I168" s="200">
        <f t="shared" si="30"/>
        <v>-1165371.1053036686</v>
      </c>
      <c r="J168" s="436">
        <f t="shared" si="31"/>
        <v>-1758176.3648519751</v>
      </c>
      <c r="K168" s="200">
        <v>126007.61324428333</v>
      </c>
      <c r="L168" s="437">
        <v>-778872.56083502749</v>
      </c>
      <c r="M168" s="437">
        <v>466797.64630402316</v>
      </c>
      <c r="N168" s="437">
        <v>-76178.122286481695</v>
      </c>
      <c r="O168" s="437">
        <v>-503374.83095791191</v>
      </c>
      <c r="P168" s="200">
        <v>193054.40877575238</v>
      </c>
      <c r="Q168" s="437">
        <v>414202</v>
      </c>
      <c r="R168" s="437">
        <v>972036.42851637793</v>
      </c>
      <c r="S168" s="437">
        <v>1114235.8704170489</v>
      </c>
      <c r="T168" s="437">
        <v>1106543.9257034184</v>
      </c>
      <c r="U168" s="434">
        <f t="shared" si="32"/>
        <v>550142.48380274745</v>
      </c>
      <c r="V168" s="425">
        <v>1997856.6049612104</v>
      </c>
      <c r="W168" s="425">
        <v>899961.88930485887</v>
      </c>
      <c r="X168" s="438">
        <v>36048</v>
      </c>
      <c r="Y168" s="438">
        <v>20160</v>
      </c>
      <c r="Z168" s="453">
        <f t="shared" si="35"/>
        <v>2033904.6049612104</v>
      </c>
      <c r="AA168" s="453">
        <f t="shared" si="36"/>
        <v>920121.88930485887</v>
      </c>
      <c r="AB168" s="434">
        <f t="shared" si="33"/>
        <v>-1113782.7156563515</v>
      </c>
      <c r="AC168" s="439">
        <f t="shared" si="27"/>
        <v>360.94136734005508</v>
      </c>
      <c r="AD168" s="453">
        <f t="shared" si="28"/>
        <v>165.37057679814143</v>
      </c>
      <c r="AE168" s="436">
        <f t="shared" si="34"/>
        <v>-195.57079054191365</v>
      </c>
      <c r="AF168" s="426">
        <v>10</v>
      </c>
      <c r="AG168" s="426">
        <v>10</v>
      </c>
      <c r="AH168" s="504"/>
      <c r="AI168" s="504"/>
      <c r="AJ168" s="504"/>
      <c r="AK168" s="504"/>
    </row>
    <row r="169" spans="1:37">
      <c r="A169" s="431">
        <v>508</v>
      </c>
      <c r="B169" s="432" t="s">
        <v>172</v>
      </c>
      <c r="C169" s="433">
        <v>9563</v>
      </c>
      <c r="D169" s="433">
        <v>9360</v>
      </c>
      <c r="E169" s="437">
        <v>-633234.48330227053</v>
      </c>
      <c r="F169" s="200">
        <v>-757535.58151573595</v>
      </c>
      <c r="G169" s="434">
        <f t="shared" si="29"/>
        <v>-124301.09821346542</v>
      </c>
      <c r="H169" s="435">
        <v>-371541.16230117186</v>
      </c>
      <c r="I169" s="200">
        <f t="shared" si="30"/>
        <v>-1853041.8306319835</v>
      </c>
      <c r="J169" s="436">
        <f t="shared" si="31"/>
        <v>-1481500.6683308117</v>
      </c>
      <c r="K169" s="200">
        <v>-202194.99052737484</v>
      </c>
      <c r="L169" s="437">
        <v>-838485.16717730893</v>
      </c>
      <c r="M169" s="437">
        <v>-169346.17177379702</v>
      </c>
      <c r="N169" s="437">
        <v>-492522.30838188279</v>
      </c>
      <c r="O169" s="437">
        <v>-846798.78105069289</v>
      </c>
      <c r="P169" s="200">
        <v>324764.42597790121</v>
      </c>
      <c r="Q169" s="437">
        <v>922746</v>
      </c>
      <c r="R169" s="437">
        <v>2354897.9557672702</v>
      </c>
      <c r="S169" s="437">
        <v>1678386.8842173759</v>
      </c>
      <c r="T169" s="437">
        <v>1662356.1026546212</v>
      </c>
      <c r="U169" s="434">
        <f t="shared" si="32"/>
        <v>1416121.1742045153</v>
      </c>
      <c r="V169" s="425">
        <v>1596357.2386139336</v>
      </c>
      <c r="W169" s="425">
        <v>1406676.6464636282</v>
      </c>
      <c r="X169" s="438">
        <v>-1010213</v>
      </c>
      <c r="Y169" s="438">
        <v>-738807</v>
      </c>
      <c r="Z169" s="453">
        <f t="shared" si="35"/>
        <v>586144.23861393356</v>
      </c>
      <c r="AA169" s="453">
        <f t="shared" si="36"/>
        <v>667869.64646362816</v>
      </c>
      <c r="AB169" s="434">
        <f t="shared" si="33"/>
        <v>81725.407849694602</v>
      </c>
      <c r="AC169" s="439">
        <f t="shared" si="27"/>
        <v>61.292924669448247</v>
      </c>
      <c r="AD169" s="453">
        <f t="shared" si="28"/>
        <v>71.353594707652576</v>
      </c>
      <c r="AE169" s="436">
        <f t="shared" si="34"/>
        <v>10.060670038204329</v>
      </c>
      <c r="AF169" s="426">
        <v>6</v>
      </c>
      <c r="AG169" s="426">
        <v>6</v>
      </c>
      <c r="AH169" s="504"/>
      <c r="AI169" s="504"/>
      <c r="AJ169" s="504"/>
      <c r="AK169" s="504"/>
    </row>
    <row r="170" spans="1:37">
      <c r="A170" s="431">
        <v>529</v>
      </c>
      <c r="B170" s="432" t="s">
        <v>573</v>
      </c>
      <c r="C170" s="433">
        <v>19579</v>
      </c>
      <c r="D170" s="433">
        <v>19850</v>
      </c>
      <c r="E170" s="437">
        <v>4544128.434907252</v>
      </c>
      <c r="F170" s="200">
        <v>4715282.9200800098</v>
      </c>
      <c r="G170" s="434">
        <f t="shared" si="29"/>
        <v>171154.48517275788</v>
      </c>
      <c r="H170" s="435">
        <v>3862065.3046418224</v>
      </c>
      <c r="I170" s="200">
        <f t="shared" si="30"/>
        <v>4172118.6808139295</v>
      </c>
      <c r="J170" s="436">
        <f t="shared" si="31"/>
        <v>310053.37617210718</v>
      </c>
      <c r="K170" s="200">
        <v>3249168.9988771346</v>
      </c>
      <c r="L170" s="437">
        <v>4326281.654515286</v>
      </c>
      <c r="M170" s="437">
        <v>612896.30576468771</v>
      </c>
      <c r="N170" s="437">
        <v>952929.11478100612</v>
      </c>
      <c r="O170" s="437">
        <v>-1795828.6115231041</v>
      </c>
      <c r="P170" s="200">
        <v>688736.52304074133</v>
      </c>
      <c r="Q170" s="437">
        <v>-738196</v>
      </c>
      <c r="R170" s="437">
        <v>-634526.86247983784</v>
      </c>
      <c r="S170" s="437">
        <v>2330134.0337805543</v>
      </c>
      <c r="T170" s="437">
        <v>2301642.8770866529</v>
      </c>
      <c r="U170" s="434">
        <f t="shared" si="32"/>
        <v>75177.980826260755</v>
      </c>
      <c r="V170" s="425">
        <v>9998131.7733296286</v>
      </c>
      <c r="W170" s="425">
        <v>10554517.615902539</v>
      </c>
      <c r="X170" s="438">
        <v>-1120798</v>
      </c>
      <c r="Y170" s="438">
        <v>-1072985</v>
      </c>
      <c r="Z170" s="453">
        <f t="shared" si="35"/>
        <v>8877333.7733296286</v>
      </c>
      <c r="AA170" s="453">
        <f t="shared" si="36"/>
        <v>9481532.6159025393</v>
      </c>
      <c r="AB170" s="434">
        <f t="shared" si="33"/>
        <v>604198.84257291071</v>
      </c>
      <c r="AC170" s="439">
        <f t="shared" si="27"/>
        <v>453.41099000611007</v>
      </c>
      <c r="AD170" s="453">
        <f t="shared" si="28"/>
        <v>477.65907384899441</v>
      </c>
      <c r="AE170" s="436">
        <f t="shared" si="34"/>
        <v>24.248083842884341</v>
      </c>
      <c r="AF170" s="426">
        <v>2</v>
      </c>
      <c r="AG170" s="426">
        <v>2</v>
      </c>
      <c r="AH170" s="504"/>
      <c r="AI170" s="504"/>
      <c r="AJ170" s="504"/>
      <c r="AK170" s="504"/>
    </row>
    <row r="171" spans="1:37">
      <c r="A171" s="431">
        <v>531</v>
      </c>
      <c r="B171" s="432" t="s">
        <v>174</v>
      </c>
      <c r="C171" s="433">
        <v>5169</v>
      </c>
      <c r="D171" s="433">
        <v>5072</v>
      </c>
      <c r="E171" s="437">
        <v>816563.24322773702</v>
      </c>
      <c r="F171" s="200">
        <v>426813.65309054032</v>
      </c>
      <c r="G171" s="434">
        <f t="shared" si="29"/>
        <v>-389749.5901371967</v>
      </c>
      <c r="H171" s="435">
        <v>-1807680.3007033104</v>
      </c>
      <c r="I171" s="200">
        <f t="shared" si="30"/>
        <v>-2407144.8748284602</v>
      </c>
      <c r="J171" s="436">
        <f t="shared" si="31"/>
        <v>-599464.57412514975</v>
      </c>
      <c r="K171" s="200">
        <v>-901192.83959212282</v>
      </c>
      <c r="L171" s="437">
        <v>-1124023.1333988879</v>
      </c>
      <c r="M171" s="437">
        <v>-906487.4611111877</v>
      </c>
      <c r="N171" s="437">
        <v>-1000241.5866294442</v>
      </c>
      <c r="O171" s="437">
        <v>-458863.61297960626</v>
      </c>
      <c r="P171" s="200">
        <v>175983.4581794781</v>
      </c>
      <c r="Q171" s="437">
        <v>2428372</v>
      </c>
      <c r="R171" s="437">
        <v>2197489.3816848043</v>
      </c>
      <c r="S171" s="437">
        <v>894507.61685186601</v>
      </c>
      <c r="T171" s="437">
        <v>879128.80053243821</v>
      </c>
      <c r="U171" s="434">
        <f t="shared" si="32"/>
        <v>-246261.43463462358</v>
      </c>
      <c r="V171" s="425">
        <v>2331762.5593762929</v>
      </c>
      <c r="W171" s="425">
        <v>1096286.9605819853</v>
      </c>
      <c r="X171" s="438">
        <v>-199894</v>
      </c>
      <c r="Y171" s="438">
        <v>-299520</v>
      </c>
      <c r="Z171" s="453">
        <f t="shared" si="35"/>
        <v>2131868.5593762929</v>
      </c>
      <c r="AA171" s="453">
        <f t="shared" si="36"/>
        <v>796766.9605819853</v>
      </c>
      <c r="AB171" s="434">
        <f t="shared" si="33"/>
        <v>-1335101.5987943076</v>
      </c>
      <c r="AC171" s="439">
        <f t="shared" si="27"/>
        <v>412.43346089694194</v>
      </c>
      <c r="AD171" s="453">
        <f t="shared" si="28"/>
        <v>157.09127771726838</v>
      </c>
      <c r="AE171" s="436">
        <f t="shared" si="34"/>
        <v>-255.34218317967355</v>
      </c>
      <c r="AF171" s="426">
        <v>4</v>
      </c>
      <c r="AG171" s="426">
        <v>4</v>
      </c>
      <c r="AH171" s="504"/>
      <c r="AI171" s="504"/>
      <c r="AJ171" s="504"/>
      <c r="AK171" s="504"/>
    </row>
    <row r="172" spans="1:37">
      <c r="A172" s="431">
        <v>535</v>
      </c>
      <c r="B172" s="432" t="s">
        <v>175</v>
      </c>
      <c r="C172" s="433">
        <v>10396</v>
      </c>
      <c r="D172" s="433">
        <v>10419</v>
      </c>
      <c r="E172" s="437">
        <v>8302666.0127881793</v>
      </c>
      <c r="F172" s="200">
        <v>8361937.139411076</v>
      </c>
      <c r="G172" s="434">
        <f t="shared" si="29"/>
        <v>59271.126622896641</v>
      </c>
      <c r="H172" s="435">
        <v>319476.65066011139</v>
      </c>
      <c r="I172" s="200">
        <f t="shared" si="30"/>
        <v>-512124.13241808885</v>
      </c>
      <c r="J172" s="436">
        <f t="shared" si="31"/>
        <v>-831600.78307820018</v>
      </c>
      <c r="K172" s="200">
        <v>648349.79844050645</v>
      </c>
      <c r="L172" s="437">
        <v>429892.18547095201</v>
      </c>
      <c r="M172" s="437">
        <v>-328873.14778039505</v>
      </c>
      <c r="N172" s="437">
        <v>-360918.46046346228</v>
      </c>
      <c r="O172" s="437">
        <v>-942606.46365033858</v>
      </c>
      <c r="P172" s="200">
        <v>361508.60622475995</v>
      </c>
      <c r="Q172" s="437">
        <v>6766676</v>
      </c>
      <c r="R172" s="437">
        <v>6452510.2409875169</v>
      </c>
      <c r="S172" s="437">
        <v>1996875.6162195161</v>
      </c>
      <c r="T172" s="437">
        <v>1996894.0519505634</v>
      </c>
      <c r="U172" s="434">
        <f t="shared" si="32"/>
        <v>-314147.32328143716</v>
      </c>
      <c r="V172" s="425">
        <v>17385694.279667806</v>
      </c>
      <c r="W172" s="425">
        <v>16299217.300141959</v>
      </c>
      <c r="X172" s="438">
        <v>-924542</v>
      </c>
      <c r="Y172" s="438">
        <v>-742870</v>
      </c>
      <c r="Z172" s="453">
        <f t="shared" si="35"/>
        <v>16461152.279667806</v>
      </c>
      <c r="AA172" s="453">
        <f t="shared" si="36"/>
        <v>15556347.300141959</v>
      </c>
      <c r="AB172" s="434">
        <f t="shared" si="33"/>
        <v>-904804.97952584736</v>
      </c>
      <c r="AC172" s="439">
        <f t="shared" si="27"/>
        <v>1583.4121084713165</v>
      </c>
      <c r="AD172" s="453">
        <f t="shared" si="28"/>
        <v>1493.0748920378117</v>
      </c>
      <c r="AE172" s="436">
        <f t="shared" si="34"/>
        <v>-90.337216433504864</v>
      </c>
      <c r="AF172" s="426">
        <v>17</v>
      </c>
      <c r="AG172" s="426">
        <v>17</v>
      </c>
      <c r="AH172" s="504"/>
      <c r="AI172" s="504"/>
      <c r="AJ172" s="504"/>
      <c r="AK172" s="504"/>
    </row>
    <row r="173" spans="1:37">
      <c r="A173" s="431">
        <v>536</v>
      </c>
      <c r="B173" s="432" t="s">
        <v>176</v>
      </c>
      <c r="C173" s="433">
        <v>34884</v>
      </c>
      <c r="D173" s="433">
        <v>35346</v>
      </c>
      <c r="E173" s="437">
        <v>15239964.09002272</v>
      </c>
      <c r="F173" s="200">
        <v>15279642.668389168</v>
      </c>
      <c r="G173" s="434">
        <f t="shared" si="29"/>
        <v>39678.57836644724</v>
      </c>
      <c r="H173" s="435">
        <v>-3391875.6340673575</v>
      </c>
      <c r="I173" s="200">
        <f t="shared" si="30"/>
        <v>-4308793.3000600906</v>
      </c>
      <c r="J173" s="436">
        <f t="shared" si="31"/>
        <v>-916917.66599273309</v>
      </c>
      <c r="K173" s="200">
        <v>-1873068.0773626922</v>
      </c>
      <c r="L173" s="437">
        <v>-1472683.6678322998</v>
      </c>
      <c r="M173" s="437">
        <v>-1518807.5567046653</v>
      </c>
      <c r="N173" s="437">
        <v>-864760.66701380664</v>
      </c>
      <c r="O173" s="437">
        <v>-3197751.0379292513</v>
      </c>
      <c r="P173" s="200">
        <v>1226402.0727152668</v>
      </c>
      <c r="Q173" s="437">
        <v>5110446</v>
      </c>
      <c r="R173" s="437">
        <v>5605455.9076610524</v>
      </c>
      <c r="S173" s="437">
        <v>4319910.8290714007</v>
      </c>
      <c r="T173" s="437">
        <v>4243793.9768804414</v>
      </c>
      <c r="U173" s="434">
        <f t="shared" si="32"/>
        <v>418893.05547009222</v>
      </c>
      <c r="V173" s="425">
        <v>21278445.285026766</v>
      </c>
      <c r="W173" s="425">
        <v>20820099.253586009</v>
      </c>
      <c r="X173" s="438">
        <v>-2073743</v>
      </c>
      <c r="Y173" s="438">
        <v>-2200417</v>
      </c>
      <c r="Z173" s="453">
        <f t="shared" si="35"/>
        <v>19204702.285026766</v>
      </c>
      <c r="AA173" s="453">
        <f t="shared" si="36"/>
        <v>18619682.253586009</v>
      </c>
      <c r="AB173" s="434">
        <f t="shared" si="33"/>
        <v>-585020.03144075722</v>
      </c>
      <c r="AC173" s="439">
        <f t="shared" si="27"/>
        <v>550.53039459427725</v>
      </c>
      <c r="AD173" s="453">
        <f t="shared" si="28"/>
        <v>526.78329241175834</v>
      </c>
      <c r="AE173" s="436">
        <f t="shared" si="34"/>
        <v>-23.747102182518915</v>
      </c>
      <c r="AF173" s="426">
        <v>6</v>
      </c>
      <c r="AG173" s="426">
        <v>6</v>
      </c>
      <c r="AH173" s="504"/>
      <c r="AI173" s="504"/>
      <c r="AJ173" s="504"/>
      <c r="AK173" s="504"/>
    </row>
    <row r="174" spans="1:37">
      <c r="A174" s="431">
        <v>538</v>
      </c>
      <c r="B174" s="432" t="s">
        <v>574</v>
      </c>
      <c r="C174" s="433">
        <v>4689</v>
      </c>
      <c r="D174" s="433">
        <v>4644</v>
      </c>
      <c r="E174" s="437">
        <v>2620302.9084841255</v>
      </c>
      <c r="F174" s="200">
        <v>2539739.0684083644</v>
      </c>
      <c r="G174" s="434">
        <f t="shared" si="29"/>
        <v>-80563.84007576108</v>
      </c>
      <c r="H174" s="435">
        <v>-471585.71633742453</v>
      </c>
      <c r="I174" s="200">
        <f t="shared" si="30"/>
        <v>-461526.01443429349</v>
      </c>
      <c r="J174" s="436">
        <f t="shared" si="31"/>
        <v>10059.701903131034</v>
      </c>
      <c r="K174" s="200">
        <v>-127316.54536926148</v>
      </c>
      <c r="L174" s="437">
        <v>3898.6837073955676</v>
      </c>
      <c r="M174" s="437">
        <v>-344269.17096816306</v>
      </c>
      <c r="N174" s="437">
        <v>-206415.34504788092</v>
      </c>
      <c r="O174" s="437">
        <v>-420142.47213668993</v>
      </c>
      <c r="P174" s="200">
        <v>161133.11904288176</v>
      </c>
      <c r="Q174" s="437">
        <v>2064131</v>
      </c>
      <c r="R174" s="437">
        <v>1892610.609176897</v>
      </c>
      <c r="S174" s="437">
        <v>803528.66794922063</v>
      </c>
      <c r="T174" s="437">
        <v>778488.80307166837</v>
      </c>
      <c r="U174" s="434">
        <f t="shared" si="32"/>
        <v>-196560.25570065528</v>
      </c>
      <c r="V174" s="425">
        <v>5016376.8600959219</v>
      </c>
      <c r="W174" s="425">
        <v>4749312.4663166357</v>
      </c>
      <c r="X174" s="438">
        <v>741794</v>
      </c>
      <c r="Y174" s="438">
        <v>1059015</v>
      </c>
      <c r="Z174" s="453">
        <f t="shared" si="35"/>
        <v>5758170.8600959219</v>
      </c>
      <c r="AA174" s="453">
        <f t="shared" si="36"/>
        <v>5808327.4663166357</v>
      </c>
      <c r="AB174" s="434">
        <f t="shared" si="33"/>
        <v>50156.606220713817</v>
      </c>
      <c r="AC174" s="439">
        <f t="shared" si="27"/>
        <v>1228.0168181053364</v>
      </c>
      <c r="AD174" s="453">
        <f t="shared" si="28"/>
        <v>1250.7165086814462</v>
      </c>
      <c r="AE174" s="436">
        <f t="shared" si="34"/>
        <v>22.699690576109788</v>
      </c>
      <c r="AF174" s="426">
        <v>2</v>
      </c>
      <c r="AG174" s="426">
        <v>2</v>
      </c>
      <c r="AH174" s="504"/>
      <c r="AI174" s="504"/>
      <c r="AJ174" s="504"/>
      <c r="AK174" s="504"/>
    </row>
    <row r="175" spans="1:37">
      <c r="A175" s="431">
        <v>541</v>
      </c>
      <c r="B175" s="432" t="s">
        <v>178</v>
      </c>
      <c r="C175" s="433">
        <v>9423</v>
      </c>
      <c r="D175" s="433">
        <v>9243</v>
      </c>
      <c r="E175" s="437">
        <v>1659409.0077569652</v>
      </c>
      <c r="F175" s="200">
        <v>1608173.0899286475</v>
      </c>
      <c r="G175" s="434">
        <f t="shared" si="29"/>
        <v>-51235.917828317732</v>
      </c>
      <c r="H175" s="435">
        <v>6652761.4776389841</v>
      </c>
      <c r="I175" s="200">
        <f t="shared" si="30"/>
        <v>3595016.536490866</v>
      </c>
      <c r="J175" s="436">
        <f t="shared" si="31"/>
        <v>-3057744.9411481181</v>
      </c>
      <c r="K175" s="200">
        <v>3866652.0284846225</v>
      </c>
      <c r="L175" s="437">
        <v>2447775.2253066879</v>
      </c>
      <c r="M175" s="437">
        <v>2786109.4491543616</v>
      </c>
      <c r="N175" s="437">
        <v>1662750.2368185597</v>
      </c>
      <c r="O175" s="437">
        <v>-836213.79628755921</v>
      </c>
      <c r="P175" s="200">
        <v>320704.87065317744</v>
      </c>
      <c r="Q175" s="437">
        <v>4095854</v>
      </c>
      <c r="R175" s="437">
        <v>4567844.1577191809</v>
      </c>
      <c r="S175" s="437">
        <v>2019208.9214752342</v>
      </c>
      <c r="T175" s="437">
        <v>2030617.8902143268</v>
      </c>
      <c r="U175" s="434">
        <f t="shared" si="32"/>
        <v>483399.12645827327</v>
      </c>
      <c r="V175" s="425">
        <v>14427233.406871183</v>
      </c>
      <c r="W175" s="425">
        <v>11801651.67454011</v>
      </c>
      <c r="X175" s="438">
        <v>-877642</v>
      </c>
      <c r="Y175" s="438">
        <v>-591797</v>
      </c>
      <c r="Z175" s="453">
        <f t="shared" si="35"/>
        <v>13549591.406871183</v>
      </c>
      <c r="AA175" s="453">
        <f t="shared" si="36"/>
        <v>11209854.67454011</v>
      </c>
      <c r="AB175" s="434">
        <f t="shared" si="33"/>
        <v>-2339736.7323310729</v>
      </c>
      <c r="AC175" s="439">
        <f t="shared" si="27"/>
        <v>1437.9275609541742</v>
      </c>
      <c r="AD175" s="453">
        <f t="shared" si="28"/>
        <v>1212.7939710635194</v>
      </c>
      <c r="AE175" s="436">
        <f t="shared" si="34"/>
        <v>-225.13358989065478</v>
      </c>
      <c r="AF175" s="426">
        <v>12</v>
      </c>
      <c r="AG175" s="426">
        <v>12</v>
      </c>
      <c r="AH175" s="504"/>
      <c r="AI175" s="504"/>
      <c r="AJ175" s="504"/>
      <c r="AK175" s="504"/>
    </row>
    <row r="176" spans="1:37">
      <c r="A176" s="431">
        <v>543</v>
      </c>
      <c r="B176" s="432" t="s">
        <v>179</v>
      </c>
      <c r="C176" s="433">
        <v>44127</v>
      </c>
      <c r="D176" s="433">
        <v>44458</v>
      </c>
      <c r="E176" s="437">
        <v>28437159.775077634</v>
      </c>
      <c r="F176" s="200">
        <v>28389122.514564306</v>
      </c>
      <c r="G176" s="434">
        <f t="shared" si="29"/>
        <v>-48037.260513328016</v>
      </c>
      <c r="H176" s="435">
        <v>5120774.975065155</v>
      </c>
      <c r="I176" s="200">
        <f t="shared" si="30"/>
        <v>5739847.2908988167</v>
      </c>
      <c r="J176" s="436">
        <f t="shared" si="31"/>
        <v>619072.31583366171</v>
      </c>
      <c r="K176" s="200">
        <v>2860711.8872551038</v>
      </c>
      <c r="L176" s="437">
        <v>5228666.496160822</v>
      </c>
      <c r="M176" s="437">
        <v>2260063.0878100507</v>
      </c>
      <c r="N176" s="437">
        <v>2990732.435531389</v>
      </c>
      <c r="O176" s="437">
        <v>-4022113.2700803103</v>
      </c>
      <c r="P176" s="200">
        <v>1542561.629286916</v>
      </c>
      <c r="Q176" s="437">
        <v>168356</v>
      </c>
      <c r="R176" s="437">
        <v>-198832.6306909867</v>
      </c>
      <c r="S176" s="437">
        <v>5312251.0396160046</v>
      </c>
      <c r="T176" s="437">
        <v>5144222.2518574186</v>
      </c>
      <c r="U176" s="434">
        <f t="shared" si="32"/>
        <v>-535217.41844957229</v>
      </c>
      <c r="V176" s="425">
        <v>39038541.789758794</v>
      </c>
      <c r="W176" s="425">
        <v>39074359.427529439</v>
      </c>
      <c r="X176" s="438">
        <v>-7379324</v>
      </c>
      <c r="Y176" s="438">
        <v>-8239258</v>
      </c>
      <c r="Z176" s="453">
        <f t="shared" si="35"/>
        <v>31659217.789758794</v>
      </c>
      <c r="AA176" s="453">
        <f t="shared" si="36"/>
        <v>30835101.427529439</v>
      </c>
      <c r="AB176" s="434">
        <f t="shared" si="33"/>
        <v>-824116.36222935468</v>
      </c>
      <c r="AC176" s="439">
        <f t="shared" si="27"/>
        <v>717.45683571869358</v>
      </c>
      <c r="AD176" s="453">
        <f t="shared" si="28"/>
        <v>693.57824075598182</v>
      </c>
      <c r="AE176" s="436">
        <f t="shared" si="34"/>
        <v>-23.878594962711759</v>
      </c>
      <c r="AF176" s="426">
        <v>1</v>
      </c>
      <c r="AG176" s="427">
        <v>33</v>
      </c>
      <c r="AH176" s="504"/>
      <c r="AI176" s="504"/>
      <c r="AJ176" s="504"/>
      <c r="AK176" s="504"/>
    </row>
    <row r="177" spans="1:37">
      <c r="A177" s="431">
        <v>545</v>
      </c>
      <c r="B177" s="432" t="s">
        <v>575</v>
      </c>
      <c r="C177" s="433">
        <v>9562</v>
      </c>
      <c r="D177" s="433">
        <v>9584</v>
      </c>
      <c r="E177" s="437">
        <v>8140516.0357830608</v>
      </c>
      <c r="F177" s="200">
        <v>8437533.6664343067</v>
      </c>
      <c r="G177" s="434">
        <f t="shared" si="29"/>
        <v>297017.63065124582</v>
      </c>
      <c r="H177" s="435">
        <v>2211251.4293162962</v>
      </c>
      <c r="I177" s="200">
        <f t="shared" si="30"/>
        <v>2733520.6392140295</v>
      </c>
      <c r="J177" s="436">
        <f t="shared" si="31"/>
        <v>522269.20989773329</v>
      </c>
      <c r="K177" s="200">
        <v>1099149.4054686362</v>
      </c>
      <c r="L177" s="437">
        <v>1843044.0594696875</v>
      </c>
      <c r="M177" s="437">
        <v>1112102.0238476603</v>
      </c>
      <c r="N177" s="437">
        <v>1425004.0646821237</v>
      </c>
      <c r="O177" s="437">
        <v>-867064.05102455569</v>
      </c>
      <c r="P177" s="200">
        <v>332536.56608677405</v>
      </c>
      <c r="Q177" s="437">
        <v>3150065</v>
      </c>
      <c r="R177" s="437">
        <v>3119934.886978758</v>
      </c>
      <c r="S177" s="437">
        <v>2169459.5671574911</v>
      </c>
      <c r="T177" s="437">
        <v>2173390.3931355006</v>
      </c>
      <c r="U177" s="434">
        <f t="shared" si="32"/>
        <v>-26199.287043232471</v>
      </c>
      <c r="V177" s="425">
        <v>15671292.032256849</v>
      </c>
      <c r="W177" s="425">
        <v>16464379.585956587</v>
      </c>
      <c r="X177" s="438">
        <v>390248</v>
      </c>
      <c r="Y177" s="438">
        <v>315285</v>
      </c>
      <c r="Z177" s="453">
        <f t="shared" si="35"/>
        <v>16061540.032256849</v>
      </c>
      <c r="AA177" s="453">
        <f t="shared" si="36"/>
        <v>16779664.585956588</v>
      </c>
      <c r="AB177" s="434">
        <f t="shared" si="33"/>
        <v>718124.55369973928</v>
      </c>
      <c r="AC177" s="439">
        <f t="shared" si="27"/>
        <v>1679.7260021184741</v>
      </c>
      <c r="AD177" s="453">
        <f t="shared" si="28"/>
        <v>1750.7997272492266</v>
      </c>
      <c r="AE177" s="436">
        <f t="shared" si="34"/>
        <v>71.073725130752564</v>
      </c>
      <c r="AF177" s="426">
        <v>15</v>
      </c>
      <c r="AG177" s="426">
        <v>15</v>
      </c>
      <c r="AH177" s="504"/>
      <c r="AI177" s="504"/>
      <c r="AJ177" s="504"/>
      <c r="AK177" s="504"/>
    </row>
    <row r="178" spans="1:37">
      <c r="A178" s="431">
        <v>560</v>
      </c>
      <c r="B178" s="432" t="s">
        <v>181</v>
      </c>
      <c r="C178" s="433">
        <v>15808</v>
      </c>
      <c r="D178" s="433">
        <v>15735</v>
      </c>
      <c r="E178" s="437">
        <v>5272321.6363939252</v>
      </c>
      <c r="F178" s="200">
        <v>5081211.8611406628</v>
      </c>
      <c r="G178" s="434">
        <f t="shared" si="29"/>
        <v>-191109.77525326237</v>
      </c>
      <c r="H178" s="435">
        <v>1512547.2154409862</v>
      </c>
      <c r="I178" s="200">
        <f t="shared" si="30"/>
        <v>-728983.34605255723</v>
      </c>
      <c r="J178" s="436">
        <f t="shared" si="31"/>
        <v>-2241530.5614935434</v>
      </c>
      <c r="K178" s="200">
        <v>938323.15703580657</v>
      </c>
      <c r="L178" s="437">
        <v>140866.56816727814</v>
      </c>
      <c r="M178" s="437">
        <v>574224.05840517965</v>
      </c>
      <c r="N178" s="437">
        <v>7736.6858945212198</v>
      </c>
      <c r="O178" s="437">
        <v>-1423544.7457086167</v>
      </c>
      <c r="P178" s="200">
        <v>545958.14559426019</v>
      </c>
      <c r="Q178" s="437">
        <v>6305918</v>
      </c>
      <c r="R178" s="437">
        <v>6119155.5578805432</v>
      </c>
      <c r="S178" s="437">
        <v>2807763.6069482877</v>
      </c>
      <c r="T178" s="437">
        <v>2752491.5886558881</v>
      </c>
      <c r="U178" s="434">
        <f t="shared" si="32"/>
        <v>-242034.46041185595</v>
      </c>
      <c r="V178" s="425">
        <v>15898550.4587832</v>
      </c>
      <c r="W178" s="425">
        <v>13223875.66194303</v>
      </c>
      <c r="X178" s="438">
        <v>-2120236</v>
      </c>
      <c r="Y178" s="438">
        <v>-1796427</v>
      </c>
      <c r="Z178" s="453">
        <f t="shared" si="35"/>
        <v>13778314.4587832</v>
      </c>
      <c r="AA178" s="453">
        <f t="shared" si="36"/>
        <v>11427448.66194303</v>
      </c>
      <c r="AB178" s="434">
        <f t="shared" si="33"/>
        <v>-2350865.7968401704</v>
      </c>
      <c r="AC178" s="439">
        <f t="shared" si="27"/>
        <v>871.60390047970645</v>
      </c>
      <c r="AD178" s="453">
        <f t="shared" si="28"/>
        <v>726.24395690772349</v>
      </c>
      <c r="AE178" s="436">
        <f t="shared" si="34"/>
        <v>-145.35994357198297</v>
      </c>
      <c r="AF178" s="426">
        <v>7</v>
      </c>
      <c r="AG178" s="426">
        <v>7</v>
      </c>
      <c r="AH178" s="504"/>
      <c r="AI178" s="504"/>
      <c r="AJ178" s="504"/>
      <c r="AK178" s="504"/>
    </row>
    <row r="179" spans="1:37">
      <c r="A179" s="431">
        <v>561</v>
      </c>
      <c r="B179" s="432" t="s">
        <v>182</v>
      </c>
      <c r="C179" s="433">
        <v>1337</v>
      </c>
      <c r="D179" s="433">
        <v>1317</v>
      </c>
      <c r="E179" s="437">
        <v>620534.39921310893</v>
      </c>
      <c r="F179" s="200">
        <v>661056.21782766213</v>
      </c>
      <c r="G179" s="434">
        <f t="shared" si="29"/>
        <v>40521.818614553194</v>
      </c>
      <c r="H179" s="435">
        <v>708907.12882030732</v>
      </c>
      <c r="I179" s="200">
        <f t="shared" si="30"/>
        <v>640345.61130152352</v>
      </c>
      <c r="J179" s="436">
        <f t="shared" si="31"/>
        <v>-68561.517518783803</v>
      </c>
      <c r="K179" s="200">
        <v>379710.31877004961</v>
      </c>
      <c r="L179" s="437">
        <v>397799.26796585106</v>
      </c>
      <c r="M179" s="437">
        <v>329196.81005025771</v>
      </c>
      <c r="N179" s="437">
        <v>315999.25419367111</v>
      </c>
      <c r="O179" s="437">
        <v>-119148.93105168403</v>
      </c>
      <c r="P179" s="200">
        <v>45696.020193685457</v>
      </c>
      <c r="Q179" s="437">
        <v>447215</v>
      </c>
      <c r="R179" s="437">
        <v>436774.38299178809</v>
      </c>
      <c r="S179" s="437">
        <v>342227.01655398041</v>
      </c>
      <c r="T179" s="437">
        <v>340084.14675400406</v>
      </c>
      <c r="U179" s="434">
        <f t="shared" si="32"/>
        <v>-12583.48680818826</v>
      </c>
      <c r="V179" s="425">
        <v>2118883.5445873966</v>
      </c>
      <c r="W179" s="425">
        <v>2078260.3589016353</v>
      </c>
      <c r="X179" s="438">
        <v>-312085</v>
      </c>
      <c r="Y179" s="438">
        <v>-278523</v>
      </c>
      <c r="Z179" s="453">
        <f t="shared" si="35"/>
        <v>1806798.5445873966</v>
      </c>
      <c r="AA179" s="453">
        <f t="shared" si="36"/>
        <v>1799737.3589016353</v>
      </c>
      <c r="AB179" s="434">
        <f t="shared" si="33"/>
        <v>-7061.1856857612729</v>
      </c>
      <c r="AC179" s="439">
        <f t="shared" si="27"/>
        <v>1351.3826062732958</v>
      </c>
      <c r="AD179" s="453">
        <f t="shared" si="28"/>
        <v>1366.5431730460405</v>
      </c>
      <c r="AE179" s="436">
        <f t="shared" si="34"/>
        <v>15.160566772744687</v>
      </c>
      <c r="AF179" s="426">
        <v>2</v>
      </c>
      <c r="AG179" s="426">
        <v>2</v>
      </c>
      <c r="AH179" s="504"/>
      <c r="AI179" s="504"/>
      <c r="AJ179" s="504"/>
      <c r="AK179" s="504"/>
    </row>
    <row r="180" spans="1:37">
      <c r="A180" s="431">
        <v>562</v>
      </c>
      <c r="B180" s="432" t="s">
        <v>183</v>
      </c>
      <c r="C180" s="433">
        <v>8978</v>
      </c>
      <c r="D180" s="433">
        <v>8935</v>
      </c>
      <c r="E180" s="437">
        <v>1508254.7732194248</v>
      </c>
      <c r="F180" s="200">
        <v>1444248.8406053544</v>
      </c>
      <c r="G180" s="434">
        <f t="shared" si="29"/>
        <v>-64005.932614070363</v>
      </c>
      <c r="H180" s="435">
        <v>-593435.00395193161</v>
      </c>
      <c r="I180" s="200">
        <f t="shared" si="30"/>
        <v>-519068.03142079886</v>
      </c>
      <c r="J180" s="436">
        <f t="shared" si="31"/>
        <v>74366.972531132749</v>
      </c>
      <c r="K180" s="200">
        <v>-301344.2472770341</v>
      </c>
      <c r="L180" s="437">
        <v>-16000.2392706871</v>
      </c>
      <c r="M180" s="437">
        <v>-292090.75667489751</v>
      </c>
      <c r="N180" s="437">
        <v>-4736.9200800910085</v>
      </c>
      <c r="O180" s="437">
        <v>-808349.05007349805</v>
      </c>
      <c r="P180" s="200">
        <v>310018.17800347728</v>
      </c>
      <c r="Q180" s="437">
        <v>3260397</v>
      </c>
      <c r="R180" s="437">
        <v>3280420.7878165888</v>
      </c>
      <c r="S180" s="437">
        <v>1707001.9478384412</v>
      </c>
      <c r="T180" s="437">
        <v>1658725.5906780572</v>
      </c>
      <c r="U180" s="434">
        <f t="shared" si="32"/>
        <v>-28252.569343795069</v>
      </c>
      <c r="V180" s="425">
        <v>5882218.7171059344</v>
      </c>
      <c r="W180" s="425">
        <v>5864327.1878600549</v>
      </c>
      <c r="X180" s="438">
        <v>-378538</v>
      </c>
      <c r="Y180" s="438">
        <v>-403832</v>
      </c>
      <c r="Z180" s="453">
        <f t="shared" si="35"/>
        <v>5503680.7171059344</v>
      </c>
      <c r="AA180" s="453">
        <f t="shared" si="36"/>
        <v>5460495.1878600549</v>
      </c>
      <c r="AB180" s="434">
        <f t="shared" si="33"/>
        <v>-43185.529245879501</v>
      </c>
      <c r="AC180" s="439">
        <f t="shared" si="27"/>
        <v>613.01856951502941</v>
      </c>
      <c r="AD180" s="453">
        <f t="shared" si="28"/>
        <v>611.13544352099109</v>
      </c>
      <c r="AE180" s="436">
        <f t="shared" si="34"/>
        <v>-1.8831259940383234</v>
      </c>
      <c r="AF180" s="426">
        <v>6</v>
      </c>
      <c r="AG180" s="426">
        <v>6</v>
      </c>
      <c r="AH180" s="504"/>
      <c r="AI180" s="504"/>
      <c r="AJ180" s="504"/>
      <c r="AK180" s="504"/>
    </row>
    <row r="181" spans="1:37">
      <c r="A181" s="431">
        <v>563</v>
      </c>
      <c r="B181" s="432" t="s">
        <v>184</v>
      </c>
      <c r="C181" s="433">
        <v>7102</v>
      </c>
      <c r="D181" s="433">
        <v>7025</v>
      </c>
      <c r="E181" s="437">
        <v>3214508.5725910352</v>
      </c>
      <c r="F181" s="200">
        <v>3142370.6489288504</v>
      </c>
      <c r="G181" s="434">
        <f t="shared" si="29"/>
        <v>-72137.923662184738</v>
      </c>
      <c r="H181" s="435">
        <v>-34416.200411562051</v>
      </c>
      <c r="I181" s="200">
        <f t="shared" si="30"/>
        <v>-2077203.6376433321</v>
      </c>
      <c r="J181" s="436">
        <f t="shared" si="31"/>
        <v>-2042787.43723177</v>
      </c>
      <c r="K181" s="200">
        <v>359417.74274852534</v>
      </c>
      <c r="L181" s="437">
        <v>-676870.36472643155</v>
      </c>
      <c r="M181" s="437">
        <v>-393833.94316008739</v>
      </c>
      <c r="N181" s="437">
        <v>-1008528.6421063918</v>
      </c>
      <c r="O181" s="437">
        <v>-635551.43556422193</v>
      </c>
      <c r="P181" s="200">
        <v>243746.80475371325</v>
      </c>
      <c r="Q181" s="437">
        <v>3430219</v>
      </c>
      <c r="R181" s="437">
        <v>3488074.9075481249</v>
      </c>
      <c r="S181" s="437">
        <v>1307424.8951470982</v>
      </c>
      <c r="T181" s="437">
        <v>1297173.6383667197</v>
      </c>
      <c r="U181" s="434">
        <f t="shared" si="32"/>
        <v>47604.650767746381</v>
      </c>
      <c r="V181" s="425">
        <v>7917736.267326571</v>
      </c>
      <c r="W181" s="425">
        <v>5850415.5573425563</v>
      </c>
      <c r="X181" s="438">
        <v>-324143</v>
      </c>
      <c r="Y181" s="438">
        <v>-330825</v>
      </c>
      <c r="Z181" s="453">
        <f t="shared" si="35"/>
        <v>7593593.267326571</v>
      </c>
      <c r="AA181" s="453">
        <f t="shared" si="36"/>
        <v>5519590.5573425563</v>
      </c>
      <c r="AB181" s="434">
        <f t="shared" si="33"/>
        <v>-2074002.7099840147</v>
      </c>
      <c r="AC181" s="439">
        <f t="shared" si="27"/>
        <v>1069.218990048799</v>
      </c>
      <c r="AD181" s="453">
        <f t="shared" si="28"/>
        <v>785.70684090285499</v>
      </c>
      <c r="AE181" s="436">
        <f t="shared" si="34"/>
        <v>-283.51214914594402</v>
      </c>
      <c r="AF181" s="426">
        <v>17</v>
      </c>
      <c r="AG181" s="426">
        <v>17</v>
      </c>
      <c r="AH181" s="504"/>
      <c r="AI181" s="504"/>
      <c r="AJ181" s="504"/>
      <c r="AK181" s="504"/>
    </row>
    <row r="182" spans="1:37">
      <c r="A182" s="431">
        <v>564</v>
      </c>
      <c r="B182" s="432" t="s">
        <v>576</v>
      </c>
      <c r="C182" s="433">
        <v>209551</v>
      </c>
      <c r="D182" s="433">
        <v>211848</v>
      </c>
      <c r="E182" s="437">
        <v>84226145.717552066</v>
      </c>
      <c r="F182" s="200">
        <v>81494639.669815108</v>
      </c>
      <c r="G182" s="434">
        <f t="shared" si="29"/>
        <v>-2731506.0477369577</v>
      </c>
      <c r="H182" s="435">
        <v>-36186101.494216174</v>
      </c>
      <c r="I182" s="200">
        <f t="shared" si="30"/>
        <v>-32701791.474934012</v>
      </c>
      <c r="J182" s="436">
        <f t="shared" si="31"/>
        <v>3484310.0192821622</v>
      </c>
      <c r="K182" s="200">
        <v>-23160296.368695986</v>
      </c>
      <c r="L182" s="437">
        <v>-15371324.848179599</v>
      </c>
      <c r="M182" s="437">
        <v>-13025805.125520186</v>
      </c>
      <c r="N182" s="437">
        <v>-5515089.056940225</v>
      </c>
      <c r="O182" s="437">
        <v>-19165879.077780683</v>
      </c>
      <c r="P182" s="200">
        <v>7350501.5079664979</v>
      </c>
      <c r="Q182" s="437">
        <v>40781492</v>
      </c>
      <c r="R182" s="437">
        <v>35268957.532213382</v>
      </c>
      <c r="S182" s="437">
        <v>29128493.76605672</v>
      </c>
      <c r="T182" s="437">
        <v>29399289.202421021</v>
      </c>
      <c r="U182" s="434">
        <f t="shared" si="32"/>
        <v>-5241739.031422317</v>
      </c>
      <c r="V182" s="425">
        <v>117950029.98939261</v>
      </c>
      <c r="W182" s="425">
        <v>113461094.93380353</v>
      </c>
      <c r="X182" s="438">
        <v>880840</v>
      </c>
      <c r="Y182" s="438">
        <v>-280488</v>
      </c>
      <c r="Z182" s="453">
        <f t="shared" si="35"/>
        <v>118830869.98939261</v>
      </c>
      <c r="AA182" s="453">
        <f t="shared" si="36"/>
        <v>113180606.93380353</v>
      </c>
      <c r="AB182" s="434">
        <f t="shared" si="33"/>
        <v>-5650263.0555890799</v>
      </c>
      <c r="AC182" s="439">
        <f t="shared" si="27"/>
        <v>567.07374333404573</v>
      </c>
      <c r="AD182" s="453">
        <f t="shared" si="28"/>
        <v>534.25383734471666</v>
      </c>
      <c r="AE182" s="436">
        <f t="shared" si="34"/>
        <v>-32.819905989329072</v>
      </c>
      <c r="AF182" s="426">
        <v>17</v>
      </c>
      <c r="AG182" s="426">
        <v>17</v>
      </c>
      <c r="AH182" s="504"/>
      <c r="AI182" s="504"/>
      <c r="AJ182" s="504"/>
      <c r="AK182" s="504"/>
    </row>
    <row r="183" spans="1:37">
      <c r="A183" s="431">
        <v>576</v>
      </c>
      <c r="B183" s="432" t="s">
        <v>186</v>
      </c>
      <c r="C183" s="433">
        <v>2813</v>
      </c>
      <c r="D183" s="433">
        <v>2750</v>
      </c>
      <c r="E183" s="437">
        <v>-95128.364850191632</v>
      </c>
      <c r="F183" s="200">
        <v>-137454.62064142333</v>
      </c>
      <c r="G183" s="434">
        <f t="shared" si="29"/>
        <v>-42326.255791231699</v>
      </c>
      <c r="H183" s="435">
        <v>1230202.2388303303</v>
      </c>
      <c r="I183" s="200">
        <f t="shared" si="30"/>
        <v>573073.4138772689</v>
      </c>
      <c r="J183" s="436">
        <f t="shared" si="31"/>
        <v>-657128.82495306141</v>
      </c>
      <c r="K183" s="200">
        <v>631105.49353377777</v>
      </c>
      <c r="L183" s="437">
        <v>360555.22105506947</v>
      </c>
      <c r="M183" s="437">
        <v>599096.74529655254</v>
      </c>
      <c r="N183" s="437">
        <v>365893.67107542342</v>
      </c>
      <c r="O183" s="437">
        <v>-248792.37691126126</v>
      </c>
      <c r="P183" s="200">
        <v>95416.898658037215</v>
      </c>
      <c r="Q183" s="437">
        <v>498891</v>
      </c>
      <c r="R183" s="437">
        <v>786039.56098853913</v>
      </c>
      <c r="S183" s="437">
        <v>626308.25840280915</v>
      </c>
      <c r="T183" s="437">
        <v>615792.64660424495</v>
      </c>
      <c r="U183" s="434">
        <f t="shared" si="32"/>
        <v>276632.94918997493</v>
      </c>
      <c r="V183" s="425">
        <v>2260273.132382948</v>
      </c>
      <c r="W183" s="425">
        <v>1837451.0008842926</v>
      </c>
      <c r="X183" s="438">
        <v>-237145</v>
      </c>
      <c r="Y183" s="438">
        <v>-242950</v>
      </c>
      <c r="Z183" s="453">
        <f t="shared" si="35"/>
        <v>2023128.132382948</v>
      </c>
      <c r="AA183" s="453">
        <f t="shared" si="36"/>
        <v>1594501.0008842926</v>
      </c>
      <c r="AB183" s="434">
        <f t="shared" si="33"/>
        <v>-428627.1314986553</v>
      </c>
      <c r="AC183" s="439">
        <f t="shared" si="27"/>
        <v>719.20658812049339</v>
      </c>
      <c r="AD183" s="453">
        <f t="shared" si="28"/>
        <v>579.81854577610636</v>
      </c>
      <c r="AE183" s="436">
        <f t="shared" si="34"/>
        <v>-139.38804234438703</v>
      </c>
      <c r="AF183" s="426">
        <v>7</v>
      </c>
      <c r="AG183" s="426">
        <v>7</v>
      </c>
      <c r="AH183" s="504"/>
      <c r="AI183" s="504"/>
      <c r="AJ183" s="504"/>
      <c r="AK183" s="504"/>
    </row>
    <row r="184" spans="1:37">
      <c r="A184" s="431">
        <v>577</v>
      </c>
      <c r="B184" s="432" t="s">
        <v>577</v>
      </c>
      <c r="C184" s="433">
        <v>11041</v>
      </c>
      <c r="D184" s="433">
        <v>11138</v>
      </c>
      <c r="E184" s="437">
        <v>5207733.1423656605</v>
      </c>
      <c r="F184" s="200">
        <v>5663713.6572170183</v>
      </c>
      <c r="G184" s="434">
        <f t="shared" si="29"/>
        <v>455980.51485135779</v>
      </c>
      <c r="H184" s="435">
        <v>-155162.00637843009</v>
      </c>
      <c r="I184" s="200">
        <f t="shared" si="30"/>
        <v>-376890.29498096637</v>
      </c>
      <c r="J184" s="436">
        <f t="shared" si="31"/>
        <v>-221728.28860253628</v>
      </c>
      <c r="K184" s="200">
        <v>152044.8658024623</v>
      </c>
      <c r="L184" s="437">
        <v>318668.26473069633</v>
      </c>
      <c r="M184" s="437">
        <v>-307206.87218089239</v>
      </c>
      <c r="N184" s="437">
        <v>-74359.986335513808</v>
      </c>
      <c r="O184" s="437">
        <v>-1007654.3614682284</v>
      </c>
      <c r="P184" s="200">
        <v>386455.78809207946</v>
      </c>
      <c r="Q184" s="437">
        <v>3462563</v>
      </c>
      <c r="R184" s="437">
        <v>2375117.9126870902</v>
      </c>
      <c r="S184" s="437">
        <v>1619753.7953696444</v>
      </c>
      <c r="T184" s="437">
        <v>1573741.4322604346</v>
      </c>
      <c r="U184" s="434">
        <f t="shared" si="32"/>
        <v>-1133457.4504221198</v>
      </c>
      <c r="V184" s="425">
        <v>10134887.931356873</v>
      </c>
      <c r="W184" s="425">
        <v>9235682.7074090224</v>
      </c>
      <c r="X184" s="438">
        <v>79917</v>
      </c>
      <c r="Y184" s="438">
        <v>446028</v>
      </c>
      <c r="Z184" s="453">
        <f t="shared" si="35"/>
        <v>10214804.931356873</v>
      </c>
      <c r="AA184" s="453">
        <f t="shared" si="36"/>
        <v>9681710.7074090224</v>
      </c>
      <c r="AB184" s="434">
        <f t="shared" si="33"/>
        <v>-533094.22394785099</v>
      </c>
      <c r="AC184" s="439">
        <f t="shared" si="27"/>
        <v>925.17026821455238</v>
      </c>
      <c r="AD184" s="453">
        <f t="shared" si="28"/>
        <v>869.25037775265059</v>
      </c>
      <c r="AE184" s="436">
        <f t="shared" si="34"/>
        <v>-55.919890461901787</v>
      </c>
      <c r="AF184" s="426">
        <v>2</v>
      </c>
      <c r="AG184" s="426">
        <v>2</v>
      </c>
      <c r="AH184" s="504"/>
      <c r="AI184" s="504"/>
      <c r="AJ184" s="504"/>
      <c r="AK184" s="504"/>
    </row>
    <row r="185" spans="1:37">
      <c r="A185" s="431">
        <v>578</v>
      </c>
      <c r="B185" s="432" t="s">
        <v>188</v>
      </c>
      <c r="C185" s="433">
        <v>3183</v>
      </c>
      <c r="D185" s="433">
        <v>3100</v>
      </c>
      <c r="E185" s="437">
        <v>576724.50535288267</v>
      </c>
      <c r="F185" s="200">
        <v>450163.02689890796</v>
      </c>
      <c r="G185" s="434">
        <f t="shared" si="29"/>
        <v>-126561.47845397471</v>
      </c>
      <c r="H185" s="435">
        <v>-794998.71455743734</v>
      </c>
      <c r="I185" s="200">
        <f t="shared" si="30"/>
        <v>-765940.46996361809</v>
      </c>
      <c r="J185" s="436">
        <f t="shared" si="31"/>
        <v>29058.244593819254</v>
      </c>
      <c r="K185" s="200">
        <v>-441089.73889290687</v>
      </c>
      <c r="L185" s="437">
        <v>-339947.67829000793</v>
      </c>
      <c r="M185" s="437">
        <v>-353908.97566453047</v>
      </c>
      <c r="N185" s="437">
        <v>-253096.79800633944</v>
      </c>
      <c r="O185" s="437">
        <v>-280456.86124542181</v>
      </c>
      <c r="P185" s="200">
        <v>107560.86757815105</v>
      </c>
      <c r="Q185" s="437">
        <v>1616384</v>
      </c>
      <c r="R185" s="437">
        <v>1681732.3514559427</v>
      </c>
      <c r="S185" s="437">
        <v>676025.78812674677</v>
      </c>
      <c r="T185" s="437">
        <v>664195.90807623544</v>
      </c>
      <c r="U185" s="434">
        <f t="shared" si="32"/>
        <v>53518.471405431628</v>
      </c>
      <c r="V185" s="425">
        <v>2074135.5789221921</v>
      </c>
      <c r="W185" s="425">
        <v>2030150.8165302174</v>
      </c>
      <c r="X185" s="438">
        <v>104090</v>
      </c>
      <c r="Y185" s="438">
        <v>-22236</v>
      </c>
      <c r="Z185" s="453">
        <f t="shared" si="35"/>
        <v>2178225.5789221921</v>
      </c>
      <c r="AA185" s="453">
        <f t="shared" si="36"/>
        <v>2007914.8165302174</v>
      </c>
      <c r="AB185" s="434">
        <f t="shared" si="33"/>
        <v>-170310.76239197468</v>
      </c>
      <c r="AC185" s="439">
        <f t="shared" si="27"/>
        <v>684.33100186056936</v>
      </c>
      <c r="AD185" s="453">
        <f t="shared" si="28"/>
        <v>647.7144569452314</v>
      </c>
      <c r="AE185" s="436">
        <f t="shared" si="34"/>
        <v>-36.616544915337954</v>
      </c>
      <c r="AF185" s="426">
        <v>18</v>
      </c>
      <c r="AG185" s="426">
        <v>18</v>
      </c>
      <c r="AH185" s="504"/>
      <c r="AI185" s="504"/>
      <c r="AJ185" s="504"/>
      <c r="AK185" s="504"/>
    </row>
    <row r="186" spans="1:37">
      <c r="A186" s="431">
        <v>580</v>
      </c>
      <c r="B186" s="432" t="s">
        <v>189</v>
      </c>
      <c r="C186" s="433">
        <v>4567</v>
      </c>
      <c r="D186" s="433">
        <v>4438</v>
      </c>
      <c r="E186" s="437">
        <v>-233187.17838444078</v>
      </c>
      <c r="F186" s="200">
        <v>-362344.00451915734</v>
      </c>
      <c r="G186" s="434">
        <f t="shared" si="29"/>
        <v>-129156.82613471657</v>
      </c>
      <c r="H186" s="435">
        <v>127747.20054840394</v>
      </c>
      <c r="I186" s="200">
        <f t="shared" si="30"/>
        <v>-588486.22552507301</v>
      </c>
      <c r="J186" s="436">
        <f t="shared" si="31"/>
        <v>-716233.42607347691</v>
      </c>
      <c r="K186" s="200">
        <v>-69168.421515403068</v>
      </c>
      <c r="L186" s="437">
        <v>-343148.19442830601</v>
      </c>
      <c r="M186" s="437">
        <v>196915.62206380701</v>
      </c>
      <c r="N186" s="437">
        <v>2182.1043533451016</v>
      </c>
      <c r="O186" s="437">
        <v>-401505.66135715548</v>
      </c>
      <c r="P186" s="200">
        <v>153985.52590704334</v>
      </c>
      <c r="Q186" s="437">
        <v>1765941</v>
      </c>
      <c r="R186" s="437">
        <v>2018922.5981847316</v>
      </c>
      <c r="S186" s="437">
        <v>1033549.7310828343</v>
      </c>
      <c r="T186" s="437">
        <v>1025465.9249549286</v>
      </c>
      <c r="U186" s="434">
        <f t="shared" si="32"/>
        <v>244897.79205682594</v>
      </c>
      <c r="V186" s="425">
        <v>2694050.7532467972</v>
      </c>
      <c r="W186" s="425">
        <v>2093558.2931852597</v>
      </c>
      <c r="X186" s="438">
        <v>-296712</v>
      </c>
      <c r="Y186" s="438">
        <v>-361639</v>
      </c>
      <c r="Z186" s="453">
        <f t="shared" si="35"/>
        <v>2397338.7532467972</v>
      </c>
      <c r="AA186" s="453">
        <f t="shared" si="36"/>
        <v>1731919.2931852597</v>
      </c>
      <c r="AB186" s="434">
        <f t="shared" si="33"/>
        <v>-665419.46006153757</v>
      </c>
      <c r="AC186" s="439">
        <f t="shared" si="27"/>
        <v>524.9263746982258</v>
      </c>
      <c r="AD186" s="453">
        <f t="shared" si="28"/>
        <v>390.24770013187464</v>
      </c>
      <c r="AE186" s="436">
        <f t="shared" si="34"/>
        <v>-134.67867456635116</v>
      </c>
      <c r="AF186" s="426">
        <v>9</v>
      </c>
      <c r="AG186" s="426">
        <v>9</v>
      </c>
      <c r="AH186" s="504"/>
      <c r="AI186" s="504"/>
      <c r="AJ186" s="504"/>
      <c r="AK186" s="504"/>
    </row>
    <row r="187" spans="1:37">
      <c r="A187" s="431">
        <v>581</v>
      </c>
      <c r="B187" s="432" t="s">
        <v>190</v>
      </c>
      <c r="C187" s="433">
        <v>6286</v>
      </c>
      <c r="D187" s="433">
        <v>6240</v>
      </c>
      <c r="E187" s="437">
        <v>1262850.8725649123</v>
      </c>
      <c r="F187" s="200">
        <v>1258716.9266336882</v>
      </c>
      <c r="G187" s="434">
        <f t="shared" si="29"/>
        <v>-4133.9459312241524</v>
      </c>
      <c r="H187" s="435">
        <v>1235696.562877011</v>
      </c>
      <c r="I187" s="200">
        <f t="shared" si="30"/>
        <v>-1432779.5375136544</v>
      </c>
      <c r="J187" s="436">
        <f t="shared" si="31"/>
        <v>-2668476.1003906652</v>
      </c>
      <c r="K187" s="200">
        <v>790103.50519285083</v>
      </c>
      <c r="L187" s="437">
        <v>-642821.91542995407</v>
      </c>
      <c r="M187" s="437">
        <v>445593.05768416007</v>
      </c>
      <c r="N187" s="437">
        <v>-441934.71870183945</v>
      </c>
      <c r="O187" s="437">
        <v>-564532.52070046193</v>
      </c>
      <c r="P187" s="200">
        <v>216509.61731860082</v>
      </c>
      <c r="Q187" s="437">
        <v>2059719</v>
      </c>
      <c r="R187" s="437">
        <v>2191744.4437877815</v>
      </c>
      <c r="S187" s="437">
        <v>1238202.831596771</v>
      </c>
      <c r="T187" s="437">
        <v>1224477.4940081832</v>
      </c>
      <c r="U187" s="434">
        <f t="shared" si="32"/>
        <v>118300.10619919375</v>
      </c>
      <c r="V187" s="425">
        <v>5796469.2670386946</v>
      </c>
      <c r="W187" s="425">
        <v>3242159.3270423026</v>
      </c>
      <c r="X187" s="438">
        <v>-280394</v>
      </c>
      <c r="Y187" s="438">
        <v>-472671</v>
      </c>
      <c r="Z187" s="453">
        <f t="shared" si="35"/>
        <v>5516075.2670386946</v>
      </c>
      <c r="AA187" s="453">
        <f t="shared" si="36"/>
        <v>2769488.3270423026</v>
      </c>
      <c r="AB187" s="434">
        <f t="shared" si="33"/>
        <v>-2746586.939996392</v>
      </c>
      <c r="AC187" s="439">
        <f t="shared" si="27"/>
        <v>877.51754168607931</v>
      </c>
      <c r="AD187" s="453">
        <f t="shared" si="28"/>
        <v>443.82825753883054</v>
      </c>
      <c r="AE187" s="436">
        <f t="shared" si="34"/>
        <v>-433.68928414724877</v>
      </c>
      <c r="AF187" s="426">
        <v>6</v>
      </c>
      <c r="AG187" s="426">
        <v>6</v>
      </c>
      <c r="AH187" s="504"/>
      <c r="AI187" s="504"/>
      <c r="AJ187" s="504"/>
      <c r="AK187" s="504"/>
    </row>
    <row r="188" spans="1:37">
      <c r="A188" s="431">
        <v>583</v>
      </c>
      <c r="B188" s="432" t="s">
        <v>191</v>
      </c>
      <c r="C188" s="433">
        <v>924</v>
      </c>
      <c r="D188" s="433">
        <v>947</v>
      </c>
      <c r="E188" s="437">
        <v>793741.18253888772</v>
      </c>
      <c r="F188" s="200">
        <v>857997.69858741923</v>
      </c>
      <c r="G188" s="434">
        <f t="shared" si="29"/>
        <v>64256.516048531514</v>
      </c>
      <c r="H188" s="435">
        <v>-591762.82060989458</v>
      </c>
      <c r="I188" s="200">
        <f t="shared" si="30"/>
        <v>-227976.95772022853</v>
      </c>
      <c r="J188" s="436">
        <f t="shared" si="31"/>
        <v>363785.86288966605</v>
      </c>
      <c r="K188" s="200">
        <v>-767234.31895424612</v>
      </c>
      <c r="L188" s="437">
        <v>-506479.02571109636</v>
      </c>
      <c r="M188" s="437">
        <v>175471.4983443516</v>
      </c>
      <c r="N188" s="437">
        <v>331319.00541115989</v>
      </c>
      <c r="O188" s="437">
        <v>-85675.047612714334</v>
      </c>
      <c r="P188" s="200">
        <v>32858.110192422275</v>
      </c>
      <c r="Q188" s="437">
        <v>-3780</v>
      </c>
      <c r="R188" s="437">
        <v>37541.577134502841</v>
      </c>
      <c r="S188" s="437">
        <v>191959.12275273216</v>
      </c>
      <c r="T188" s="437">
        <v>191518.08710063214</v>
      </c>
      <c r="U188" s="434">
        <f t="shared" si="32"/>
        <v>40880.541482402827</v>
      </c>
      <c r="V188" s="425">
        <v>390157.48468172527</v>
      </c>
      <c r="W188" s="425">
        <v>859080.40512149385</v>
      </c>
      <c r="X188" s="438">
        <v>-217172</v>
      </c>
      <c r="Y188" s="438">
        <v>-235257</v>
      </c>
      <c r="Z188" s="453">
        <f t="shared" si="35"/>
        <v>172985.48468172527</v>
      </c>
      <c r="AA188" s="453">
        <f t="shared" si="36"/>
        <v>623823.40512149385</v>
      </c>
      <c r="AB188" s="434">
        <f t="shared" si="33"/>
        <v>450837.92043976858</v>
      </c>
      <c r="AC188" s="439">
        <f t="shared" si="27"/>
        <v>187.21372801052519</v>
      </c>
      <c r="AD188" s="453">
        <f t="shared" si="28"/>
        <v>658.73643624233773</v>
      </c>
      <c r="AE188" s="436">
        <f t="shared" si="34"/>
        <v>471.52270823181254</v>
      </c>
      <c r="AF188" s="426">
        <v>19</v>
      </c>
      <c r="AG188" s="426">
        <v>19</v>
      </c>
      <c r="AH188" s="504"/>
      <c r="AI188" s="504"/>
      <c r="AJ188" s="504"/>
      <c r="AK188" s="504"/>
    </row>
    <row r="189" spans="1:37">
      <c r="A189" s="431">
        <v>584</v>
      </c>
      <c r="B189" s="432" t="s">
        <v>192</v>
      </c>
      <c r="C189" s="433">
        <v>2676</v>
      </c>
      <c r="D189" s="433">
        <v>2653</v>
      </c>
      <c r="E189" s="437">
        <v>3829548.6913495907</v>
      </c>
      <c r="F189" s="200">
        <v>3784299.236254836</v>
      </c>
      <c r="G189" s="434">
        <f t="shared" si="29"/>
        <v>-45249.455094754696</v>
      </c>
      <c r="H189" s="435">
        <v>-717572.64233375771</v>
      </c>
      <c r="I189" s="200">
        <f t="shared" si="30"/>
        <v>-975653.35156181653</v>
      </c>
      <c r="J189" s="436">
        <f t="shared" si="31"/>
        <v>-258080.70922805881</v>
      </c>
      <c r="K189" s="200">
        <v>-333224.47355662909</v>
      </c>
      <c r="L189" s="437">
        <v>-416568.57541106222</v>
      </c>
      <c r="M189" s="437">
        <v>-384348.16877712862</v>
      </c>
      <c r="N189" s="437">
        <v>-411119.26931228035</v>
      </c>
      <c r="O189" s="437">
        <v>-240016.79125293679</v>
      </c>
      <c r="P189" s="200">
        <v>92051.284414462818</v>
      </c>
      <c r="Q189" s="437">
        <v>1786916</v>
      </c>
      <c r="R189" s="437">
        <v>1820969.3542463663</v>
      </c>
      <c r="S189" s="437">
        <v>544264.87358014286</v>
      </c>
      <c r="T189" s="437">
        <v>547646.60296014382</v>
      </c>
      <c r="U189" s="434">
        <f t="shared" si="32"/>
        <v>37435.083626367152</v>
      </c>
      <c r="V189" s="425">
        <v>5443156.9225959759</v>
      </c>
      <c r="W189" s="425">
        <v>5177261.8419532301</v>
      </c>
      <c r="X189" s="438">
        <v>249790</v>
      </c>
      <c r="Y189" s="438">
        <v>203598</v>
      </c>
      <c r="Z189" s="453">
        <f t="shared" si="35"/>
        <v>5692946.9225959759</v>
      </c>
      <c r="AA189" s="453">
        <f t="shared" si="36"/>
        <v>5380859.8419532301</v>
      </c>
      <c r="AB189" s="434">
        <f t="shared" si="33"/>
        <v>-312087.08064274583</v>
      </c>
      <c r="AC189" s="439">
        <f t="shared" si="27"/>
        <v>2127.4091638998416</v>
      </c>
      <c r="AD189" s="453">
        <f t="shared" si="28"/>
        <v>2028.2170531297513</v>
      </c>
      <c r="AE189" s="436">
        <f t="shared" si="34"/>
        <v>-99.192110770090267</v>
      </c>
      <c r="AF189" s="426">
        <v>16</v>
      </c>
      <c r="AG189" s="426">
        <v>16</v>
      </c>
      <c r="AH189" s="504"/>
      <c r="AI189" s="504"/>
      <c r="AJ189" s="504"/>
      <c r="AK189" s="504"/>
    </row>
    <row r="190" spans="1:37">
      <c r="A190" s="431">
        <v>588</v>
      </c>
      <c r="B190" s="432" t="s">
        <v>193</v>
      </c>
      <c r="C190" s="433">
        <v>1644</v>
      </c>
      <c r="D190" s="433">
        <v>1600</v>
      </c>
      <c r="E190" s="437">
        <v>99282.461364061921</v>
      </c>
      <c r="F190" s="200">
        <v>81021.290421688696</v>
      </c>
      <c r="G190" s="434">
        <f t="shared" si="29"/>
        <v>-18261.170942373225</v>
      </c>
      <c r="H190" s="435">
        <v>-697492.12719703</v>
      </c>
      <c r="I190" s="200">
        <f t="shared" si="30"/>
        <v>-1071525.7308040275</v>
      </c>
      <c r="J190" s="436">
        <f t="shared" si="31"/>
        <v>-374033.60360699752</v>
      </c>
      <c r="K190" s="200">
        <v>-451611.41258085769</v>
      </c>
      <c r="L190" s="437">
        <v>-632824.65548327658</v>
      </c>
      <c r="M190" s="437">
        <v>-245880.71461617234</v>
      </c>
      <c r="N190" s="437">
        <v>-349464.43342796603</v>
      </c>
      <c r="O190" s="437">
        <v>-144751.92838473382</v>
      </c>
      <c r="P190" s="200">
        <v>55515.286491948929</v>
      </c>
      <c r="Q190" s="437">
        <v>219119</v>
      </c>
      <c r="R190" s="437">
        <v>441902.08535899949</v>
      </c>
      <c r="S190" s="437">
        <v>384234.18517887971</v>
      </c>
      <c r="T190" s="437">
        <v>380138.47448730201</v>
      </c>
      <c r="U190" s="434">
        <f t="shared" si="32"/>
        <v>218687.37466742191</v>
      </c>
      <c r="V190" s="425">
        <v>5143.5193459116272</v>
      </c>
      <c r="W190" s="425">
        <v>-168463.88050365297</v>
      </c>
      <c r="X190" s="438">
        <v>-346719</v>
      </c>
      <c r="Y190" s="438">
        <v>-388948</v>
      </c>
      <c r="Z190" s="453">
        <f t="shared" si="35"/>
        <v>-341575.48065408837</v>
      </c>
      <c r="AA190" s="453">
        <f t="shared" si="36"/>
        <v>-557411.88050365297</v>
      </c>
      <c r="AB190" s="434">
        <f t="shared" si="33"/>
        <v>-215836.39984956459</v>
      </c>
      <c r="AC190" s="439">
        <f t="shared" si="27"/>
        <v>-207.77097363387369</v>
      </c>
      <c r="AD190" s="453">
        <f t="shared" si="28"/>
        <v>-348.38242531478312</v>
      </c>
      <c r="AE190" s="436">
        <f t="shared" si="34"/>
        <v>-140.61145168090943</v>
      </c>
      <c r="AF190" s="426">
        <v>10</v>
      </c>
      <c r="AG190" s="426">
        <v>10</v>
      </c>
      <c r="AH190" s="504"/>
      <c r="AI190" s="504"/>
      <c r="AJ190" s="504"/>
      <c r="AK190" s="504"/>
    </row>
    <row r="191" spans="1:37">
      <c r="A191" s="431">
        <v>592</v>
      </c>
      <c r="B191" s="432" t="s">
        <v>194</v>
      </c>
      <c r="C191" s="433">
        <v>3678</v>
      </c>
      <c r="D191" s="433">
        <v>3651</v>
      </c>
      <c r="E191" s="437">
        <v>2081960.9953900464</v>
      </c>
      <c r="F191" s="200">
        <v>2063142.5356635959</v>
      </c>
      <c r="G191" s="434">
        <f t="shared" si="29"/>
        <v>-18818.459726450499</v>
      </c>
      <c r="H191" s="435">
        <v>345874.87292954413</v>
      </c>
      <c r="I191" s="200">
        <f t="shared" si="30"/>
        <v>-933425.39163955348</v>
      </c>
      <c r="J191" s="436">
        <f t="shared" si="31"/>
        <v>-1279300.2645690977</v>
      </c>
      <c r="K191" s="200">
        <v>245058.35564861374</v>
      </c>
      <c r="L191" s="437">
        <v>-424131.91300592525</v>
      </c>
      <c r="M191" s="437">
        <v>100816.51728093039</v>
      </c>
      <c r="N191" s="437">
        <v>-305666.61641452974</v>
      </c>
      <c r="O191" s="437">
        <v>-330305.80658291449</v>
      </c>
      <c r="P191" s="200">
        <v>126678.94436381596</v>
      </c>
      <c r="Q191" s="437">
        <v>1287518</v>
      </c>
      <c r="R191" s="437">
        <v>1425204.221694584</v>
      </c>
      <c r="S191" s="437">
        <v>694864.69179638952</v>
      </c>
      <c r="T191" s="437">
        <v>673755.39020160388</v>
      </c>
      <c r="U191" s="434">
        <f t="shared" si="32"/>
        <v>116576.92009979859</v>
      </c>
      <c r="V191" s="425">
        <v>4410218.56011598</v>
      </c>
      <c r="W191" s="425">
        <v>3228676.7559941304</v>
      </c>
      <c r="X191" s="438">
        <v>-37445</v>
      </c>
      <c r="Y191" s="438">
        <v>-66934</v>
      </c>
      <c r="Z191" s="453">
        <f t="shared" si="35"/>
        <v>4372773.56011598</v>
      </c>
      <c r="AA191" s="453">
        <f t="shared" si="36"/>
        <v>3161742.7559941304</v>
      </c>
      <c r="AB191" s="434">
        <f t="shared" si="33"/>
        <v>-1211030.8041218496</v>
      </c>
      <c r="AC191" s="439">
        <f t="shared" si="27"/>
        <v>1188.8998260239207</v>
      </c>
      <c r="AD191" s="453">
        <f t="shared" si="28"/>
        <v>865.99363352345392</v>
      </c>
      <c r="AE191" s="436">
        <f t="shared" si="34"/>
        <v>-322.90619250046677</v>
      </c>
      <c r="AF191" s="426">
        <v>13</v>
      </c>
      <c r="AG191" s="426">
        <v>13</v>
      </c>
      <c r="AH191" s="504"/>
      <c r="AI191" s="504"/>
      <c r="AJ191" s="504"/>
      <c r="AK191" s="504"/>
    </row>
    <row r="192" spans="1:37">
      <c r="A192" s="431">
        <v>593</v>
      </c>
      <c r="B192" s="432" t="s">
        <v>195</v>
      </c>
      <c r="C192" s="433">
        <v>17253</v>
      </c>
      <c r="D192" s="433">
        <v>17077</v>
      </c>
      <c r="E192" s="437">
        <v>-1343016.9349220512</v>
      </c>
      <c r="F192" s="200">
        <v>-1479298.4203105853</v>
      </c>
      <c r="G192" s="434">
        <f t="shared" si="29"/>
        <v>-136281.48538853414</v>
      </c>
      <c r="H192" s="435">
        <v>-333634.97923197271</v>
      </c>
      <c r="I192" s="200">
        <f t="shared" si="30"/>
        <v>-3927823.6832227451</v>
      </c>
      <c r="J192" s="436">
        <f t="shared" si="31"/>
        <v>-3594188.7039907724</v>
      </c>
      <c r="K192" s="200">
        <v>165735.03372375845</v>
      </c>
      <c r="L192" s="437">
        <v>-1530435.836549395</v>
      </c>
      <c r="M192" s="437">
        <v>-499370.01295573113</v>
      </c>
      <c r="N192" s="437">
        <v>-1444954.01317142</v>
      </c>
      <c r="O192" s="437">
        <v>-1544955.4256413123</v>
      </c>
      <c r="P192" s="200">
        <v>592521.59213938238</v>
      </c>
      <c r="Q192" s="437">
        <v>5639449</v>
      </c>
      <c r="R192" s="437">
        <v>6268444.1043851022</v>
      </c>
      <c r="S192" s="437">
        <v>3330180.2490723021</v>
      </c>
      <c r="T192" s="437">
        <v>3322183.4441921045</v>
      </c>
      <c r="U192" s="434">
        <f t="shared" si="32"/>
        <v>620998.29950490408</v>
      </c>
      <c r="V192" s="425">
        <v>7292977.3349182783</v>
      </c>
      <c r="W192" s="425">
        <v>4183505.4453895329</v>
      </c>
      <c r="X192" s="438">
        <v>-2041049</v>
      </c>
      <c r="Y192" s="438">
        <v>-1857975</v>
      </c>
      <c r="Z192" s="453">
        <f t="shared" si="35"/>
        <v>5251928.3349182783</v>
      </c>
      <c r="AA192" s="453">
        <f t="shared" si="36"/>
        <v>2325530.4453895329</v>
      </c>
      <c r="AB192" s="434">
        <f t="shared" si="33"/>
        <v>-2926397.8895287453</v>
      </c>
      <c r="AC192" s="439">
        <f t="shared" si="27"/>
        <v>304.40667332743743</v>
      </c>
      <c r="AD192" s="453">
        <f t="shared" si="28"/>
        <v>136.17909734669632</v>
      </c>
      <c r="AE192" s="436">
        <f t="shared" si="34"/>
        <v>-168.22757598074111</v>
      </c>
      <c r="AF192" s="426">
        <v>10</v>
      </c>
      <c r="AG192" s="426">
        <v>10</v>
      </c>
      <c r="AH192" s="504"/>
      <c r="AI192" s="504"/>
      <c r="AJ192" s="504"/>
      <c r="AK192" s="504"/>
    </row>
    <row r="193" spans="1:37">
      <c r="A193" s="431">
        <v>595</v>
      </c>
      <c r="B193" s="432" t="s">
        <v>196</v>
      </c>
      <c r="C193" s="433">
        <v>4269</v>
      </c>
      <c r="D193" s="433">
        <v>4140</v>
      </c>
      <c r="E193" s="437">
        <v>1346310.9167999872</v>
      </c>
      <c r="F193" s="200">
        <v>1296171.8082797085</v>
      </c>
      <c r="G193" s="434">
        <f t="shared" si="29"/>
        <v>-50139.108520278707</v>
      </c>
      <c r="H193" s="435">
        <v>1244989.1193526075</v>
      </c>
      <c r="I193" s="200">
        <f t="shared" si="30"/>
        <v>1034359.8181116446</v>
      </c>
      <c r="J193" s="436">
        <f t="shared" si="31"/>
        <v>-210629.30124096293</v>
      </c>
      <c r="K193" s="200">
        <v>914864.01242104999</v>
      </c>
      <c r="L193" s="437">
        <v>974846.03252565023</v>
      </c>
      <c r="M193" s="437">
        <v>330125.10693155747</v>
      </c>
      <c r="N193" s="437">
        <v>290413.5964835753</v>
      </c>
      <c r="O193" s="437">
        <v>-374545.61469549878</v>
      </c>
      <c r="P193" s="200">
        <v>143645.80379791785</v>
      </c>
      <c r="Q193" s="437">
        <v>1873860</v>
      </c>
      <c r="R193" s="437">
        <v>2280686.9865767313</v>
      </c>
      <c r="S193" s="437">
        <v>972282.43669580948</v>
      </c>
      <c r="T193" s="437">
        <v>965502.29387445038</v>
      </c>
      <c r="U193" s="434">
        <f t="shared" si="32"/>
        <v>400046.84375537233</v>
      </c>
      <c r="V193" s="425">
        <v>5437442.4728484042</v>
      </c>
      <c r="W193" s="425">
        <v>5576720.906926332</v>
      </c>
      <c r="X193" s="438">
        <v>34221</v>
      </c>
      <c r="Y193" s="438">
        <v>7192</v>
      </c>
      <c r="Z193" s="453">
        <f t="shared" si="35"/>
        <v>5471663.4728484042</v>
      </c>
      <c r="AA193" s="453">
        <f t="shared" si="36"/>
        <v>5583912.906926332</v>
      </c>
      <c r="AB193" s="434">
        <f t="shared" si="33"/>
        <v>112249.43407792784</v>
      </c>
      <c r="AC193" s="439">
        <f t="shared" si="27"/>
        <v>1281.7201857222778</v>
      </c>
      <c r="AD193" s="453">
        <f t="shared" si="28"/>
        <v>1348.771233557085</v>
      </c>
      <c r="AE193" s="436">
        <f t="shared" si="34"/>
        <v>67.05104783480715</v>
      </c>
      <c r="AF193" s="426">
        <v>11</v>
      </c>
      <c r="AG193" s="426">
        <v>11</v>
      </c>
      <c r="AH193" s="504"/>
      <c r="AI193" s="504"/>
      <c r="AJ193" s="504"/>
      <c r="AK193" s="504"/>
    </row>
    <row r="194" spans="1:37">
      <c r="A194" s="431">
        <v>598</v>
      </c>
      <c r="B194" s="432" t="s">
        <v>578</v>
      </c>
      <c r="C194" s="433">
        <v>19097</v>
      </c>
      <c r="D194" s="433">
        <v>19207</v>
      </c>
      <c r="E194" s="437">
        <v>9405015.9826062918</v>
      </c>
      <c r="F194" s="200">
        <v>9629262.7631354202</v>
      </c>
      <c r="G194" s="434">
        <f t="shared" si="29"/>
        <v>224246.78052912839</v>
      </c>
      <c r="H194" s="435">
        <v>-7167336.3360708337</v>
      </c>
      <c r="I194" s="200">
        <f t="shared" si="30"/>
        <v>-11816898.251013814</v>
      </c>
      <c r="J194" s="436">
        <f t="shared" si="31"/>
        <v>-4649561.9149429798</v>
      </c>
      <c r="K194" s="200">
        <v>-4824456.9681539834</v>
      </c>
      <c r="L194" s="437">
        <v>-7093329.5609292882</v>
      </c>
      <c r="M194" s="437">
        <v>-2342879.3679168504</v>
      </c>
      <c r="N194" s="437">
        <v>-3652338.5770628252</v>
      </c>
      <c r="O194" s="437">
        <v>-1737656.4303034891</v>
      </c>
      <c r="P194" s="200">
        <v>666426.31728178938</v>
      </c>
      <c r="Q194" s="437">
        <v>793398</v>
      </c>
      <c r="R194" s="437">
        <v>1509816.7851735575</v>
      </c>
      <c r="S194" s="437">
        <v>3057466.6288290229</v>
      </c>
      <c r="T194" s="437">
        <v>3076435.0527252527</v>
      </c>
      <c r="U194" s="434">
        <f t="shared" si="32"/>
        <v>735387.20906978752</v>
      </c>
      <c r="V194" s="425">
        <v>6088544.2753644809</v>
      </c>
      <c r="W194" s="425">
        <v>2398616.3504091864</v>
      </c>
      <c r="X194" s="438">
        <v>2588229</v>
      </c>
      <c r="Y194" s="438">
        <v>2888279</v>
      </c>
      <c r="Z194" s="453">
        <f t="shared" si="35"/>
        <v>8676773.2753644809</v>
      </c>
      <c r="AA194" s="453">
        <f t="shared" si="36"/>
        <v>5286895.3504091864</v>
      </c>
      <c r="AB194" s="434">
        <f t="shared" si="33"/>
        <v>-3389877.9249552945</v>
      </c>
      <c r="AC194" s="439">
        <f t="shared" si="27"/>
        <v>454.35268761399595</v>
      </c>
      <c r="AD194" s="453">
        <f t="shared" si="28"/>
        <v>275.25877807097339</v>
      </c>
      <c r="AE194" s="436">
        <f t="shared" si="34"/>
        <v>-179.09390954302256</v>
      </c>
      <c r="AF194" s="426">
        <v>15</v>
      </c>
      <c r="AG194" s="426">
        <v>15</v>
      </c>
      <c r="AH194" s="504"/>
      <c r="AI194" s="504"/>
      <c r="AJ194" s="504"/>
      <c r="AK194" s="504"/>
    </row>
    <row r="195" spans="1:37">
      <c r="A195" s="431">
        <v>599</v>
      </c>
      <c r="B195" s="432" t="s">
        <v>198</v>
      </c>
      <c r="C195" s="433">
        <v>11172</v>
      </c>
      <c r="D195" s="433">
        <v>11206</v>
      </c>
      <c r="E195" s="437">
        <v>13405190.187889813</v>
      </c>
      <c r="F195" s="200">
        <v>13888997.708752947</v>
      </c>
      <c r="G195" s="434">
        <f t="shared" si="29"/>
        <v>483807.52086313441</v>
      </c>
      <c r="H195" s="435">
        <v>-4436613.4539107624</v>
      </c>
      <c r="I195" s="200">
        <f t="shared" si="30"/>
        <v>-4377309.1973355627</v>
      </c>
      <c r="J195" s="436">
        <f t="shared" si="31"/>
        <v>59304.256575199775</v>
      </c>
      <c r="K195" s="200">
        <v>-2312518.0982698658</v>
      </c>
      <c r="L195" s="437">
        <v>-1978766.8263846333</v>
      </c>
      <c r="M195" s="437">
        <v>-2124095.3556408966</v>
      </c>
      <c r="N195" s="437">
        <v>-1773551.2402943368</v>
      </c>
      <c r="O195" s="437">
        <v>-1013806.3184245796</v>
      </c>
      <c r="P195" s="200">
        <v>388815.18776798731</v>
      </c>
      <c r="Q195" s="437">
        <v>5139984</v>
      </c>
      <c r="R195" s="437">
        <v>4793569.6578630488</v>
      </c>
      <c r="S195" s="437">
        <v>2039832.4276491948</v>
      </c>
      <c r="T195" s="437">
        <v>2040595.8378582234</v>
      </c>
      <c r="U195" s="434">
        <f t="shared" si="32"/>
        <v>-345650.93192792218</v>
      </c>
      <c r="V195" s="425">
        <v>16148393.161628244</v>
      </c>
      <c r="W195" s="425">
        <v>16345854.007365476</v>
      </c>
      <c r="X195" s="438">
        <v>-904198</v>
      </c>
      <c r="Y195" s="438">
        <v>-1088900</v>
      </c>
      <c r="Z195" s="453">
        <f t="shared" si="35"/>
        <v>15244195.161628244</v>
      </c>
      <c r="AA195" s="453">
        <f t="shared" si="36"/>
        <v>15256954.007365476</v>
      </c>
      <c r="AB195" s="434">
        <f t="shared" si="33"/>
        <v>12758.845737231895</v>
      </c>
      <c r="AC195" s="439">
        <f t="shared" si="27"/>
        <v>1364.5001039767494</v>
      </c>
      <c r="AD195" s="453">
        <f t="shared" si="28"/>
        <v>1361.4986620886557</v>
      </c>
      <c r="AE195" s="436">
        <f t="shared" si="34"/>
        <v>-3.0014418880937228</v>
      </c>
      <c r="AF195" s="426">
        <v>15</v>
      </c>
      <c r="AG195" s="426">
        <v>15</v>
      </c>
      <c r="AH195" s="504"/>
      <c r="AI195" s="504"/>
      <c r="AJ195" s="504"/>
      <c r="AK195" s="504"/>
    </row>
    <row r="196" spans="1:37">
      <c r="A196" s="431">
        <v>601</v>
      </c>
      <c r="B196" s="432" t="s">
        <v>199</v>
      </c>
      <c r="C196" s="433">
        <v>3873</v>
      </c>
      <c r="D196" s="433">
        <v>3786</v>
      </c>
      <c r="E196" s="437">
        <v>1674479.0426487951</v>
      </c>
      <c r="F196" s="200">
        <v>1620945.3820684487</v>
      </c>
      <c r="G196" s="434">
        <f t="shared" si="29"/>
        <v>-53533.660580346361</v>
      </c>
      <c r="H196" s="435">
        <v>1964322.2791848052</v>
      </c>
      <c r="I196" s="200">
        <f t="shared" si="30"/>
        <v>949370.01785332081</v>
      </c>
      <c r="J196" s="436">
        <f t="shared" si="31"/>
        <v>-1014952.2613314844</v>
      </c>
      <c r="K196" s="200">
        <v>1213531.6001117597</v>
      </c>
      <c r="L196" s="437">
        <v>774899.2432630955</v>
      </c>
      <c r="M196" s="437">
        <v>750790.6790730455</v>
      </c>
      <c r="N196" s="437">
        <v>385626.97846902756</v>
      </c>
      <c r="O196" s="437">
        <v>-342519.25054037641</v>
      </c>
      <c r="P196" s="200">
        <v>131363.04666157416</v>
      </c>
      <c r="Q196" s="437">
        <v>1367237</v>
      </c>
      <c r="R196" s="437">
        <v>1539874.3496339608</v>
      </c>
      <c r="S196" s="437">
        <v>858001.98963607987</v>
      </c>
      <c r="T196" s="437">
        <v>857854.44757574226</v>
      </c>
      <c r="U196" s="434">
        <f t="shared" si="32"/>
        <v>172489.80757362302</v>
      </c>
      <c r="V196" s="425">
        <v>5864040.3114696797</v>
      </c>
      <c r="W196" s="425">
        <v>4968044.1972081056</v>
      </c>
      <c r="X196" s="438">
        <v>317775</v>
      </c>
      <c r="Y196" s="438">
        <v>254950</v>
      </c>
      <c r="Z196" s="453">
        <f t="shared" si="35"/>
        <v>6181815.3114696797</v>
      </c>
      <c r="AA196" s="453">
        <f t="shared" si="36"/>
        <v>5222994.1972081056</v>
      </c>
      <c r="AB196" s="434">
        <f t="shared" si="33"/>
        <v>-958821.11426157411</v>
      </c>
      <c r="AC196" s="439">
        <f t="shared" si="27"/>
        <v>1596.1309866949857</v>
      </c>
      <c r="AD196" s="453">
        <f t="shared" si="28"/>
        <v>1379.5547272076349</v>
      </c>
      <c r="AE196" s="436">
        <f t="shared" si="34"/>
        <v>-216.57625948735085</v>
      </c>
      <c r="AF196" s="426">
        <v>13</v>
      </c>
      <c r="AG196" s="426">
        <v>13</v>
      </c>
      <c r="AH196" s="504"/>
      <c r="AI196" s="504"/>
      <c r="AJ196" s="504"/>
      <c r="AK196" s="504"/>
    </row>
    <row r="197" spans="1:37">
      <c r="A197" s="431">
        <v>604</v>
      </c>
      <c r="B197" s="432" t="s">
        <v>579</v>
      </c>
      <c r="C197" s="433">
        <v>20206</v>
      </c>
      <c r="D197" s="433">
        <v>20405</v>
      </c>
      <c r="E197" s="437">
        <v>11809571.341663972</v>
      </c>
      <c r="F197" s="200">
        <v>11768498.08172117</v>
      </c>
      <c r="G197" s="434">
        <f t="shared" si="29"/>
        <v>-41073.259942801669</v>
      </c>
      <c r="H197" s="435">
        <v>4951452.0281954035</v>
      </c>
      <c r="I197" s="200">
        <f t="shared" si="30"/>
        <v>4645491.5773847941</v>
      </c>
      <c r="J197" s="436">
        <f t="shared" si="31"/>
        <v>-305960.45081060939</v>
      </c>
      <c r="K197" s="200">
        <v>3224678.1876852023</v>
      </c>
      <c r="L197" s="437">
        <v>3957315.9610749087</v>
      </c>
      <c r="M197" s="437">
        <v>1726773.8405102009</v>
      </c>
      <c r="N197" s="437">
        <v>1826221.6649488076</v>
      </c>
      <c r="O197" s="437">
        <v>-1846039.4366815586</v>
      </c>
      <c r="P197" s="200">
        <v>707993.38804263622</v>
      </c>
      <c r="Q197" s="437">
        <v>-225090</v>
      </c>
      <c r="R197" s="437">
        <v>-403690.54200171522</v>
      </c>
      <c r="S197" s="437">
        <v>2135859.3612966971</v>
      </c>
      <c r="T197" s="437">
        <v>2119660.5445921016</v>
      </c>
      <c r="U197" s="434">
        <f t="shared" si="32"/>
        <v>-194799.35870631062</v>
      </c>
      <c r="V197" s="425">
        <v>18671792.731156074</v>
      </c>
      <c r="W197" s="425">
        <v>18129959.662109371</v>
      </c>
      <c r="X197" s="438">
        <v>-2085256</v>
      </c>
      <c r="Y197" s="438">
        <v>-2713755</v>
      </c>
      <c r="Z197" s="453">
        <f t="shared" si="35"/>
        <v>16586536.731156074</v>
      </c>
      <c r="AA197" s="453">
        <f t="shared" si="36"/>
        <v>15416204.662109371</v>
      </c>
      <c r="AB197" s="434">
        <f t="shared" si="33"/>
        <v>-1170332.0690467022</v>
      </c>
      <c r="AC197" s="439">
        <f t="shared" si="27"/>
        <v>820.87185643650764</v>
      </c>
      <c r="AD197" s="453">
        <f t="shared" si="28"/>
        <v>755.51113266892287</v>
      </c>
      <c r="AE197" s="436">
        <f t="shared" si="34"/>
        <v>-65.360723767584773</v>
      </c>
      <c r="AF197" s="426">
        <v>6</v>
      </c>
      <c r="AG197" s="426">
        <v>6</v>
      </c>
      <c r="AH197" s="504"/>
      <c r="AI197" s="504"/>
      <c r="AJ197" s="504"/>
      <c r="AK197" s="504"/>
    </row>
    <row r="198" spans="1:37">
      <c r="A198" s="431">
        <v>607</v>
      </c>
      <c r="B198" s="432" t="s">
        <v>201</v>
      </c>
      <c r="C198" s="433">
        <v>4161</v>
      </c>
      <c r="D198" s="433">
        <v>4084</v>
      </c>
      <c r="E198" s="437">
        <v>652311.86544983077</v>
      </c>
      <c r="F198" s="200">
        <v>754844.33360381215</v>
      </c>
      <c r="G198" s="434">
        <f t="shared" si="29"/>
        <v>102532.46815398138</v>
      </c>
      <c r="H198" s="435">
        <v>205732.04681137588</v>
      </c>
      <c r="I198" s="200">
        <f t="shared" si="30"/>
        <v>-910416.41146797221</v>
      </c>
      <c r="J198" s="436">
        <f t="shared" si="31"/>
        <v>-1116148.458279348</v>
      </c>
      <c r="K198" s="200">
        <v>5553.6146347195299</v>
      </c>
      <c r="L198" s="437">
        <v>-553947.34683990316</v>
      </c>
      <c r="M198" s="437">
        <v>200178.43217665635</v>
      </c>
      <c r="N198" s="437">
        <v>-128692.53619673556</v>
      </c>
      <c r="O198" s="437">
        <v>-369479.29720203311</v>
      </c>
      <c r="P198" s="200">
        <v>141702.76877069965</v>
      </c>
      <c r="Q198" s="437">
        <v>2474427</v>
      </c>
      <c r="R198" s="437">
        <v>2534276.3673792565</v>
      </c>
      <c r="S198" s="437">
        <v>938647.58690160897</v>
      </c>
      <c r="T198" s="437">
        <v>932883.37604997109</v>
      </c>
      <c r="U198" s="434">
        <f t="shared" si="32"/>
        <v>54085.156527618878</v>
      </c>
      <c r="V198" s="425">
        <v>4271118.4991628155</v>
      </c>
      <c r="W198" s="425">
        <v>3311587.6656477321</v>
      </c>
      <c r="X198" s="438">
        <v>-644669</v>
      </c>
      <c r="Y198" s="438">
        <v>-657651</v>
      </c>
      <c r="Z198" s="453">
        <f t="shared" si="35"/>
        <v>3626449.4991628155</v>
      </c>
      <c r="AA198" s="453">
        <f t="shared" si="36"/>
        <v>2653936.6656477321</v>
      </c>
      <c r="AB198" s="434">
        <f t="shared" si="33"/>
        <v>-972512.83351508342</v>
      </c>
      <c r="AC198" s="439">
        <f t="shared" si="27"/>
        <v>871.5331649033443</v>
      </c>
      <c r="AD198" s="453">
        <f t="shared" si="28"/>
        <v>649.83757728886678</v>
      </c>
      <c r="AE198" s="436">
        <f t="shared" si="34"/>
        <v>-221.69558761447752</v>
      </c>
      <c r="AF198" s="426">
        <v>12</v>
      </c>
      <c r="AG198" s="426">
        <v>12</v>
      </c>
      <c r="AH198" s="504"/>
      <c r="AI198" s="504"/>
      <c r="AJ198" s="504"/>
      <c r="AK198" s="504"/>
    </row>
    <row r="199" spans="1:37">
      <c r="A199" s="431">
        <v>608</v>
      </c>
      <c r="B199" s="432" t="s">
        <v>580</v>
      </c>
      <c r="C199" s="433">
        <v>2013</v>
      </c>
      <c r="D199" s="433">
        <v>1980</v>
      </c>
      <c r="E199" s="437">
        <v>385699.36294574558</v>
      </c>
      <c r="F199" s="200">
        <v>358207.88424952852</v>
      </c>
      <c r="G199" s="434">
        <f t="shared" si="29"/>
        <v>-27491.478696217062</v>
      </c>
      <c r="H199" s="435">
        <v>44290.949753170906</v>
      </c>
      <c r="I199" s="200">
        <f t="shared" si="30"/>
        <v>-444775.93800229148</v>
      </c>
      <c r="J199" s="436">
        <f t="shared" si="31"/>
        <v>-489066.88775546238</v>
      </c>
      <c r="K199" s="200">
        <v>43624.965495833691</v>
      </c>
      <c r="L199" s="437">
        <v>-196405.88809891636</v>
      </c>
      <c r="M199" s="437">
        <v>665.98425733721444</v>
      </c>
      <c r="N199" s="437">
        <v>-137939.70556105376</v>
      </c>
      <c r="O199" s="437">
        <v>-179130.51137610813</v>
      </c>
      <c r="P199" s="200">
        <v>68700.167033786798</v>
      </c>
      <c r="Q199" s="437">
        <v>910821</v>
      </c>
      <c r="R199" s="437">
        <v>903365.75059115712</v>
      </c>
      <c r="S199" s="437">
        <v>418388.12446064886</v>
      </c>
      <c r="T199" s="437">
        <v>413284.45775106637</v>
      </c>
      <c r="U199" s="434">
        <f t="shared" si="32"/>
        <v>-12558.916118425317</v>
      </c>
      <c r="V199" s="425">
        <v>1759199.4371595653</v>
      </c>
      <c r="W199" s="425">
        <v>1230082.1546295378</v>
      </c>
      <c r="X199" s="438">
        <v>431658</v>
      </c>
      <c r="Y199" s="438">
        <v>437948</v>
      </c>
      <c r="Z199" s="453">
        <f t="shared" si="35"/>
        <v>2190857.4371595653</v>
      </c>
      <c r="AA199" s="453">
        <f t="shared" si="36"/>
        <v>1668030.1546295378</v>
      </c>
      <c r="AB199" s="434">
        <f t="shared" si="33"/>
        <v>-522827.28253002744</v>
      </c>
      <c r="AC199" s="439">
        <f t="shared" si="27"/>
        <v>1088.3544148830429</v>
      </c>
      <c r="AD199" s="453">
        <f t="shared" si="28"/>
        <v>842.43947203512016</v>
      </c>
      <c r="AE199" s="436">
        <f t="shared" si="34"/>
        <v>-245.9149428479227</v>
      </c>
      <c r="AF199" s="426">
        <v>4</v>
      </c>
      <c r="AG199" s="426">
        <v>4</v>
      </c>
      <c r="AH199" s="504"/>
      <c r="AI199" s="504"/>
      <c r="AJ199" s="504"/>
      <c r="AK199" s="504"/>
    </row>
    <row r="200" spans="1:37">
      <c r="A200" s="431">
        <v>609</v>
      </c>
      <c r="B200" s="432" t="s">
        <v>581</v>
      </c>
      <c r="C200" s="433">
        <v>83482</v>
      </c>
      <c r="D200" s="433">
        <v>83205</v>
      </c>
      <c r="E200" s="437">
        <v>7958000.582316231</v>
      </c>
      <c r="F200" s="200">
        <v>7178158.0222585127</v>
      </c>
      <c r="G200" s="434">
        <f t="shared" si="29"/>
        <v>-779842.56005771831</v>
      </c>
      <c r="H200" s="435">
        <v>-16472708.444036026</v>
      </c>
      <c r="I200" s="200">
        <f t="shared" si="30"/>
        <v>-24672429.991119429</v>
      </c>
      <c r="J200" s="436">
        <f t="shared" si="31"/>
        <v>-8199721.5470834039</v>
      </c>
      <c r="K200" s="200">
        <v>-13124890.693792341</v>
      </c>
      <c r="L200" s="437">
        <v>-15803381.021685287</v>
      </c>
      <c r="M200" s="437">
        <v>-3347817.7502436833</v>
      </c>
      <c r="N200" s="437">
        <v>-4228464.7265034141</v>
      </c>
      <c r="O200" s="437">
        <v>-7527552.6257823613</v>
      </c>
      <c r="P200" s="200">
        <v>2886968.3828516314</v>
      </c>
      <c r="Q200" s="437">
        <v>25221433</v>
      </c>
      <c r="R200" s="437">
        <v>22686581.203463353</v>
      </c>
      <c r="S200" s="437">
        <v>13537031.482079027</v>
      </c>
      <c r="T200" s="437">
        <v>13542361.845734052</v>
      </c>
      <c r="U200" s="434">
        <f t="shared" si="32"/>
        <v>-2529521.4328816235</v>
      </c>
      <c r="V200" s="425">
        <v>30243756.620359235</v>
      </c>
      <c r="W200" s="425">
        <v>18734671.08202064</v>
      </c>
      <c r="X200" s="438">
        <v>-5595216</v>
      </c>
      <c r="Y200" s="438">
        <v>-5148538</v>
      </c>
      <c r="Z200" s="453">
        <f t="shared" si="35"/>
        <v>24648540.620359235</v>
      </c>
      <c r="AA200" s="453">
        <f t="shared" si="36"/>
        <v>13586133.08202064</v>
      </c>
      <c r="AB200" s="434">
        <f t="shared" si="33"/>
        <v>-11062407.538338594</v>
      </c>
      <c r="AC200" s="439">
        <f t="shared" si="27"/>
        <v>295.25575118419823</v>
      </c>
      <c r="AD200" s="453">
        <f t="shared" si="28"/>
        <v>163.28505597044216</v>
      </c>
      <c r="AE200" s="436">
        <f t="shared" si="34"/>
        <v>-131.97069521375607</v>
      </c>
      <c r="AF200" s="426">
        <v>4</v>
      </c>
      <c r="AG200" s="426">
        <v>4</v>
      </c>
      <c r="AH200" s="504"/>
      <c r="AI200" s="504"/>
      <c r="AJ200" s="504"/>
      <c r="AK200" s="504"/>
    </row>
    <row r="201" spans="1:37">
      <c r="A201" s="431">
        <v>611</v>
      </c>
      <c r="B201" s="432" t="s">
        <v>582</v>
      </c>
      <c r="C201" s="433">
        <v>5066</v>
      </c>
      <c r="D201" s="433">
        <v>5011</v>
      </c>
      <c r="E201" s="437">
        <v>3060006.7316353386</v>
      </c>
      <c r="F201" s="200">
        <v>2783463.9827582398</v>
      </c>
      <c r="G201" s="434">
        <f t="shared" si="29"/>
        <v>-276542.74887709878</v>
      </c>
      <c r="H201" s="435">
        <v>653225.85353859956</v>
      </c>
      <c r="I201" s="200">
        <f t="shared" si="30"/>
        <v>386494.14737549832</v>
      </c>
      <c r="J201" s="436">
        <f t="shared" si="31"/>
        <v>-266731.70616310125</v>
      </c>
      <c r="K201" s="200">
        <v>450249.09415179363</v>
      </c>
      <c r="L201" s="437">
        <v>515497.77442510228</v>
      </c>
      <c r="M201" s="200">
        <v>202976.75938680599</v>
      </c>
      <c r="N201" s="200">
        <v>150474.38077836184</v>
      </c>
      <c r="O201" s="200">
        <v>-453344.9457099383</v>
      </c>
      <c r="P201" s="200">
        <v>173866.93788197255</v>
      </c>
      <c r="Q201" s="437">
        <v>1401689</v>
      </c>
      <c r="R201" s="437">
        <v>1127579.3538515638</v>
      </c>
      <c r="S201" s="437">
        <v>758884.41692466091</v>
      </c>
      <c r="T201" s="437">
        <v>719641.43990759377</v>
      </c>
      <c r="U201" s="434">
        <f t="shared" si="32"/>
        <v>-313352.62316550361</v>
      </c>
      <c r="V201" s="425">
        <v>5873806.0020985994</v>
      </c>
      <c r="W201" s="425">
        <v>5017178.9239943232</v>
      </c>
      <c r="X201" s="438">
        <v>-1304768</v>
      </c>
      <c r="Y201" s="438">
        <v>-1350250</v>
      </c>
      <c r="Z201" s="453">
        <f t="shared" si="35"/>
        <v>4569038.0020985994</v>
      </c>
      <c r="AA201" s="453">
        <f t="shared" si="36"/>
        <v>3666928.9239943232</v>
      </c>
      <c r="AB201" s="434">
        <f t="shared" si="33"/>
        <v>-902109.07810427621</v>
      </c>
      <c r="AC201" s="439">
        <f t="shared" si="27"/>
        <v>901.90248758361611</v>
      </c>
      <c r="AD201" s="453">
        <f t="shared" si="28"/>
        <v>731.77587786755601</v>
      </c>
      <c r="AE201" s="436">
        <f t="shared" si="34"/>
        <v>-170.1266097160601</v>
      </c>
      <c r="AF201" s="426">
        <v>1</v>
      </c>
      <c r="AG201" s="427">
        <v>33</v>
      </c>
      <c r="AH201" s="504"/>
      <c r="AI201" s="504"/>
      <c r="AJ201" s="504"/>
      <c r="AK201" s="504"/>
    </row>
    <row r="202" spans="1:37">
      <c r="A202" s="431">
        <v>614</v>
      </c>
      <c r="B202" s="432" t="s">
        <v>205</v>
      </c>
      <c r="C202" s="433">
        <v>3066</v>
      </c>
      <c r="D202" s="433">
        <v>2999</v>
      </c>
      <c r="E202" s="437">
        <v>1961911.1470784615</v>
      </c>
      <c r="F202" s="200">
        <v>2111030.4930084217</v>
      </c>
      <c r="G202" s="434">
        <f t="shared" si="29"/>
        <v>149119.34592996025</v>
      </c>
      <c r="H202" s="435">
        <v>-871095.40266087779</v>
      </c>
      <c r="I202" s="200">
        <f t="shared" si="30"/>
        <v>-1261345.7967857623</v>
      </c>
      <c r="J202" s="436">
        <f t="shared" si="31"/>
        <v>-390250.39412488451</v>
      </c>
      <c r="K202" s="200">
        <v>-529647.12186705426</v>
      </c>
      <c r="L202" s="437">
        <v>-682854.07266388962</v>
      </c>
      <c r="M202" s="437">
        <v>-341448.28079382353</v>
      </c>
      <c r="N202" s="437">
        <v>-411228.793474084</v>
      </c>
      <c r="O202" s="437">
        <v>-271319.39576613548</v>
      </c>
      <c r="P202" s="200">
        <v>104056.46511834676</v>
      </c>
      <c r="Q202" s="437">
        <v>1614527</v>
      </c>
      <c r="R202" s="437">
        <v>1516639.8992714647</v>
      </c>
      <c r="S202" s="437">
        <v>765773.22457206773</v>
      </c>
      <c r="T202" s="437">
        <v>769000.93389053084</v>
      </c>
      <c r="U202" s="434">
        <f t="shared" si="32"/>
        <v>-94659.391410071868</v>
      </c>
      <c r="V202" s="425">
        <v>3471115.9689896512</v>
      </c>
      <c r="W202" s="425">
        <v>3135325.5294453576</v>
      </c>
      <c r="X202" s="438">
        <v>156588</v>
      </c>
      <c r="Y202" s="438">
        <v>78917</v>
      </c>
      <c r="Z202" s="453">
        <f t="shared" si="35"/>
        <v>3627703.9689896512</v>
      </c>
      <c r="AA202" s="453">
        <f t="shared" si="36"/>
        <v>3214242.5294453576</v>
      </c>
      <c r="AB202" s="434">
        <f t="shared" si="33"/>
        <v>-413461.43954429356</v>
      </c>
      <c r="AC202" s="439">
        <f t="shared" si="27"/>
        <v>1183.204164706344</v>
      </c>
      <c r="AD202" s="453">
        <f t="shared" si="28"/>
        <v>1071.771433626328</v>
      </c>
      <c r="AE202" s="436">
        <f t="shared" si="34"/>
        <v>-111.43273108001608</v>
      </c>
      <c r="AF202" s="426">
        <v>19</v>
      </c>
      <c r="AG202" s="426">
        <v>19</v>
      </c>
      <c r="AH202" s="504"/>
      <c r="AI202" s="504"/>
      <c r="AJ202" s="504"/>
      <c r="AK202" s="504"/>
    </row>
    <row r="203" spans="1:37">
      <c r="A203" s="431">
        <v>615</v>
      </c>
      <c r="B203" s="432" t="s">
        <v>206</v>
      </c>
      <c r="C203" s="433">
        <v>7702</v>
      </c>
      <c r="D203" s="433">
        <v>7603</v>
      </c>
      <c r="E203" s="437">
        <v>7981512.9206247274</v>
      </c>
      <c r="F203" s="200">
        <v>8043160.6941192858</v>
      </c>
      <c r="G203" s="434">
        <f t="shared" si="29"/>
        <v>61647.773494558409</v>
      </c>
      <c r="H203" s="435">
        <v>2512548.90016837</v>
      </c>
      <c r="I203" s="200">
        <f t="shared" si="30"/>
        <v>1969624.4604482986</v>
      </c>
      <c r="J203" s="436">
        <f t="shared" si="31"/>
        <v>-542924.43972007139</v>
      </c>
      <c r="K203" s="200">
        <v>2028894.164462195</v>
      </c>
      <c r="L203" s="437">
        <v>2045003.2646191027</v>
      </c>
      <c r="M203" s="437">
        <v>483654.7357061751</v>
      </c>
      <c r="N203" s="437">
        <v>348662.56352347316</v>
      </c>
      <c r="O203" s="437">
        <v>-687843.06969320704</v>
      </c>
      <c r="P203" s="200">
        <v>263801.70199892978</v>
      </c>
      <c r="Q203" s="437">
        <v>3213504</v>
      </c>
      <c r="R203" s="437">
        <v>3665159.1393682896</v>
      </c>
      <c r="S203" s="437">
        <v>1559906.3044823692</v>
      </c>
      <c r="T203" s="437">
        <v>1557067.0265398102</v>
      </c>
      <c r="U203" s="434">
        <f t="shared" si="32"/>
        <v>448815.86142573133</v>
      </c>
      <c r="V203" s="425">
        <v>15267472.125275467</v>
      </c>
      <c r="W203" s="425">
        <v>15235011.320629572</v>
      </c>
      <c r="X203" s="438">
        <v>-86085</v>
      </c>
      <c r="Y203" s="438">
        <v>122744</v>
      </c>
      <c r="Z203" s="453">
        <f t="shared" si="35"/>
        <v>15181387.125275467</v>
      </c>
      <c r="AA203" s="453">
        <f t="shared" si="36"/>
        <v>15357755.320629572</v>
      </c>
      <c r="AB203" s="434">
        <f t="shared" si="33"/>
        <v>176368.1953541059</v>
      </c>
      <c r="AC203" s="439">
        <f t="shared" ref="AC203:AC266" si="37">Z203/C203</f>
        <v>1971.0967443878819</v>
      </c>
      <c r="AD203" s="453">
        <f t="shared" ref="AD203:AD266" si="38">AA203/D203</f>
        <v>2019.9599264276696</v>
      </c>
      <c r="AE203" s="436">
        <f t="shared" si="34"/>
        <v>48.863182039787716</v>
      </c>
      <c r="AF203" s="426">
        <v>17</v>
      </c>
      <c r="AG203" s="426">
        <v>17</v>
      </c>
      <c r="AH203" s="504"/>
      <c r="AI203" s="504"/>
      <c r="AJ203" s="504"/>
      <c r="AK203" s="504"/>
    </row>
    <row r="204" spans="1:37">
      <c r="A204" s="431">
        <v>616</v>
      </c>
      <c r="B204" s="432" t="s">
        <v>207</v>
      </c>
      <c r="C204" s="433">
        <v>1848</v>
      </c>
      <c r="D204" s="433">
        <v>1807</v>
      </c>
      <c r="E204" s="437">
        <v>508915.78355377441</v>
      </c>
      <c r="F204" s="200">
        <v>369341.17763116129</v>
      </c>
      <c r="G204" s="434">
        <f t="shared" ref="G204:G267" si="39">F204-E204</f>
        <v>-139574.60592261312</v>
      </c>
      <c r="H204" s="435">
        <v>-55916.108381642371</v>
      </c>
      <c r="I204" s="200">
        <f t="shared" ref="I204:I267" si="40">SUM(L204,N204:P204)</f>
        <v>-462845.79716719018</v>
      </c>
      <c r="J204" s="436">
        <f t="shared" ref="J204:J267" si="41">I204-H204</f>
        <v>-406929.6887855478</v>
      </c>
      <c r="K204" s="200">
        <v>-16580.564826977003</v>
      </c>
      <c r="L204" s="437">
        <v>-211965.65069748531</v>
      </c>
      <c r="M204" s="437">
        <v>-39335.543554665368</v>
      </c>
      <c r="N204" s="437">
        <v>-150098.51403204093</v>
      </c>
      <c r="O204" s="437">
        <v>-163479.20911950877</v>
      </c>
      <c r="P204" s="200">
        <v>62697.576681844817</v>
      </c>
      <c r="Q204" s="437">
        <v>778797</v>
      </c>
      <c r="R204" s="437">
        <v>779712.87489525776</v>
      </c>
      <c r="S204" s="437">
        <v>391264.80938673939</v>
      </c>
      <c r="T204" s="437">
        <v>380148.71369228436</v>
      </c>
      <c r="U204" s="434">
        <f t="shared" ref="U204:U267" si="42">(R204+T204)-(Q204+S204)</f>
        <v>-10200.220799197443</v>
      </c>
      <c r="V204" s="425">
        <v>1623061.4845588715</v>
      </c>
      <c r="W204" s="425">
        <v>1066356.969088089</v>
      </c>
      <c r="X204" s="438">
        <v>-511293</v>
      </c>
      <c r="Y204" s="438">
        <v>-497012</v>
      </c>
      <c r="Z204" s="453">
        <f t="shared" si="35"/>
        <v>1111768.4845588715</v>
      </c>
      <c r="AA204" s="453">
        <f t="shared" si="36"/>
        <v>569344.96908808895</v>
      </c>
      <c r="AB204" s="434">
        <f t="shared" ref="AB204:AB267" si="43">AA204-Z204</f>
        <v>-542423.51547078253</v>
      </c>
      <c r="AC204" s="439">
        <f t="shared" si="37"/>
        <v>601.60632281324217</v>
      </c>
      <c r="AD204" s="453">
        <f t="shared" si="38"/>
        <v>315.07745937359653</v>
      </c>
      <c r="AE204" s="436">
        <f t="shared" ref="AE204:AE267" si="44">AD204-AC204</f>
        <v>-286.52886343964565</v>
      </c>
      <c r="AF204" s="426">
        <v>1</v>
      </c>
      <c r="AG204" s="427">
        <v>32</v>
      </c>
      <c r="AH204" s="504"/>
      <c r="AI204" s="504"/>
      <c r="AJ204" s="504"/>
      <c r="AK204" s="504"/>
    </row>
    <row r="205" spans="1:37">
      <c r="A205" s="431">
        <v>619</v>
      </c>
      <c r="B205" s="432" t="s">
        <v>208</v>
      </c>
      <c r="C205" s="433">
        <v>2721</v>
      </c>
      <c r="D205" s="433">
        <v>2675</v>
      </c>
      <c r="E205" s="437">
        <v>226347.0595111181</v>
      </c>
      <c r="F205" s="200">
        <v>80647.139148511807</v>
      </c>
      <c r="G205" s="434">
        <f t="shared" si="39"/>
        <v>-145699.9203626063</v>
      </c>
      <c r="H205" s="435">
        <v>1152285.5563696623</v>
      </c>
      <c r="I205" s="200">
        <f t="shared" si="40"/>
        <v>1009829.0175896737</v>
      </c>
      <c r="J205" s="436">
        <f t="shared" si="41"/>
        <v>-142456.53877998854</v>
      </c>
      <c r="K205" s="200">
        <v>738596.321678682</v>
      </c>
      <c r="L205" s="437">
        <v>773432.83627169416</v>
      </c>
      <c r="M205" s="437">
        <v>413689.23469098029</v>
      </c>
      <c r="N205" s="437">
        <v>385588.69198247936</v>
      </c>
      <c r="O205" s="437">
        <v>-242007.13026822687</v>
      </c>
      <c r="P205" s="200">
        <v>92814.619603727115</v>
      </c>
      <c r="Q205" s="437">
        <v>1701156</v>
      </c>
      <c r="R205" s="437">
        <v>1560511.2675316883</v>
      </c>
      <c r="S205" s="437">
        <v>692332.35488204181</v>
      </c>
      <c r="T205" s="437">
        <v>688811.51824984758</v>
      </c>
      <c r="U205" s="434">
        <f t="shared" si="42"/>
        <v>-144165.56910050614</v>
      </c>
      <c r="V205" s="425">
        <v>3772120.9707628223</v>
      </c>
      <c r="W205" s="425">
        <v>3339798.9425738663</v>
      </c>
      <c r="X205" s="438">
        <v>-275084</v>
      </c>
      <c r="Y205" s="438">
        <v>64913</v>
      </c>
      <c r="Z205" s="453">
        <f t="shared" ref="Z205:Z268" si="45">SUM(V205,X205)</f>
        <v>3497036.9707628223</v>
      </c>
      <c r="AA205" s="453">
        <f t="shared" ref="AA205:AA268" si="46">SUM(W205,Y205)</f>
        <v>3404711.9425738663</v>
      </c>
      <c r="AB205" s="434">
        <f t="shared" si="43"/>
        <v>-92325.02818895597</v>
      </c>
      <c r="AC205" s="439">
        <f t="shared" si="37"/>
        <v>1285.2028558481522</v>
      </c>
      <c r="AD205" s="453">
        <f t="shared" si="38"/>
        <v>1272.789511242567</v>
      </c>
      <c r="AE205" s="436">
        <f t="shared" si="44"/>
        <v>-12.41334460558528</v>
      </c>
      <c r="AF205" s="426">
        <v>6</v>
      </c>
      <c r="AG205" s="426">
        <v>6</v>
      </c>
      <c r="AH205" s="504"/>
      <c r="AI205" s="504"/>
      <c r="AJ205" s="504"/>
      <c r="AK205" s="504"/>
    </row>
    <row r="206" spans="1:37">
      <c r="A206" s="431">
        <v>620</v>
      </c>
      <c r="B206" s="432" t="s">
        <v>209</v>
      </c>
      <c r="C206" s="433">
        <v>2446</v>
      </c>
      <c r="D206" s="433">
        <v>2380</v>
      </c>
      <c r="E206" s="437">
        <v>1844322.690057684</v>
      </c>
      <c r="F206" s="200">
        <v>1800963.1906584552</v>
      </c>
      <c r="G206" s="434">
        <f t="shared" si="39"/>
        <v>-43359.49939922872</v>
      </c>
      <c r="H206" s="435">
        <v>902540.87072568131</v>
      </c>
      <c r="I206" s="200">
        <f t="shared" si="40"/>
        <v>481854.1484245655</v>
      </c>
      <c r="J206" s="436">
        <f t="shared" si="41"/>
        <v>-420686.72230111581</v>
      </c>
      <c r="K206" s="200">
        <v>425094.39130486135</v>
      </c>
      <c r="L206" s="437">
        <v>279794.15757604386</v>
      </c>
      <c r="M206" s="437">
        <v>477446.47942081996</v>
      </c>
      <c r="N206" s="437">
        <v>334799.49566403922</v>
      </c>
      <c r="O206" s="437">
        <v>-215318.49347229156</v>
      </c>
      <c r="P206" s="200">
        <v>82578.988656774032</v>
      </c>
      <c r="Q206" s="437">
        <v>549017</v>
      </c>
      <c r="R206" s="437">
        <v>795721.41825120139</v>
      </c>
      <c r="S206" s="437">
        <v>592880.19126909296</v>
      </c>
      <c r="T206" s="437">
        <v>591004.61593204807</v>
      </c>
      <c r="U206" s="434">
        <f t="shared" si="42"/>
        <v>244828.84291415638</v>
      </c>
      <c r="V206" s="425">
        <v>3888760.752052458</v>
      </c>
      <c r="W206" s="425">
        <v>3669543.373314444</v>
      </c>
      <c r="X206" s="438">
        <v>106429</v>
      </c>
      <c r="Y206" s="438">
        <v>77148</v>
      </c>
      <c r="Z206" s="453">
        <f t="shared" si="45"/>
        <v>3995189.752052458</v>
      </c>
      <c r="AA206" s="453">
        <f t="shared" si="46"/>
        <v>3746691.373314444</v>
      </c>
      <c r="AB206" s="434">
        <f t="shared" si="43"/>
        <v>-248498.37873801403</v>
      </c>
      <c r="AC206" s="439">
        <f t="shared" si="37"/>
        <v>1633.3563990402527</v>
      </c>
      <c r="AD206" s="453">
        <f t="shared" si="38"/>
        <v>1574.2400728211949</v>
      </c>
      <c r="AE206" s="436">
        <f t="shared" si="44"/>
        <v>-59.116326219057783</v>
      </c>
      <c r="AF206" s="426">
        <v>18</v>
      </c>
      <c r="AG206" s="426">
        <v>18</v>
      </c>
      <c r="AH206" s="504"/>
      <c r="AI206" s="504"/>
      <c r="AJ206" s="504"/>
      <c r="AK206" s="504"/>
    </row>
    <row r="207" spans="1:37">
      <c r="A207" s="431">
        <v>623</v>
      </c>
      <c r="B207" s="432" t="s">
        <v>210</v>
      </c>
      <c r="C207" s="433">
        <v>2117</v>
      </c>
      <c r="D207" s="433">
        <v>2107</v>
      </c>
      <c r="E207" s="437">
        <v>846813.03855827765</v>
      </c>
      <c r="F207" s="200">
        <v>920836.79419708555</v>
      </c>
      <c r="G207" s="434">
        <f t="shared" si="39"/>
        <v>74023.755638807896</v>
      </c>
      <c r="H207" s="435">
        <v>618898.63940760645</v>
      </c>
      <c r="I207" s="200">
        <f t="shared" si="40"/>
        <v>492254.11691350426</v>
      </c>
      <c r="J207" s="436">
        <f t="shared" si="41"/>
        <v>-126644.52249410219</v>
      </c>
      <c r="K207" s="200">
        <v>488578.59961381136</v>
      </c>
      <c r="L207" s="437">
        <v>507283.70728644455</v>
      </c>
      <c r="M207" s="437">
        <v>130320.03979379506</v>
      </c>
      <c r="N207" s="437">
        <v>102483.9124196209</v>
      </c>
      <c r="O207" s="437">
        <v>-190620.19569164637</v>
      </c>
      <c r="P207" s="200">
        <v>73106.692899085247</v>
      </c>
      <c r="Q207" s="437">
        <v>-113437</v>
      </c>
      <c r="R207" s="437">
        <v>-71486.339083328654</v>
      </c>
      <c r="S207" s="437">
        <v>477548.71115935512</v>
      </c>
      <c r="T207" s="437">
        <v>474537.06906927645</v>
      </c>
      <c r="U207" s="434">
        <f t="shared" si="42"/>
        <v>38939.018826592655</v>
      </c>
      <c r="V207" s="425">
        <v>1829823.3891252391</v>
      </c>
      <c r="W207" s="425">
        <v>1816141.6411391855</v>
      </c>
      <c r="X207" s="438">
        <v>-417565</v>
      </c>
      <c r="Y207" s="438">
        <v>-516181</v>
      </c>
      <c r="Z207" s="453">
        <f t="shared" si="45"/>
        <v>1412258.3891252391</v>
      </c>
      <c r="AA207" s="453">
        <f t="shared" si="46"/>
        <v>1299960.6411391855</v>
      </c>
      <c r="AB207" s="434">
        <f t="shared" si="43"/>
        <v>-112297.74798605358</v>
      </c>
      <c r="AC207" s="439">
        <f t="shared" si="37"/>
        <v>667.10363208561125</v>
      </c>
      <c r="AD207" s="453">
        <f t="shared" si="38"/>
        <v>616.97230239164003</v>
      </c>
      <c r="AE207" s="436">
        <f t="shared" si="44"/>
        <v>-50.131329693971225</v>
      </c>
      <c r="AF207" s="426">
        <v>10</v>
      </c>
      <c r="AG207" s="426">
        <v>10</v>
      </c>
      <c r="AH207" s="504"/>
      <c r="AI207" s="504"/>
      <c r="AJ207" s="504"/>
      <c r="AK207" s="504"/>
    </row>
    <row r="208" spans="1:37">
      <c r="A208" s="431">
        <v>624</v>
      </c>
      <c r="B208" s="432" t="s">
        <v>583</v>
      </c>
      <c r="C208" s="433">
        <v>5119</v>
      </c>
      <c r="D208" s="433">
        <v>5117</v>
      </c>
      <c r="E208" s="437">
        <v>1890225.5645599719</v>
      </c>
      <c r="F208" s="200">
        <v>1778286.8113062661</v>
      </c>
      <c r="G208" s="434">
        <f t="shared" si="39"/>
        <v>-111938.7532537058</v>
      </c>
      <c r="H208" s="435">
        <v>2472908.5233423552</v>
      </c>
      <c r="I208" s="200">
        <f t="shared" si="40"/>
        <v>1247155.0257799074</v>
      </c>
      <c r="J208" s="436">
        <f t="shared" si="41"/>
        <v>-1225753.4975624478</v>
      </c>
      <c r="K208" s="200">
        <v>1230772.7042678252</v>
      </c>
      <c r="L208" s="437">
        <v>725224.53409143526</v>
      </c>
      <c r="M208" s="437">
        <v>1242135.8190745302</v>
      </c>
      <c r="N208" s="437">
        <v>807320.4270418348</v>
      </c>
      <c r="O208" s="437">
        <v>-462934.76096542692</v>
      </c>
      <c r="P208" s="200">
        <v>177544.82561206416</v>
      </c>
      <c r="Q208" s="437">
        <v>1198329</v>
      </c>
      <c r="R208" s="437">
        <v>1080031.7538383401</v>
      </c>
      <c r="S208" s="437">
        <v>739756.86131195829</v>
      </c>
      <c r="T208" s="437">
        <v>714644.12615671521</v>
      </c>
      <c r="U208" s="434">
        <f t="shared" si="42"/>
        <v>-143409.98131690291</v>
      </c>
      <c r="V208" s="425">
        <v>6301219.9492142852</v>
      </c>
      <c r="W208" s="425">
        <v>4820117.7171848025</v>
      </c>
      <c r="X208" s="438">
        <v>-879719</v>
      </c>
      <c r="Y208" s="438">
        <v>-872907</v>
      </c>
      <c r="Z208" s="453">
        <f t="shared" si="45"/>
        <v>5421500.9492142852</v>
      </c>
      <c r="AA208" s="453">
        <f t="shared" si="46"/>
        <v>3947210.7171848025</v>
      </c>
      <c r="AB208" s="434">
        <f t="shared" si="43"/>
        <v>-1474290.2320294827</v>
      </c>
      <c r="AC208" s="439">
        <f t="shared" si="37"/>
        <v>1059.0937583931013</v>
      </c>
      <c r="AD208" s="453">
        <f t="shared" si="38"/>
        <v>771.39158045432919</v>
      </c>
      <c r="AE208" s="436">
        <f t="shared" si="44"/>
        <v>-287.70217793877214</v>
      </c>
      <c r="AF208" s="426">
        <v>8</v>
      </c>
      <c r="AG208" s="426">
        <v>8</v>
      </c>
      <c r="AH208" s="504"/>
      <c r="AI208" s="504"/>
      <c r="AJ208" s="504"/>
      <c r="AK208" s="504"/>
    </row>
    <row r="209" spans="1:37">
      <c r="A209" s="431">
        <v>625</v>
      </c>
      <c r="B209" s="432" t="s">
        <v>212</v>
      </c>
      <c r="C209" s="433">
        <v>3048</v>
      </c>
      <c r="D209" s="433">
        <v>2991</v>
      </c>
      <c r="E209" s="437">
        <v>1790717.6387355637</v>
      </c>
      <c r="F209" s="200">
        <v>1755925.7499502888</v>
      </c>
      <c r="G209" s="434">
        <f t="shared" si="39"/>
        <v>-34791.888785274932</v>
      </c>
      <c r="H209" s="435">
        <v>1550760.0985701417</v>
      </c>
      <c r="I209" s="200">
        <f t="shared" si="40"/>
        <v>1225670.7544307425</v>
      </c>
      <c r="J209" s="436">
        <f t="shared" si="41"/>
        <v>-325089.34413939924</v>
      </c>
      <c r="K209" s="200">
        <v>926376.7372162512</v>
      </c>
      <c r="L209" s="437">
        <v>865861.1685153665</v>
      </c>
      <c r="M209" s="437">
        <v>624383.3613538905</v>
      </c>
      <c r="N209" s="437">
        <v>526626.33335370081</v>
      </c>
      <c r="O209" s="437">
        <v>-270595.63612421183</v>
      </c>
      <c r="P209" s="200">
        <v>103778.88868588702</v>
      </c>
      <c r="Q209" s="437">
        <v>659657</v>
      </c>
      <c r="R209" s="437">
        <v>581409.5257253584</v>
      </c>
      <c r="S209" s="437">
        <v>563298.79902610555</v>
      </c>
      <c r="T209" s="437">
        <v>557257.40818761988</v>
      </c>
      <c r="U209" s="434">
        <f t="shared" si="42"/>
        <v>-84288.865113127278</v>
      </c>
      <c r="V209" s="425">
        <v>4564433.536331811</v>
      </c>
      <c r="W209" s="425">
        <v>4120263.4383545504</v>
      </c>
      <c r="X209" s="438">
        <v>491109</v>
      </c>
      <c r="Y209" s="438">
        <v>288869</v>
      </c>
      <c r="Z209" s="453">
        <f t="shared" si="45"/>
        <v>5055542.536331811</v>
      </c>
      <c r="AA209" s="453">
        <f t="shared" si="46"/>
        <v>4409132.4383545499</v>
      </c>
      <c r="AB209" s="434">
        <f t="shared" si="43"/>
        <v>-646410.09797726106</v>
      </c>
      <c r="AC209" s="439">
        <f t="shared" si="37"/>
        <v>1658.6425644133237</v>
      </c>
      <c r="AD209" s="453">
        <f t="shared" si="38"/>
        <v>1474.1332124221162</v>
      </c>
      <c r="AE209" s="436">
        <f t="shared" si="44"/>
        <v>-184.5093519912075</v>
      </c>
      <c r="AF209" s="426">
        <v>17</v>
      </c>
      <c r="AG209" s="426">
        <v>17</v>
      </c>
      <c r="AH209" s="504"/>
      <c r="AI209" s="504"/>
      <c r="AJ209" s="504"/>
      <c r="AK209" s="504"/>
    </row>
    <row r="210" spans="1:37">
      <c r="A210" s="431">
        <v>626</v>
      </c>
      <c r="B210" s="432" t="s">
        <v>213</v>
      </c>
      <c r="C210" s="433">
        <v>4964</v>
      </c>
      <c r="D210" s="433">
        <v>4835</v>
      </c>
      <c r="E210" s="437">
        <v>1974725.5111499811</v>
      </c>
      <c r="F210" s="200">
        <v>1934876.5734850389</v>
      </c>
      <c r="G210" s="434">
        <f t="shared" si="39"/>
        <v>-39848.937664942117</v>
      </c>
      <c r="H210" s="435">
        <v>-631094.78099128511</v>
      </c>
      <c r="I210" s="200">
        <f t="shared" si="40"/>
        <v>-1715587.6481985825</v>
      </c>
      <c r="J210" s="436">
        <f t="shared" si="41"/>
        <v>-1084492.8672072974</v>
      </c>
      <c r="K210" s="200">
        <v>-290975.44823777484</v>
      </c>
      <c r="L210" s="437">
        <v>-811116.38466004934</v>
      </c>
      <c r="M210" s="437">
        <v>-340119.33275351027</v>
      </c>
      <c r="N210" s="437">
        <v>-634809.28631877387</v>
      </c>
      <c r="O210" s="437">
        <v>-437422.23358761758</v>
      </c>
      <c r="P210" s="200">
        <v>167760.25636785818</v>
      </c>
      <c r="Q210" s="437">
        <v>-38849</v>
      </c>
      <c r="R210" s="437">
        <v>1603048.7071316787</v>
      </c>
      <c r="S210" s="437">
        <v>958856.20401978435</v>
      </c>
      <c r="T210" s="437">
        <v>957942.40238802379</v>
      </c>
      <c r="U210" s="434">
        <f t="shared" si="42"/>
        <v>1640983.9054999179</v>
      </c>
      <c r="V210" s="425">
        <v>2263637.9341784804</v>
      </c>
      <c r="W210" s="425">
        <v>2780280.0349040241</v>
      </c>
      <c r="X210" s="438">
        <v>-223161</v>
      </c>
      <c r="Y210" s="438">
        <v>-198441</v>
      </c>
      <c r="Z210" s="453">
        <f t="shared" si="45"/>
        <v>2040476.9341784804</v>
      </c>
      <c r="AA210" s="453">
        <f t="shared" si="46"/>
        <v>2581839.0349040241</v>
      </c>
      <c r="AB210" s="434">
        <f t="shared" si="43"/>
        <v>541362.10072554369</v>
      </c>
      <c r="AC210" s="439">
        <f t="shared" si="37"/>
        <v>411.05498271121684</v>
      </c>
      <c r="AD210" s="453">
        <f t="shared" si="38"/>
        <v>533.9894591321663</v>
      </c>
      <c r="AE210" s="436">
        <f t="shared" si="44"/>
        <v>122.93447642094947</v>
      </c>
      <c r="AF210" s="426">
        <v>17</v>
      </c>
      <c r="AG210" s="426">
        <v>17</v>
      </c>
      <c r="AH210" s="504"/>
      <c r="AI210" s="504"/>
      <c r="AJ210" s="504"/>
      <c r="AK210" s="504"/>
    </row>
    <row r="211" spans="1:37">
      <c r="A211" s="431">
        <v>630</v>
      </c>
      <c r="B211" s="432" t="s">
        <v>214</v>
      </c>
      <c r="C211" s="433">
        <v>1631</v>
      </c>
      <c r="D211" s="433">
        <v>1635</v>
      </c>
      <c r="E211" s="437">
        <v>2446825.1509560747</v>
      </c>
      <c r="F211" s="200">
        <v>2532738.1013471824</v>
      </c>
      <c r="G211" s="434">
        <f t="shared" si="39"/>
        <v>85912.950391107704</v>
      </c>
      <c r="H211" s="435">
        <v>-821097.43560530478</v>
      </c>
      <c r="I211" s="200">
        <f t="shared" si="40"/>
        <v>-660776.19162444212</v>
      </c>
      <c r="J211" s="436">
        <f t="shared" si="41"/>
        <v>160321.24398086267</v>
      </c>
      <c r="K211" s="200">
        <v>-353312.35339960601</v>
      </c>
      <c r="L211" s="437">
        <v>-213102.76603847888</v>
      </c>
      <c r="M211" s="437">
        <v>-467785.08220569883</v>
      </c>
      <c r="N211" s="437">
        <v>-356484.73215177376</v>
      </c>
      <c r="O211" s="437">
        <v>-147918.37681814987</v>
      </c>
      <c r="P211" s="200">
        <v>56729.683383960313</v>
      </c>
      <c r="Q211" s="437">
        <v>533140</v>
      </c>
      <c r="R211" s="437">
        <v>558549.9367131202</v>
      </c>
      <c r="S211" s="437">
        <v>293457.79005564051</v>
      </c>
      <c r="T211" s="437">
        <v>295039.95447022474</v>
      </c>
      <c r="U211" s="434">
        <f t="shared" si="42"/>
        <v>26992.101127704373</v>
      </c>
      <c r="V211" s="425">
        <v>2452325.5054064104</v>
      </c>
      <c r="W211" s="425">
        <v>2725551.800939179</v>
      </c>
      <c r="X211" s="438">
        <v>-207370</v>
      </c>
      <c r="Y211" s="438">
        <v>-194161</v>
      </c>
      <c r="Z211" s="453">
        <f t="shared" si="45"/>
        <v>2244955.5054064104</v>
      </c>
      <c r="AA211" s="453">
        <f t="shared" si="46"/>
        <v>2531390.800939179</v>
      </c>
      <c r="AB211" s="434">
        <f t="shared" si="43"/>
        <v>286435.29553276859</v>
      </c>
      <c r="AC211" s="439">
        <f t="shared" si="37"/>
        <v>1376.4288813037465</v>
      </c>
      <c r="AD211" s="453">
        <f t="shared" si="38"/>
        <v>1548.2512543970513</v>
      </c>
      <c r="AE211" s="436">
        <f t="shared" si="44"/>
        <v>171.8223730933048</v>
      </c>
      <c r="AF211" s="426">
        <v>17</v>
      </c>
      <c r="AG211" s="426">
        <v>17</v>
      </c>
      <c r="AH211" s="504"/>
      <c r="AI211" s="504"/>
      <c r="AJ211" s="504"/>
      <c r="AK211" s="504"/>
    </row>
    <row r="212" spans="1:37">
      <c r="A212" s="431">
        <v>631</v>
      </c>
      <c r="B212" s="432" t="s">
        <v>215</v>
      </c>
      <c r="C212" s="433">
        <v>1985</v>
      </c>
      <c r="D212" s="433">
        <v>1963</v>
      </c>
      <c r="E212" s="437">
        <v>437236.04622934433</v>
      </c>
      <c r="F212" s="200">
        <v>277196.0747432037</v>
      </c>
      <c r="G212" s="434">
        <f t="shared" si="39"/>
        <v>-160039.97148614062</v>
      </c>
      <c r="H212" s="435">
        <v>1114922.4854158484</v>
      </c>
      <c r="I212" s="200">
        <f t="shared" si="40"/>
        <v>267623.33782815177</v>
      </c>
      <c r="J212" s="436">
        <f t="shared" si="41"/>
        <v>-847299.14758769667</v>
      </c>
      <c r="K212" s="200">
        <v>562070.08676746942</v>
      </c>
      <c r="L212" s="437">
        <v>141945.71219146211</v>
      </c>
      <c r="M212" s="437">
        <v>552852.39864837914</v>
      </c>
      <c r="N212" s="437">
        <v>235159.83065890017</v>
      </c>
      <c r="O212" s="437">
        <v>-177592.52213702031</v>
      </c>
      <c r="P212" s="200">
        <v>68110.317114809834</v>
      </c>
      <c r="Q212" s="437">
        <v>590437</v>
      </c>
      <c r="R212" s="437">
        <v>593093.59426144965</v>
      </c>
      <c r="S212" s="437">
        <v>344417.13611322764</v>
      </c>
      <c r="T212" s="437">
        <v>333250.12285065651</v>
      </c>
      <c r="U212" s="434">
        <f t="shared" si="42"/>
        <v>-8510.4190011214232</v>
      </c>
      <c r="V212" s="425">
        <v>2487012.6677584206</v>
      </c>
      <c r="W212" s="425">
        <v>1471163.129723195</v>
      </c>
      <c r="X212" s="438">
        <v>-543620</v>
      </c>
      <c r="Y212" s="438">
        <v>-529697</v>
      </c>
      <c r="Z212" s="453">
        <f t="shared" si="45"/>
        <v>1943392.6677584206</v>
      </c>
      <c r="AA212" s="453">
        <f t="shared" si="46"/>
        <v>941466.12972319499</v>
      </c>
      <c r="AB212" s="434">
        <f t="shared" si="43"/>
        <v>-1001926.5380352256</v>
      </c>
      <c r="AC212" s="439">
        <f t="shared" si="37"/>
        <v>979.03912733421691</v>
      </c>
      <c r="AD212" s="453">
        <f t="shared" si="38"/>
        <v>479.60577163687975</v>
      </c>
      <c r="AE212" s="436">
        <f t="shared" si="44"/>
        <v>-499.43335569733716</v>
      </c>
      <c r="AF212" s="426">
        <v>2</v>
      </c>
      <c r="AG212" s="426">
        <v>2</v>
      </c>
      <c r="AH212" s="504"/>
      <c r="AI212" s="504"/>
      <c r="AJ212" s="504"/>
      <c r="AK212" s="504"/>
    </row>
    <row r="213" spans="1:37">
      <c r="A213" s="431">
        <v>635</v>
      </c>
      <c r="B213" s="432" t="s">
        <v>216</v>
      </c>
      <c r="C213" s="433">
        <v>6439</v>
      </c>
      <c r="D213" s="433">
        <v>6347</v>
      </c>
      <c r="E213" s="437">
        <v>1396232.1139583916</v>
      </c>
      <c r="F213" s="200">
        <v>1168242.1086813402</v>
      </c>
      <c r="G213" s="434">
        <f t="shared" si="39"/>
        <v>-227990.00527705136</v>
      </c>
      <c r="H213" s="435">
        <v>-128598.86888017091</v>
      </c>
      <c r="I213" s="200">
        <f t="shared" si="40"/>
        <v>-539444.38311081193</v>
      </c>
      <c r="J213" s="436">
        <f t="shared" si="41"/>
        <v>-410845.51423064101</v>
      </c>
      <c r="K213" s="200">
        <v>-40000.643998499349</v>
      </c>
      <c r="L213" s="437">
        <v>-115339.57916320411</v>
      </c>
      <c r="M213" s="437">
        <v>-88598.224881671558</v>
      </c>
      <c r="N213" s="437">
        <v>-70114.200139166569</v>
      </c>
      <c r="O213" s="437">
        <v>-574212.80591119104</v>
      </c>
      <c r="P213" s="200">
        <v>220222.2021027499</v>
      </c>
      <c r="Q213" s="437">
        <v>2240824</v>
      </c>
      <c r="R213" s="437">
        <v>2319522.1496603829</v>
      </c>
      <c r="S213" s="437">
        <v>1272187.3641265316</v>
      </c>
      <c r="T213" s="437">
        <v>1238742.9642665072</v>
      </c>
      <c r="U213" s="434">
        <f t="shared" si="42"/>
        <v>45253.749800358899</v>
      </c>
      <c r="V213" s="425">
        <v>4780644.6092047524</v>
      </c>
      <c r="W213" s="425">
        <v>4187062.8396258885</v>
      </c>
      <c r="X213" s="438">
        <v>-599307</v>
      </c>
      <c r="Y213" s="438">
        <v>-577259</v>
      </c>
      <c r="Z213" s="453">
        <f t="shared" si="45"/>
        <v>4181337.6092047524</v>
      </c>
      <c r="AA213" s="453">
        <f t="shared" si="46"/>
        <v>3609803.8396258885</v>
      </c>
      <c r="AB213" s="434">
        <f t="shared" si="43"/>
        <v>-571533.76957886387</v>
      </c>
      <c r="AC213" s="439">
        <f t="shared" si="37"/>
        <v>649.3768611903638</v>
      </c>
      <c r="AD213" s="453">
        <f t="shared" si="38"/>
        <v>568.74174249659495</v>
      </c>
      <c r="AE213" s="436">
        <f t="shared" si="44"/>
        <v>-80.635118693768845</v>
      </c>
      <c r="AF213" s="426">
        <v>6</v>
      </c>
      <c r="AG213" s="426">
        <v>6</v>
      </c>
      <c r="AH213" s="504"/>
      <c r="AI213" s="504"/>
      <c r="AJ213" s="504"/>
      <c r="AK213" s="504"/>
    </row>
    <row r="214" spans="1:37">
      <c r="A214" s="431">
        <v>636</v>
      </c>
      <c r="B214" s="432" t="s">
        <v>217</v>
      </c>
      <c r="C214" s="433">
        <v>8222</v>
      </c>
      <c r="D214" s="433">
        <v>8154</v>
      </c>
      <c r="E214" s="437">
        <v>3704963.7579602725</v>
      </c>
      <c r="F214" s="200">
        <v>4109473.4139891872</v>
      </c>
      <c r="G214" s="434">
        <f t="shared" si="39"/>
        <v>404509.65602891473</v>
      </c>
      <c r="H214" s="435">
        <v>775264.32873264665</v>
      </c>
      <c r="I214" s="200">
        <f t="shared" si="40"/>
        <v>477101.64894006518</v>
      </c>
      <c r="J214" s="436">
        <f t="shared" si="41"/>
        <v>-298162.67979258148</v>
      </c>
      <c r="K214" s="200">
        <v>547609.04309370148</v>
      </c>
      <c r="L214" s="437">
        <v>735244.98311307933</v>
      </c>
      <c r="M214" s="437">
        <v>227655.28563894515</v>
      </c>
      <c r="N214" s="437">
        <v>196628.90207309095</v>
      </c>
      <c r="O214" s="437">
        <v>-737692.01503069978</v>
      </c>
      <c r="P214" s="200">
        <v>282919.77878459473</v>
      </c>
      <c r="Q214" s="437">
        <v>2692776</v>
      </c>
      <c r="R214" s="437">
        <v>3741617.3530154377</v>
      </c>
      <c r="S214" s="437">
        <v>1772192.3552646746</v>
      </c>
      <c r="T214" s="437">
        <v>1738482.5819979981</v>
      </c>
      <c r="U214" s="434">
        <f t="shared" si="42"/>
        <v>1015131.5797487609</v>
      </c>
      <c r="V214" s="425">
        <v>8945196.441957593</v>
      </c>
      <c r="W214" s="425">
        <v>10066674.998107735</v>
      </c>
      <c r="X214" s="438">
        <v>-682198</v>
      </c>
      <c r="Y214" s="438">
        <v>-707856</v>
      </c>
      <c r="Z214" s="453">
        <f t="shared" si="45"/>
        <v>8262998.441957593</v>
      </c>
      <c r="AA214" s="453">
        <f t="shared" si="46"/>
        <v>9358818.9981077351</v>
      </c>
      <c r="AB214" s="434">
        <f t="shared" si="43"/>
        <v>1095820.5561501421</v>
      </c>
      <c r="AC214" s="439">
        <f t="shared" si="37"/>
        <v>1004.9864317632685</v>
      </c>
      <c r="AD214" s="453">
        <f t="shared" si="38"/>
        <v>1147.7580326352386</v>
      </c>
      <c r="AE214" s="436">
        <f t="shared" si="44"/>
        <v>142.77160087197012</v>
      </c>
      <c r="AF214" s="426">
        <v>2</v>
      </c>
      <c r="AG214" s="426">
        <v>2</v>
      </c>
      <c r="AH214" s="504"/>
      <c r="AI214" s="504"/>
      <c r="AJ214" s="504"/>
      <c r="AK214" s="504"/>
    </row>
    <row r="215" spans="1:37">
      <c r="A215" s="431">
        <v>638</v>
      </c>
      <c r="B215" s="432" t="s">
        <v>584</v>
      </c>
      <c r="C215" s="433">
        <v>51149</v>
      </c>
      <c r="D215" s="433">
        <v>51232</v>
      </c>
      <c r="E215" s="437">
        <v>26174144.99024187</v>
      </c>
      <c r="F215" s="200">
        <v>26793993.878249366</v>
      </c>
      <c r="G215" s="434">
        <f t="shared" si="39"/>
        <v>619848.88800749555</v>
      </c>
      <c r="H215" s="435">
        <v>19427004.869197294</v>
      </c>
      <c r="I215" s="200">
        <f t="shared" si="40"/>
        <v>17058774.42159193</v>
      </c>
      <c r="J215" s="436">
        <f t="shared" si="41"/>
        <v>-2368230.447605364</v>
      </c>
      <c r="K215" s="200">
        <v>13635707.035093911</v>
      </c>
      <c r="L215" s="437">
        <v>14516310.714359</v>
      </c>
      <c r="M215" s="437">
        <v>5791297.8341033831</v>
      </c>
      <c r="N215" s="437">
        <v>5399820.9806399001</v>
      </c>
      <c r="O215" s="437">
        <v>-4634956.7468791772</v>
      </c>
      <c r="P215" s="200">
        <v>1777599.4734722048</v>
      </c>
      <c r="Q215" s="437">
        <v>-4472510</v>
      </c>
      <c r="R215" s="437">
        <v>-3446951.8996120552</v>
      </c>
      <c r="S215" s="437">
        <v>7464233.663101892</v>
      </c>
      <c r="T215" s="437">
        <v>7324920.5436812136</v>
      </c>
      <c r="U215" s="434">
        <f t="shared" si="42"/>
        <v>886244.98096726649</v>
      </c>
      <c r="V215" s="425">
        <v>48592873.522541054</v>
      </c>
      <c r="W215" s="425">
        <v>47730736.944947444</v>
      </c>
      <c r="X215" s="438">
        <v>-1038141</v>
      </c>
      <c r="Y215" s="438">
        <v>-1517292</v>
      </c>
      <c r="Z215" s="453">
        <f t="shared" si="45"/>
        <v>47554732.522541054</v>
      </c>
      <c r="AA215" s="453">
        <f t="shared" si="46"/>
        <v>46213444.944947444</v>
      </c>
      <c r="AB215" s="434">
        <f t="shared" si="43"/>
        <v>-1341287.5775936097</v>
      </c>
      <c r="AC215" s="439">
        <f t="shared" si="37"/>
        <v>929.72946729244075</v>
      </c>
      <c r="AD215" s="453">
        <f t="shared" si="38"/>
        <v>902.04256997477057</v>
      </c>
      <c r="AE215" s="436">
        <f t="shared" si="44"/>
        <v>-27.686897317670173</v>
      </c>
      <c r="AF215" s="426">
        <v>1</v>
      </c>
      <c r="AG215" s="427">
        <v>32</v>
      </c>
      <c r="AH215" s="504"/>
      <c r="AI215" s="504"/>
      <c r="AJ215" s="504"/>
      <c r="AK215" s="504"/>
    </row>
    <row r="216" spans="1:37">
      <c r="A216" s="431">
        <v>678</v>
      </c>
      <c r="B216" s="432" t="s">
        <v>585</v>
      </c>
      <c r="C216" s="433">
        <v>24260</v>
      </c>
      <c r="D216" s="433">
        <v>24073</v>
      </c>
      <c r="E216" s="437">
        <v>11575899.297150478</v>
      </c>
      <c r="F216" s="200">
        <v>11467569.30169023</v>
      </c>
      <c r="G216" s="434">
        <f t="shared" si="39"/>
        <v>-108329.99546024762</v>
      </c>
      <c r="H216" s="435">
        <v>3354241.7462686226</v>
      </c>
      <c r="I216" s="200">
        <f t="shared" si="40"/>
        <v>707407.68499270291</v>
      </c>
      <c r="J216" s="436">
        <f t="shared" si="41"/>
        <v>-2646834.0612759199</v>
      </c>
      <c r="K216" s="200">
        <v>2016187.6418590839</v>
      </c>
      <c r="L216" s="437">
        <v>1510164.0481080736</v>
      </c>
      <c r="M216" s="437">
        <v>1338054.1044095384</v>
      </c>
      <c r="N216" s="437">
        <v>539864.68706276116</v>
      </c>
      <c r="O216" s="437">
        <v>-2177883.2325035608</v>
      </c>
      <c r="P216" s="200">
        <v>835262.18232542905</v>
      </c>
      <c r="Q216" s="437">
        <v>7135771</v>
      </c>
      <c r="R216" s="437">
        <v>7861808.3314749151</v>
      </c>
      <c r="S216" s="437">
        <v>3472366.0037305523</v>
      </c>
      <c r="T216" s="437">
        <v>3455085.4561190233</v>
      </c>
      <c r="U216" s="434">
        <f t="shared" si="42"/>
        <v>708756.78386338614</v>
      </c>
      <c r="V216" s="425">
        <v>25538278.047149651</v>
      </c>
      <c r="W216" s="425">
        <v>23491870.774764135</v>
      </c>
      <c r="X216" s="438">
        <v>-695860</v>
      </c>
      <c r="Y216" s="438">
        <v>-863174</v>
      </c>
      <c r="Z216" s="453">
        <f t="shared" si="45"/>
        <v>24842418.047149651</v>
      </c>
      <c r="AA216" s="453">
        <f t="shared" si="46"/>
        <v>22628696.774764135</v>
      </c>
      <c r="AB216" s="434">
        <f t="shared" si="43"/>
        <v>-2213721.2723855153</v>
      </c>
      <c r="AC216" s="439">
        <f t="shared" si="37"/>
        <v>1024.0073391240583</v>
      </c>
      <c r="AD216" s="453">
        <f t="shared" si="38"/>
        <v>940.00318924787666</v>
      </c>
      <c r="AE216" s="436">
        <f t="shared" si="44"/>
        <v>-84.0041498761816</v>
      </c>
      <c r="AF216" s="426">
        <v>17</v>
      </c>
      <c r="AG216" s="426">
        <v>17</v>
      </c>
      <c r="AH216" s="504"/>
      <c r="AI216" s="504"/>
      <c r="AJ216" s="504"/>
      <c r="AK216" s="504"/>
    </row>
    <row r="217" spans="1:37">
      <c r="A217" s="431">
        <v>680</v>
      </c>
      <c r="B217" s="432" t="s">
        <v>586</v>
      </c>
      <c r="C217" s="433">
        <v>24810</v>
      </c>
      <c r="D217" s="433">
        <v>24942</v>
      </c>
      <c r="E217" s="437">
        <v>7807687.1040563695</v>
      </c>
      <c r="F217" s="200">
        <v>8307797.2072037337</v>
      </c>
      <c r="G217" s="434">
        <f t="shared" si="39"/>
        <v>500110.10314736422</v>
      </c>
      <c r="H217" s="435">
        <v>874114.62632112589</v>
      </c>
      <c r="I217" s="200">
        <f t="shared" si="40"/>
        <v>107487.67672655545</v>
      </c>
      <c r="J217" s="436">
        <f t="shared" si="41"/>
        <v>-766626.94959457044</v>
      </c>
      <c r="K217" s="200">
        <v>123682.93708904352</v>
      </c>
      <c r="L217" s="437">
        <v>783946.65073299396</v>
      </c>
      <c r="M217" s="437">
        <v>750431.68923208234</v>
      </c>
      <c r="N217" s="437">
        <v>714628.72729971213</v>
      </c>
      <c r="O217" s="437">
        <v>-2256501.6236075195</v>
      </c>
      <c r="P217" s="200">
        <v>865413.92230136879</v>
      </c>
      <c r="Q217" s="437">
        <v>2366690</v>
      </c>
      <c r="R217" s="437">
        <v>1528490.6635992252</v>
      </c>
      <c r="S217" s="437">
        <v>3437295.6144646946</v>
      </c>
      <c r="T217" s="437">
        <v>3428419.251286753</v>
      </c>
      <c r="U217" s="434">
        <f t="shared" si="42"/>
        <v>-847075.69957871642</v>
      </c>
      <c r="V217" s="425">
        <v>14485787.34484219</v>
      </c>
      <c r="W217" s="425">
        <v>13372194.799321119</v>
      </c>
      <c r="X217" s="438">
        <v>-393069</v>
      </c>
      <c r="Y217" s="438">
        <v>257518</v>
      </c>
      <c r="Z217" s="453">
        <f t="shared" si="45"/>
        <v>14092718.34484219</v>
      </c>
      <c r="AA217" s="453">
        <f t="shared" si="46"/>
        <v>13629712.799321119</v>
      </c>
      <c r="AB217" s="434">
        <f t="shared" si="43"/>
        <v>-463005.54552107118</v>
      </c>
      <c r="AC217" s="439">
        <f t="shared" si="37"/>
        <v>568.02572933664612</v>
      </c>
      <c r="AD217" s="453">
        <f t="shared" si="38"/>
        <v>546.45629056696009</v>
      </c>
      <c r="AE217" s="436">
        <f t="shared" si="44"/>
        <v>-21.56943876968603</v>
      </c>
      <c r="AF217" s="426">
        <v>2</v>
      </c>
      <c r="AG217" s="426">
        <v>2</v>
      </c>
      <c r="AH217" s="504"/>
      <c r="AI217" s="504"/>
      <c r="AJ217" s="504"/>
      <c r="AK217" s="504"/>
    </row>
    <row r="218" spans="1:37">
      <c r="A218" s="431">
        <v>681</v>
      </c>
      <c r="B218" s="432" t="s">
        <v>221</v>
      </c>
      <c r="C218" s="433">
        <v>3330</v>
      </c>
      <c r="D218" s="433">
        <v>3308</v>
      </c>
      <c r="E218" s="437">
        <v>124131.27735977992</v>
      </c>
      <c r="F218" s="200">
        <v>148942.90926603222</v>
      </c>
      <c r="G218" s="434">
        <f t="shared" si="39"/>
        <v>24811.631906252296</v>
      </c>
      <c r="H218" s="435">
        <v>744894.57805015356</v>
      </c>
      <c r="I218" s="200">
        <f t="shared" si="40"/>
        <v>437394.65433990426</v>
      </c>
      <c r="J218" s="436">
        <f t="shared" si="41"/>
        <v>-307499.92371024931</v>
      </c>
      <c r="K218" s="200">
        <v>371221.84530391701</v>
      </c>
      <c r="L218" s="437">
        <v>335405.80736362888</v>
      </c>
      <c r="M218" s="437">
        <v>373672.73274623655</v>
      </c>
      <c r="N218" s="437">
        <v>286485.60408960812</v>
      </c>
      <c r="O218" s="437">
        <v>-299274.61193543719</v>
      </c>
      <c r="P218" s="200">
        <v>114777.8548221044</v>
      </c>
      <c r="Q218" s="437">
        <v>1045482</v>
      </c>
      <c r="R218" s="437">
        <v>1147672.9307255514</v>
      </c>
      <c r="S218" s="437">
        <v>805669.38021478138</v>
      </c>
      <c r="T218" s="437">
        <v>802022.15442834981</v>
      </c>
      <c r="U218" s="434">
        <f t="shared" si="42"/>
        <v>98543.704939119751</v>
      </c>
      <c r="V218" s="425">
        <v>2720177.2356247148</v>
      </c>
      <c r="W218" s="425">
        <v>2536032.6488267952</v>
      </c>
      <c r="X218" s="438">
        <v>-62301</v>
      </c>
      <c r="Y218" s="438">
        <v>43951</v>
      </c>
      <c r="Z218" s="453">
        <f t="shared" si="45"/>
        <v>2657876.2356247148</v>
      </c>
      <c r="AA218" s="453">
        <f t="shared" si="46"/>
        <v>2579983.6488267952</v>
      </c>
      <c r="AB218" s="434">
        <f t="shared" si="43"/>
        <v>-77892.58679791959</v>
      </c>
      <c r="AC218" s="439">
        <f t="shared" si="37"/>
        <v>798.16103171913358</v>
      </c>
      <c r="AD218" s="453">
        <f t="shared" si="38"/>
        <v>779.92250569129237</v>
      </c>
      <c r="AE218" s="436">
        <f t="shared" si="44"/>
        <v>-18.238526027841203</v>
      </c>
      <c r="AF218" s="426">
        <v>10</v>
      </c>
      <c r="AG218" s="426">
        <v>10</v>
      </c>
      <c r="AH218" s="504"/>
      <c r="AI218" s="504"/>
      <c r="AJ218" s="504"/>
      <c r="AK218" s="504"/>
    </row>
    <row r="219" spans="1:37">
      <c r="A219" s="431">
        <v>683</v>
      </c>
      <c r="B219" s="432" t="s">
        <v>222</v>
      </c>
      <c r="C219" s="433">
        <v>3670</v>
      </c>
      <c r="D219" s="433">
        <v>3618</v>
      </c>
      <c r="E219" s="437">
        <v>5276775.5688604536</v>
      </c>
      <c r="F219" s="200">
        <v>5215865.9205308538</v>
      </c>
      <c r="G219" s="434">
        <f t="shared" si="39"/>
        <v>-60909.64832959976</v>
      </c>
      <c r="H219" s="435">
        <v>-348882.9734463644</v>
      </c>
      <c r="I219" s="200">
        <f t="shared" si="40"/>
        <v>-188769.496494728</v>
      </c>
      <c r="J219" s="436">
        <f t="shared" si="41"/>
        <v>160113.4769516364</v>
      </c>
      <c r="K219" s="200">
        <v>-388451.5013686202</v>
      </c>
      <c r="L219" s="437">
        <v>-129689.09930339006</v>
      </c>
      <c r="M219" s="437">
        <v>39568.52792225578</v>
      </c>
      <c r="N219" s="437">
        <v>142705.95928872193</v>
      </c>
      <c r="O219" s="437">
        <v>-327320.2980599794</v>
      </c>
      <c r="P219" s="200">
        <v>125533.94157991951</v>
      </c>
      <c r="Q219" s="437">
        <v>2472724</v>
      </c>
      <c r="R219" s="437">
        <v>2492447.4028989668</v>
      </c>
      <c r="S219" s="437">
        <v>759963.97848509159</v>
      </c>
      <c r="T219" s="437">
        <v>762159.80487067404</v>
      </c>
      <c r="U219" s="434">
        <f t="shared" si="42"/>
        <v>21919.229284549132</v>
      </c>
      <c r="V219" s="425">
        <v>8160580.5738991806</v>
      </c>
      <c r="W219" s="425">
        <v>8281703.631879</v>
      </c>
      <c r="X219" s="438">
        <v>73588</v>
      </c>
      <c r="Y219" s="438">
        <v>129722</v>
      </c>
      <c r="Z219" s="453">
        <f t="shared" si="45"/>
        <v>8234168.5738991806</v>
      </c>
      <c r="AA219" s="453">
        <f t="shared" si="46"/>
        <v>8411425.631879</v>
      </c>
      <c r="AB219" s="434">
        <f t="shared" si="43"/>
        <v>177257.05797981936</v>
      </c>
      <c r="AC219" s="439">
        <f t="shared" si="37"/>
        <v>2243.6426631877875</v>
      </c>
      <c r="AD219" s="453">
        <f t="shared" si="38"/>
        <v>2324.8827064342177</v>
      </c>
      <c r="AE219" s="436">
        <f t="shared" si="44"/>
        <v>81.240043246430105</v>
      </c>
      <c r="AF219" s="426">
        <v>19</v>
      </c>
      <c r="AG219" s="426">
        <v>19</v>
      </c>
      <c r="AH219" s="504"/>
      <c r="AI219" s="504"/>
      <c r="AJ219" s="504"/>
      <c r="AK219" s="504"/>
    </row>
    <row r="220" spans="1:37">
      <c r="A220" s="431">
        <v>684</v>
      </c>
      <c r="B220" s="432" t="s">
        <v>587</v>
      </c>
      <c r="C220" s="433">
        <v>38959</v>
      </c>
      <c r="D220" s="433">
        <v>38667</v>
      </c>
      <c r="E220" s="437">
        <v>7427065.5280936789</v>
      </c>
      <c r="F220" s="200">
        <v>6649908.4771251306</v>
      </c>
      <c r="G220" s="434">
        <f t="shared" si="39"/>
        <v>-777157.05096854828</v>
      </c>
      <c r="H220" s="435">
        <v>8809104.5328130145</v>
      </c>
      <c r="I220" s="200">
        <f t="shared" si="40"/>
        <v>-1678470.9520986103</v>
      </c>
      <c r="J220" s="436">
        <f t="shared" si="41"/>
        <v>-10487575.484911624</v>
      </c>
      <c r="K220" s="200">
        <v>4224861.5882231388</v>
      </c>
      <c r="L220" s="437">
        <v>-329631.26151949161</v>
      </c>
      <c r="M220" s="437">
        <v>4584242.9445898756</v>
      </c>
      <c r="N220" s="437">
        <v>807731.07946357725</v>
      </c>
      <c r="O220" s="437">
        <v>-3498201.7592828143</v>
      </c>
      <c r="P220" s="200">
        <v>1341630.9892401183</v>
      </c>
      <c r="Q220" s="437">
        <v>-487968</v>
      </c>
      <c r="R220" s="437">
        <v>19300.99825431214</v>
      </c>
      <c r="S220" s="437">
        <v>7040812.967825627</v>
      </c>
      <c r="T220" s="437">
        <v>6994486.0991022736</v>
      </c>
      <c r="U220" s="434">
        <f t="shared" si="42"/>
        <v>460942.12953095883</v>
      </c>
      <c r="V220" s="425">
        <v>22789015.028732322</v>
      </c>
      <c r="W220" s="425">
        <v>11985224.623165768</v>
      </c>
      <c r="X220" s="438">
        <v>-1883516</v>
      </c>
      <c r="Y220" s="438">
        <v>-1519211</v>
      </c>
      <c r="Z220" s="453">
        <f t="shared" si="45"/>
        <v>20905499.028732322</v>
      </c>
      <c r="AA220" s="453">
        <f t="shared" si="46"/>
        <v>10466013.623165768</v>
      </c>
      <c r="AB220" s="434">
        <f t="shared" si="43"/>
        <v>-10439485.405566555</v>
      </c>
      <c r="AC220" s="439">
        <f t="shared" si="37"/>
        <v>536.60255727129345</v>
      </c>
      <c r="AD220" s="453">
        <f t="shared" si="38"/>
        <v>270.67043275055647</v>
      </c>
      <c r="AE220" s="436">
        <f t="shared" si="44"/>
        <v>-265.93212452073698</v>
      </c>
      <c r="AF220" s="426">
        <v>4</v>
      </c>
      <c r="AG220" s="426">
        <v>4</v>
      </c>
      <c r="AH220" s="504"/>
      <c r="AI220" s="504"/>
      <c r="AJ220" s="504"/>
      <c r="AK220" s="504"/>
    </row>
    <row r="221" spans="1:37">
      <c r="A221" s="431">
        <v>686</v>
      </c>
      <c r="B221" s="432" t="s">
        <v>224</v>
      </c>
      <c r="C221" s="433">
        <v>3033</v>
      </c>
      <c r="D221" s="433">
        <v>2964</v>
      </c>
      <c r="E221" s="437">
        <v>442579.18503488984</v>
      </c>
      <c r="F221" s="200">
        <v>296274.27691742982</v>
      </c>
      <c r="G221" s="434">
        <f t="shared" si="39"/>
        <v>-146304.90811746003</v>
      </c>
      <c r="H221" s="435">
        <v>-864295.42155668838</v>
      </c>
      <c r="I221" s="200">
        <f t="shared" si="40"/>
        <v>-570781.35289618606</v>
      </c>
      <c r="J221" s="436">
        <f t="shared" si="41"/>
        <v>293514.06866050232</v>
      </c>
      <c r="K221" s="200">
        <v>-437443.22531851195</v>
      </c>
      <c r="L221" s="437">
        <v>-181328.55921767498</v>
      </c>
      <c r="M221" s="437">
        <v>-426852.19623817643</v>
      </c>
      <c r="N221" s="437">
        <v>-224141.91457212699</v>
      </c>
      <c r="O221" s="437">
        <v>-268152.9473327194</v>
      </c>
      <c r="P221" s="200">
        <v>102842.06822633538</v>
      </c>
      <c r="Q221" s="437">
        <v>1319499</v>
      </c>
      <c r="R221" s="437">
        <v>1397377.5114989683</v>
      </c>
      <c r="S221" s="437">
        <v>672707.59369978029</v>
      </c>
      <c r="T221" s="437">
        <v>666944.04381339496</v>
      </c>
      <c r="U221" s="434">
        <f t="shared" si="42"/>
        <v>72114.961612583138</v>
      </c>
      <c r="V221" s="425">
        <v>1570490.3571779816</v>
      </c>
      <c r="W221" s="425">
        <v>1789814.4793936014</v>
      </c>
      <c r="X221" s="438">
        <v>488337</v>
      </c>
      <c r="Y221" s="438">
        <v>565808</v>
      </c>
      <c r="Z221" s="453">
        <f t="shared" si="45"/>
        <v>2058827.3571779816</v>
      </c>
      <c r="AA221" s="453">
        <f t="shared" si="46"/>
        <v>2355622.4793936014</v>
      </c>
      <c r="AB221" s="434">
        <f t="shared" si="43"/>
        <v>296795.12221561978</v>
      </c>
      <c r="AC221" s="439">
        <f t="shared" si="37"/>
        <v>678.8088879584509</v>
      </c>
      <c r="AD221" s="453">
        <f t="shared" si="38"/>
        <v>794.74442624615438</v>
      </c>
      <c r="AE221" s="436">
        <f t="shared" si="44"/>
        <v>115.93553828770348</v>
      </c>
      <c r="AF221" s="426">
        <v>11</v>
      </c>
      <c r="AG221" s="426">
        <v>11</v>
      </c>
      <c r="AH221" s="504"/>
      <c r="AI221" s="504"/>
      <c r="AJ221" s="504"/>
      <c r="AK221" s="504"/>
    </row>
    <row r="222" spans="1:37">
      <c r="A222" s="431">
        <v>687</v>
      </c>
      <c r="B222" s="432" t="s">
        <v>225</v>
      </c>
      <c r="C222" s="433">
        <v>1513</v>
      </c>
      <c r="D222" s="433">
        <v>1477</v>
      </c>
      <c r="E222" s="437">
        <v>920347.87867581134</v>
      </c>
      <c r="F222" s="200">
        <v>931890.40810231771</v>
      </c>
      <c r="G222" s="434">
        <f t="shared" si="39"/>
        <v>11542.529426506371</v>
      </c>
      <c r="H222" s="435">
        <v>-464331.06506324699</v>
      </c>
      <c r="I222" s="200">
        <f t="shared" si="40"/>
        <v>-89116.065678321815</v>
      </c>
      <c r="J222" s="436">
        <f t="shared" si="41"/>
        <v>375214.99938492518</v>
      </c>
      <c r="K222" s="200">
        <v>-184051.24712608245</v>
      </c>
      <c r="L222" s="437">
        <v>80950.384163121867</v>
      </c>
      <c r="M222" s="437">
        <v>-280279.81793716457</v>
      </c>
      <c r="N222" s="437">
        <v>-87689.874794166622</v>
      </c>
      <c r="O222" s="437">
        <v>-133624.12389015741</v>
      </c>
      <c r="P222" s="200">
        <v>51247.548842880351</v>
      </c>
      <c r="Q222" s="437">
        <v>-31305</v>
      </c>
      <c r="R222" s="437">
        <v>155652.45034538591</v>
      </c>
      <c r="S222" s="437">
        <v>376032.7087259306</v>
      </c>
      <c r="T222" s="437">
        <v>377030.6913369656</v>
      </c>
      <c r="U222" s="434">
        <f t="shared" si="42"/>
        <v>187955.43295642087</v>
      </c>
      <c r="V222" s="425">
        <v>800744.52233849489</v>
      </c>
      <c r="W222" s="425">
        <v>1375457.4841362434</v>
      </c>
      <c r="X222" s="438">
        <v>152761</v>
      </c>
      <c r="Y222" s="438">
        <v>145541</v>
      </c>
      <c r="Z222" s="453">
        <f t="shared" si="45"/>
        <v>953505.52233849489</v>
      </c>
      <c r="AA222" s="453">
        <f t="shared" si="46"/>
        <v>1520998.4841362434</v>
      </c>
      <c r="AB222" s="434">
        <f t="shared" si="43"/>
        <v>567492.96179774846</v>
      </c>
      <c r="AC222" s="439">
        <f t="shared" si="37"/>
        <v>630.20854087144403</v>
      </c>
      <c r="AD222" s="453">
        <f t="shared" si="38"/>
        <v>1029.7890887855406</v>
      </c>
      <c r="AE222" s="436">
        <f t="shared" si="44"/>
        <v>399.58054791409654</v>
      </c>
      <c r="AF222" s="426">
        <v>11</v>
      </c>
      <c r="AG222" s="426">
        <v>11</v>
      </c>
      <c r="AH222" s="504"/>
      <c r="AI222" s="504"/>
      <c r="AJ222" s="504"/>
      <c r="AK222" s="504"/>
    </row>
    <row r="223" spans="1:37">
      <c r="A223" s="431">
        <v>689</v>
      </c>
      <c r="B223" s="432" t="s">
        <v>226</v>
      </c>
      <c r="C223" s="433">
        <v>3092</v>
      </c>
      <c r="D223" s="433">
        <v>3093</v>
      </c>
      <c r="E223" s="437">
        <v>-469671.07290449692</v>
      </c>
      <c r="F223" s="200">
        <v>-418997.32606561296</v>
      </c>
      <c r="G223" s="434">
        <f t="shared" si="39"/>
        <v>50673.746838883962</v>
      </c>
      <c r="H223" s="435">
        <v>2501140.4752171203</v>
      </c>
      <c r="I223" s="200">
        <f t="shared" si="40"/>
        <v>2171498.4506904371</v>
      </c>
      <c r="J223" s="436">
        <f t="shared" si="41"/>
        <v>-329642.02452668315</v>
      </c>
      <c r="K223" s="200">
        <v>1478680.7573115446</v>
      </c>
      <c r="L223" s="437">
        <v>1419856.4233951569</v>
      </c>
      <c r="M223" s="437">
        <v>1022459.7179055756</v>
      </c>
      <c r="N223" s="437">
        <v>924147.61065427028</v>
      </c>
      <c r="O223" s="437">
        <v>-279823.57155873859</v>
      </c>
      <c r="P223" s="200">
        <v>107317.98819974877</v>
      </c>
      <c r="Q223" s="437">
        <v>434703</v>
      </c>
      <c r="R223" s="437">
        <v>-20773.005539406837</v>
      </c>
      <c r="S223" s="437">
        <v>595411.99035538931</v>
      </c>
      <c r="T223" s="437">
        <v>588431.24081252282</v>
      </c>
      <c r="U223" s="434">
        <f t="shared" si="42"/>
        <v>-462456.75508227327</v>
      </c>
      <c r="V223" s="425">
        <v>3061584.3926680125</v>
      </c>
      <c r="W223" s="425">
        <v>2320159.3599605449</v>
      </c>
      <c r="X223" s="438">
        <v>-258450</v>
      </c>
      <c r="Y223" s="438">
        <v>-116038</v>
      </c>
      <c r="Z223" s="453">
        <f t="shared" si="45"/>
        <v>2803134.3926680125</v>
      </c>
      <c r="AA223" s="453">
        <f t="shared" si="46"/>
        <v>2204121.3599605449</v>
      </c>
      <c r="AB223" s="434">
        <f t="shared" si="43"/>
        <v>-599013.03270746768</v>
      </c>
      <c r="AC223" s="439">
        <f t="shared" si="37"/>
        <v>906.57645299741671</v>
      </c>
      <c r="AD223" s="453">
        <f t="shared" si="38"/>
        <v>712.61602326561422</v>
      </c>
      <c r="AE223" s="436">
        <f t="shared" si="44"/>
        <v>-193.96042973180249</v>
      </c>
      <c r="AF223" s="426">
        <v>9</v>
      </c>
      <c r="AG223" s="426">
        <v>9</v>
      </c>
      <c r="AH223" s="504"/>
      <c r="AI223" s="504"/>
      <c r="AJ223" s="504"/>
      <c r="AK223" s="504"/>
    </row>
    <row r="224" spans="1:37">
      <c r="A224" s="431">
        <v>691</v>
      </c>
      <c r="B224" s="432" t="s">
        <v>227</v>
      </c>
      <c r="C224" s="433">
        <v>2690</v>
      </c>
      <c r="D224" s="433">
        <v>2636</v>
      </c>
      <c r="E224" s="437">
        <v>1872302.4358752859</v>
      </c>
      <c r="F224" s="200">
        <v>1900249.5108248983</v>
      </c>
      <c r="G224" s="434">
        <f t="shared" si="39"/>
        <v>27947.074949612375</v>
      </c>
      <c r="H224" s="435">
        <v>593159.71106353041</v>
      </c>
      <c r="I224" s="200">
        <f t="shared" si="40"/>
        <v>398730.86990293895</v>
      </c>
      <c r="J224" s="436">
        <f t="shared" si="41"/>
        <v>-194428.84116059146</v>
      </c>
      <c r="K224" s="200">
        <v>538032.02669340617</v>
      </c>
      <c r="L224" s="437">
        <v>539954.93312011054</v>
      </c>
      <c r="M224" s="437">
        <v>55127.68437012424</v>
      </c>
      <c r="N224" s="437">
        <v>5793.3043011915915</v>
      </c>
      <c r="O224" s="437">
        <v>-238478.802013849</v>
      </c>
      <c r="P224" s="200">
        <v>91461.434495485853</v>
      </c>
      <c r="Q224" s="437">
        <v>1795427</v>
      </c>
      <c r="R224" s="437">
        <v>1708881.6675977139</v>
      </c>
      <c r="S224" s="437">
        <v>640960.05842737365</v>
      </c>
      <c r="T224" s="437">
        <v>641849.22308627202</v>
      </c>
      <c r="U224" s="434">
        <f t="shared" si="42"/>
        <v>-85656.167743388098</v>
      </c>
      <c r="V224" s="425">
        <v>4901849.2053661896</v>
      </c>
      <c r="W224" s="425">
        <v>4649711.2714651786</v>
      </c>
      <c r="X224" s="438">
        <v>-38919</v>
      </c>
      <c r="Y224" s="438">
        <v>33701</v>
      </c>
      <c r="Z224" s="453">
        <f t="shared" si="45"/>
        <v>4862930.2053661896</v>
      </c>
      <c r="AA224" s="453">
        <f t="shared" si="46"/>
        <v>4683412.2714651786</v>
      </c>
      <c r="AB224" s="434">
        <f t="shared" si="43"/>
        <v>-179517.93390101101</v>
      </c>
      <c r="AC224" s="439">
        <f t="shared" si="37"/>
        <v>1807.7807454892898</v>
      </c>
      <c r="AD224" s="453">
        <f t="shared" si="38"/>
        <v>1776.711787354013</v>
      </c>
      <c r="AE224" s="436">
        <f t="shared" si="44"/>
        <v>-31.068958135276716</v>
      </c>
      <c r="AF224" s="426">
        <v>17</v>
      </c>
      <c r="AG224" s="426">
        <v>17</v>
      </c>
      <c r="AH224" s="504"/>
      <c r="AI224" s="504"/>
      <c r="AJ224" s="504"/>
      <c r="AK224" s="504"/>
    </row>
    <row r="225" spans="1:37">
      <c r="A225" s="431">
        <v>694</v>
      </c>
      <c r="B225" s="432" t="s">
        <v>228</v>
      </c>
      <c r="C225" s="433">
        <v>28521</v>
      </c>
      <c r="D225" s="433">
        <v>28349</v>
      </c>
      <c r="E225" s="437">
        <v>5764491.5477792863</v>
      </c>
      <c r="F225" s="200">
        <v>5687976.3342431709</v>
      </c>
      <c r="G225" s="434">
        <f t="shared" si="39"/>
        <v>-76515.213536115363</v>
      </c>
      <c r="H225" s="435">
        <v>1885978.4477380845</v>
      </c>
      <c r="I225" s="200">
        <f t="shared" si="40"/>
        <v>-3003689.6493410422</v>
      </c>
      <c r="J225" s="436">
        <f t="shared" si="41"/>
        <v>-4889668.0970791262</v>
      </c>
      <c r="K225" s="200">
        <v>182336.14887084407</v>
      </c>
      <c r="L225" s="437">
        <v>-1477315.1349632528</v>
      </c>
      <c r="M225" s="437">
        <v>1703642.2988672403</v>
      </c>
      <c r="N225" s="437">
        <v>54731.46125881037</v>
      </c>
      <c r="O225" s="437">
        <v>-2564732.7611117624</v>
      </c>
      <c r="P225" s="200">
        <v>983626.78547516256</v>
      </c>
      <c r="Q225" s="437">
        <v>2205258</v>
      </c>
      <c r="R225" s="437">
        <v>767934.28666146309</v>
      </c>
      <c r="S225" s="437">
        <v>4328850.2716077128</v>
      </c>
      <c r="T225" s="437">
        <v>4263642.6319200806</v>
      </c>
      <c r="U225" s="434">
        <f t="shared" si="42"/>
        <v>-1502531.3530261694</v>
      </c>
      <c r="V225" s="425">
        <v>14184578.267125081</v>
      </c>
      <c r="W225" s="425">
        <v>7715863.6040574862</v>
      </c>
      <c r="X225" s="438">
        <v>-92625</v>
      </c>
      <c r="Y225" s="438">
        <v>332944</v>
      </c>
      <c r="Z225" s="453">
        <f t="shared" si="45"/>
        <v>14091953.267125081</v>
      </c>
      <c r="AA225" s="453">
        <f t="shared" si="46"/>
        <v>8048807.6040574862</v>
      </c>
      <c r="AB225" s="434">
        <f t="shared" si="43"/>
        <v>-6043145.6630675951</v>
      </c>
      <c r="AC225" s="439">
        <f t="shared" si="37"/>
        <v>494.09043396532667</v>
      </c>
      <c r="AD225" s="453">
        <f t="shared" si="38"/>
        <v>283.91857222679761</v>
      </c>
      <c r="AE225" s="436">
        <f t="shared" si="44"/>
        <v>-210.17186173852906</v>
      </c>
      <c r="AF225" s="426">
        <v>5</v>
      </c>
      <c r="AG225" s="426">
        <v>5</v>
      </c>
      <c r="AH225" s="504"/>
      <c r="AI225" s="504"/>
      <c r="AJ225" s="504"/>
      <c r="AK225" s="504"/>
    </row>
    <row r="226" spans="1:37">
      <c r="A226" s="431">
        <v>697</v>
      </c>
      <c r="B226" s="432" t="s">
        <v>229</v>
      </c>
      <c r="C226" s="433">
        <v>1210</v>
      </c>
      <c r="D226" s="433">
        <v>1174</v>
      </c>
      <c r="E226" s="437">
        <v>348881.90671489947</v>
      </c>
      <c r="F226" s="200">
        <v>482618.70954222517</v>
      </c>
      <c r="G226" s="434">
        <f t="shared" si="39"/>
        <v>133736.80282732571</v>
      </c>
      <c r="H226" s="435">
        <v>-206289.23691114865</v>
      </c>
      <c r="I226" s="200">
        <f t="shared" si="40"/>
        <v>-257492.27796353318</v>
      </c>
      <c r="J226" s="436">
        <f t="shared" si="41"/>
        <v>-51203.041052384535</v>
      </c>
      <c r="K226" s="200">
        <v>-130762.00988030998</v>
      </c>
      <c r="L226" s="437">
        <v>-129770.52125197143</v>
      </c>
      <c r="M226" s="437">
        <v>-75527.227030838651</v>
      </c>
      <c r="N226" s="437">
        <v>-62244.370722730819</v>
      </c>
      <c r="O226" s="437">
        <v>-106211.72745229845</v>
      </c>
      <c r="P226" s="200">
        <v>40734.341463467528</v>
      </c>
      <c r="Q226" s="437">
        <v>341734</v>
      </c>
      <c r="R226" s="437">
        <v>419727.00138191832</v>
      </c>
      <c r="S226" s="437">
        <v>294418.19818171411</v>
      </c>
      <c r="T226" s="437">
        <v>289700.64148855588</v>
      </c>
      <c r="U226" s="434">
        <f t="shared" si="42"/>
        <v>73275.444688759977</v>
      </c>
      <c r="V226" s="425">
        <v>778744.86798546487</v>
      </c>
      <c r="W226" s="425">
        <v>934554.07447292912</v>
      </c>
      <c r="X226" s="438">
        <v>-192951</v>
      </c>
      <c r="Y226" s="438">
        <v>-197387</v>
      </c>
      <c r="Z226" s="453">
        <f t="shared" si="45"/>
        <v>585793.86798546487</v>
      </c>
      <c r="AA226" s="453">
        <f t="shared" si="46"/>
        <v>737167.07447292912</v>
      </c>
      <c r="AB226" s="434">
        <f t="shared" si="43"/>
        <v>151373.20648746425</v>
      </c>
      <c r="AC226" s="439">
        <f t="shared" si="37"/>
        <v>484.12716362435111</v>
      </c>
      <c r="AD226" s="453">
        <f t="shared" si="38"/>
        <v>627.91062561578292</v>
      </c>
      <c r="AE226" s="436">
        <f t="shared" si="44"/>
        <v>143.78346199143181</v>
      </c>
      <c r="AF226" s="426">
        <v>18</v>
      </c>
      <c r="AG226" s="426">
        <v>18</v>
      </c>
      <c r="AH226" s="504"/>
      <c r="AI226" s="504"/>
      <c r="AJ226" s="504"/>
      <c r="AK226" s="504"/>
    </row>
    <row r="227" spans="1:37">
      <c r="A227" s="431">
        <v>698</v>
      </c>
      <c r="B227" s="432" t="s">
        <v>230</v>
      </c>
      <c r="C227" s="433">
        <v>64180</v>
      </c>
      <c r="D227" s="433">
        <v>64535</v>
      </c>
      <c r="E227" s="437">
        <v>23458721.596370567</v>
      </c>
      <c r="F227" s="200">
        <v>23460746.958677623</v>
      </c>
      <c r="G227" s="434">
        <f t="shared" si="39"/>
        <v>2025.3623070567846</v>
      </c>
      <c r="H227" s="435">
        <v>-30175562.302185047</v>
      </c>
      <c r="I227" s="200">
        <f t="shared" si="40"/>
        <v>-32853372.480246294</v>
      </c>
      <c r="J227" s="436">
        <f t="shared" si="41"/>
        <v>-2677810.1780612469</v>
      </c>
      <c r="K227" s="200">
        <v>-18309719.873889558</v>
      </c>
      <c r="L227" s="437">
        <v>-18179562.116964642</v>
      </c>
      <c r="M227" s="437">
        <v>-11865842.428295489</v>
      </c>
      <c r="N227" s="437">
        <v>-11074506.185437359</v>
      </c>
      <c r="O227" s="437">
        <v>-5838478.5614429982</v>
      </c>
      <c r="P227" s="200">
        <v>2239174.3835987025</v>
      </c>
      <c r="Q227" s="437">
        <v>19322521</v>
      </c>
      <c r="R227" s="437">
        <v>16703201.161491858</v>
      </c>
      <c r="S227" s="437">
        <v>9602704.4680333622</v>
      </c>
      <c r="T227" s="437">
        <v>9664295.5870860573</v>
      </c>
      <c r="U227" s="434">
        <f t="shared" si="42"/>
        <v>-2557728.719455447</v>
      </c>
      <c r="V227" s="425">
        <v>22208384.762218881</v>
      </c>
      <c r="W227" s="425">
        <v>16974871.228315502</v>
      </c>
      <c r="X227" s="438">
        <v>-3915165</v>
      </c>
      <c r="Y227" s="438">
        <v>-3799357</v>
      </c>
      <c r="Z227" s="453">
        <f t="shared" si="45"/>
        <v>18293219.762218881</v>
      </c>
      <c r="AA227" s="453">
        <f t="shared" si="46"/>
        <v>13175514.228315502</v>
      </c>
      <c r="AB227" s="434">
        <f t="shared" si="43"/>
        <v>-5117705.533903379</v>
      </c>
      <c r="AC227" s="439">
        <f t="shared" si="37"/>
        <v>285.02991215672921</v>
      </c>
      <c r="AD227" s="453">
        <f t="shared" si="38"/>
        <v>204.16075351848613</v>
      </c>
      <c r="AE227" s="436">
        <f t="shared" si="44"/>
        <v>-80.869158638243078</v>
      </c>
      <c r="AF227" s="426">
        <v>19</v>
      </c>
      <c r="AG227" s="426">
        <v>19</v>
      </c>
      <c r="AH227" s="504"/>
      <c r="AI227" s="504"/>
      <c r="AJ227" s="504"/>
      <c r="AK227" s="504"/>
    </row>
    <row r="228" spans="1:37">
      <c r="A228" s="431">
        <v>700</v>
      </c>
      <c r="B228" s="432" t="s">
        <v>588</v>
      </c>
      <c r="C228" s="433">
        <v>4913</v>
      </c>
      <c r="D228" s="433">
        <v>4842</v>
      </c>
      <c r="E228" s="437">
        <v>469253.8075662707</v>
      </c>
      <c r="F228" s="200">
        <v>331382.41640679957</v>
      </c>
      <c r="G228" s="434">
        <f t="shared" si="39"/>
        <v>-137871.39115947112</v>
      </c>
      <c r="H228" s="435">
        <v>751558.18969618343</v>
      </c>
      <c r="I228" s="200">
        <f t="shared" si="40"/>
        <v>513222.90882036462</v>
      </c>
      <c r="J228" s="436">
        <f t="shared" si="41"/>
        <v>-238335.2808758188</v>
      </c>
      <c r="K228" s="200">
        <v>242837.30904163822</v>
      </c>
      <c r="L228" s="437">
        <v>317575.34135865117</v>
      </c>
      <c r="M228" s="437">
        <v>508720.88065454521</v>
      </c>
      <c r="N228" s="437">
        <v>465699.95498975378</v>
      </c>
      <c r="O228" s="437">
        <v>-438055.52327430074</v>
      </c>
      <c r="P228" s="200">
        <v>168003.13574626044</v>
      </c>
      <c r="Q228" s="437">
        <v>-6020</v>
      </c>
      <c r="R228" s="437">
        <v>501513.01053437561</v>
      </c>
      <c r="S228" s="437">
        <v>815623.78408988658</v>
      </c>
      <c r="T228" s="437">
        <v>790539.21424228686</v>
      </c>
      <c r="U228" s="434">
        <f t="shared" si="42"/>
        <v>482448.44068677584</v>
      </c>
      <c r="V228" s="425">
        <v>2030415.7813523407</v>
      </c>
      <c r="W228" s="425">
        <v>2136657.5501018339</v>
      </c>
      <c r="X228" s="438">
        <v>-1100220</v>
      </c>
      <c r="Y228" s="438">
        <v>-1121725</v>
      </c>
      <c r="Z228" s="453">
        <f t="shared" si="45"/>
        <v>930195.78135234071</v>
      </c>
      <c r="AA228" s="453">
        <f t="shared" si="46"/>
        <v>1014932.5501018339</v>
      </c>
      <c r="AB228" s="434">
        <f t="shared" si="43"/>
        <v>84736.768749493174</v>
      </c>
      <c r="AC228" s="439">
        <f t="shared" si="37"/>
        <v>189.33356021826597</v>
      </c>
      <c r="AD228" s="453">
        <f t="shared" si="38"/>
        <v>209.61019209042419</v>
      </c>
      <c r="AE228" s="436">
        <f t="shared" si="44"/>
        <v>20.276631872158219</v>
      </c>
      <c r="AF228" s="426">
        <v>9</v>
      </c>
      <c r="AG228" s="426">
        <v>9</v>
      </c>
      <c r="AH228" s="504"/>
      <c r="AI228" s="504"/>
      <c r="AJ228" s="504"/>
      <c r="AK228" s="504"/>
    </row>
    <row r="229" spans="1:37">
      <c r="A229" s="431">
        <v>702</v>
      </c>
      <c r="B229" s="432" t="s">
        <v>232</v>
      </c>
      <c r="C229" s="433">
        <v>4155</v>
      </c>
      <c r="D229" s="433">
        <v>4114</v>
      </c>
      <c r="E229" s="437">
        <v>108873.02867564186</v>
      </c>
      <c r="F229" s="200">
        <v>55613.126409343444</v>
      </c>
      <c r="G229" s="434">
        <f t="shared" si="39"/>
        <v>-53259.902266298421</v>
      </c>
      <c r="H229" s="435">
        <v>814569.63268871582</v>
      </c>
      <c r="I229" s="200">
        <f t="shared" si="40"/>
        <v>565447.76523059118</v>
      </c>
      <c r="J229" s="436">
        <f t="shared" si="41"/>
        <v>-249121.86745812465</v>
      </c>
      <c r="K229" s="200">
        <v>595501.04167854588</v>
      </c>
      <c r="L229" s="437">
        <v>630976.61324473529</v>
      </c>
      <c r="M229" s="437">
        <v>219068.59101016991</v>
      </c>
      <c r="N229" s="437">
        <v>163920.86745267914</v>
      </c>
      <c r="O229" s="437">
        <v>-372193.39585924684</v>
      </c>
      <c r="P229" s="200">
        <v>142743.68039242367</v>
      </c>
      <c r="Q229" s="437">
        <v>874075</v>
      </c>
      <c r="R229" s="437">
        <v>1165825.8508979406</v>
      </c>
      <c r="S229" s="437">
        <v>910151.59470414324</v>
      </c>
      <c r="T229" s="437">
        <v>897669.0863562678</v>
      </c>
      <c r="U229" s="434">
        <f t="shared" si="42"/>
        <v>279268.34255006514</v>
      </c>
      <c r="V229" s="425">
        <v>2707669.2560685007</v>
      </c>
      <c r="W229" s="425">
        <v>2684555.8289774149</v>
      </c>
      <c r="X229" s="438">
        <v>-826399</v>
      </c>
      <c r="Y229" s="438">
        <v>-837713</v>
      </c>
      <c r="Z229" s="453">
        <f t="shared" si="45"/>
        <v>1881270.2560685007</v>
      </c>
      <c r="AA229" s="453">
        <f t="shared" si="46"/>
        <v>1846842.8289774149</v>
      </c>
      <c r="AB229" s="434">
        <f t="shared" si="43"/>
        <v>-34427.427091085818</v>
      </c>
      <c r="AC229" s="439">
        <f t="shared" si="37"/>
        <v>452.77262480589667</v>
      </c>
      <c r="AD229" s="453">
        <f t="shared" si="38"/>
        <v>448.91658458371774</v>
      </c>
      <c r="AE229" s="436">
        <f t="shared" si="44"/>
        <v>-3.8560402221789332</v>
      </c>
      <c r="AF229" s="426">
        <v>6</v>
      </c>
      <c r="AG229" s="426">
        <v>6</v>
      </c>
      <c r="AH229" s="504"/>
      <c r="AI229" s="504"/>
      <c r="AJ229" s="504"/>
      <c r="AK229" s="504"/>
    </row>
    <row r="230" spans="1:37">
      <c r="A230" s="431">
        <v>704</v>
      </c>
      <c r="B230" s="432" t="s">
        <v>233</v>
      </c>
      <c r="C230" s="433">
        <v>6379</v>
      </c>
      <c r="D230" s="433">
        <v>6428</v>
      </c>
      <c r="E230" s="437">
        <v>3821733.2918232959</v>
      </c>
      <c r="F230" s="200">
        <v>4008044.6870801067</v>
      </c>
      <c r="G230" s="434">
        <f t="shared" si="39"/>
        <v>186311.39525681082</v>
      </c>
      <c r="H230" s="435">
        <v>449461.92112221569</v>
      </c>
      <c r="I230" s="200">
        <f t="shared" si="40"/>
        <v>740630.65375617123</v>
      </c>
      <c r="J230" s="436">
        <f t="shared" si="41"/>
        <v>291168.73263395554</v>
      </c>
      <c r="K230" s="200">
        <v>454971.36601067602</v>
      </c>
      <c r="L230" s="437">
        <v>918336.83803082607</v>
      </c>
      <c r="M230" s="437">
        <v>-5509.4448884603189</v>
      </c>
      <c r="N230" s="437">
        <v>180802.0245296084</v>
      </c>
      <c r="O230" s="437">
        <v>-581540.87228566816</v>
      </c>
      <c r="P230" s="200">
        <v>223032.66348140483</v>
      </c>
      <c r="Q230" s="437">
        <v>1148254</v>
      </c>
      <c r="R230" s="437">
        <v>1109658.2421610232</v>
      </c>
      <c r="S230" s="437">
        <v>871842.56580708991</v>
      </c>
      <c r="T230" s="437">
        <v>847116.43534206226</v>
      </c>
      <c r="U230" s="434">
        <f t="shared" si="42"/>
        <v>-63321.888304004446</v>
      </c>
      <c r="V230" s="425">
        <v>6291291.7787526017</v>
      </c>
      <c r="W230" s="425">
        <v>6705450.0184694733</v>
      </c>
      <c r="X230" s="438">
        <v>-976985</v>
      </c>
      <c r="Y230" s="438">
        <v>-1150414</v>
      </c>
      <c r="Z230" s="453">
        <f t="shared" si="45"/>
        <v>5314306.7787526017</v>
      </c>
      <c r="AA230" s="453">
        <f t="shared" si="46"/>
        <v>5555036.0184694733</v>
      </c>
      <c r="AB230" s="434">
        <f t="shared" si="43"/>
        <v>240729.23971687164</v>
      </c>
      <c r="AC230" s="439">
        <f t="shared" si="37"/>
        <v>833.09402394616734</v>
      </c>
      <c r="AD230" s="453">
        <f t="shared" si="38"/>
        <v>864.19353118691242</v>
      </c>
      <c r="AE230" s="436">
        <f t="shared" si="44"/>
        <v>31.099507240745083</v>
      </c>
      <c r="AF230" s="426">
        <v>2</v>
      </c>
      <c r="AG230" s="426">
        <v>2</v>
      </c>
      <c r="AH230" s="504"/>
      <c r="AI230" s="504"/>
      <c r="AJ230" s="504"/>
      <c r="AK230" s="504"/>
    </row>
    <row r="231" spans="1:37">
      <c r="A231" s="431">
        <v>707</v>
      </c>
      <c r="B231" s="432" t="s">
        <v>234</v>
      </c>
      <c r="C231" s="433">
        <v>2032</v>
      </c>
      <c r="D231" s="433">
        <v>1960</v>
      </c>
      <c r="E231" s="437">
        <v>-99696.399509669864</v>
      </c>
      <c r="F231" s="200">
        <v>-141142.62913648586</v>
      </c>
      <c r="G231" s="434">
        <f t="shared" si="39"/>
        <v>-41446.229626815999</v>
      </c>
      <c r="H231" s="435">
        <v>370642.55836030038</v>
      </c>
      <c r="I231" s="200">
        <f t="shared" si="40"/>
        <v>-321317.02894970978</v>
      </c>
      <c r="J231" s="436">
        <f t="shared" si="41"/>
        <v>-691959.5873100101</v>
      </c>
      <c r="K231" s="200">
        <v>120641.47269543461</v>
      </c>
      <c r="L231" s="437">
        <v>-212965.84802369284</v>
      </c>
      <c r="M231" s="437">
        <v>250001.08566486579</v>
      </c>
      <c r="N231" s="437">
        <v>963.70539264452441</v>
      </c>
      <c r="O231" s="437">
        <v>-177321.11227129895</v>
      </c>
      <c r="P231" s="200">
        <v>68006.22595263744</v>
      </c>
      <c r="Q231" s="437">
        <v>1231830</v>
      </c>
      <c r="R231" s="437">
        <v>1272819.4878410366</v>
      </c>
      <c r="S231" s="437">
        <v>524427.4422636329</v>
      </c>
      <c r="T231" s="437">
        <v>524382.82559333195</v>
      </c>
      <c r="U231" s="434">
        <f t="shared" si="42"/>
        <v>40944.871170735452</v>
      </c>
      <c r="V231" s="425">
        <v>2027203.6011142633</v>
      </c>
      <c r="W231" s="425">
        <v>1334742.6553878454</v>
      </c>
      <c r="X231" s="438">
        <v>-564341</v>
      </c>
      <c r="Y231" s="438">
        <v>-569849</v>
      </c>
      <c r="Z231" s="453">
        <f t="shared" si="45"/>
        <v>1462862.6011142633</v>
      </c>
      <c r="AA231" s="453">
        <f t="shared" si="46"/>
        <v>764893.65538784536</v>
      </c>
      <c r="AB231" s="434">
        <f t="shared" si="43"/>
        <v>-697968.94572641794</v>
      </c>
      <c r="AC231" s="439">
        <f t="shared" si="37"/>
        <v>719.91269739875167</v>
      </c>
      <c r="AD231" s="453">
        <f t="shared" si="38"/>
        <v>390.25186499379868</v>
      </c>
      <c r="AE231" s="436">
        <f t="shared" si="44"/>
        <v>-329.660832404953</v>
      </c>
      <c r="AF231" s="426">
        <v>12</v>
      </c>
      <c r="AG231" s="426">
        <v>12</v>
      </c>
      <c r="AH231" s="504"/>
      <c r="AI231" s="504"/>
      <c r="AJ231" s="504"/>
      <c r="AK231" s="504"/>
    </row>
    <row r="232" spans="1:37">
      <c r="A232" s="431">
        <v>710</v>
      </c>
      <c r="B232" s="432" t="s">
        <v>589</v>
      </c>
      <c r="C232" s="433">
        <v>27484</v>
      </c>
      <c r="D232" s="433">
        <v>27306</v>
      </c>
      <c r="E232" s="437">
        <v>10620228.90398483</v>
      </c>
      <c r="F232" s="200">
        <v>10665531.428135855</v>
      </c>
      <c r="G232" s="434">
        <f t="shared" si="39"/>
        <v>45302.52415102534</v>
      </c>
      <c r="H232" s="435">
        <v>-1463511.6122464272</v>
      </c>
      <c r="I232" s="200">
        <f t="shared" si="40"/>
        <v>-3865649.9548477191</v>
      </c>
      <c r="J232" s="436">
        <f t="shared" si="41"/>
        <v>-2402138.3426012918</v>
      </c>
      <c r="K232" s="200">
        <v>-1876434.7318152732</v>
      </c>
      <c r="L232" s="437">
        <v>-2356141.1046610768</v>
      </c>
      <c r="M232" s="437">
        <v>412923.11956884601</v>
      </c>
      <c r="N232" s="437">
        <v>13425.989516097645</v>
      </c>
      <c r="O232" s="437">
        <v>-2470372.5977959638</v>
      </c>
      <c r="P232" s="200">
        <v>947437.75809322344</v>
      </c>
      <c r="Q232" s="437">
        <v>8151506</v>
      </c>
      <c r="R232" s="437">
        <v>7440546.0135168284</v>
      </c>
      <c r="S232" s="437">
        <v>4902020.8825135343</v>
      </c>
      <c r="T232" s="437">
        <v>4808817.0721378895</v>
      </c>
      <c r="U232" s="434">
        <f t="shared" si="42"/>
        <v>-804163.79685881734</v>
      </c>
      <c r="V232" s="425">
        <v>22210244.174251936</v>
      </c>
      <c r="W232" s="425">
        <v>19049244.559495553</v>
      </c>
      <c r="X232" s="438">
        <v>-784163</v>
      </c>
      <c r="Y232" s="438">
        <v>-774999</v>
      </c>
      <c r="Z232" s="453">
        <f t="shared" si="45"/>
        <v>21426081.174251936</v>
      </c>
      <c r="AA232" s="453">
        <f t="shared" si="46"/>
        <v>18274245.559495553</v>
      </c>
      <c r="AB232" s="434">
        <f t="shared" si="43"/>
        <v>-3151835.614756383</v>
      </c>
      <c r="AC232" s="439">
        <f t="shared" si="37"/>
        <v>779.58380054766178</v>
      </c>
      <c r="AD232" s="453">
        <f t="shared" si="38"/>
        <v>669.23919869243218</v>
      </c>
      <c r="AE232" s="436">
        <f t="shared" si="44"/>
        <v>-110.3446018552296</v>
      </c>
      <c r="AF232" s="426">
        <v>1</v>
      </c>
      <c r="AG232" s="427">
        <v>34</v>
      </c>
      <c r="AH232" s="504"/>
      <c r="AI232" s="504"/>
      <c r="AJ232" s="504"/>
      <c r="AK232" s="504"/>
    </row>
    <row r="233" spans="1:37">
      <c r="A233" s="431">
        <v>729</v>
      </c>
      <c r="B233" s="432" t="s">
        <v>236</v>
      </c>
      <c r="C233" s="433">
        <v>9117</v>
      </c>
      <c r="D233" s="433">
        <v>8975</v>
      </c>
      <c r="E233" s="437">
        <v>1844600.1265597309</v>
      </c>
      <c r="F233" s="200">
        <v>1432018.1108501754</v>
      </c>
      <c r="G233" s="434">
        <f t="shared" si="39"/>
        <v>-412582.01570955548</v>
      </c>
      <c r="H233" s="435">
        <v>196802.57316477303</v>
      </c>
      <c r="I233" s="200">
        <f t="shared" si="40"/>
        <v>-1049417.6340284974</v>
      </c>
      <c r="J233" s="436">
        <f t="shared" si="41"/>
        <v>-1246220.2071932703</v>
      </c>
      <c r="K233" s="200">
        <v>-2235.4910099561166</v>
      </c>
      <c r="L233" s="437">
        <v>-507893.30434610532</v>
      </c>
      <c r="M233" s="437">
        <v>199038.06417472914</v>
      </c>
      <c r="N233" s="437">
        <v>-40962.541565051659</v>
      </c>
      <c r="O233" s="437">
        <v>-811967.84828311636</v>
      </c>
      <c r="P233" s="200">
        <v>311406.060165776</v>
      </c>
      <c r="Q233" s="437">
        <v>4572390</v>
      </c>
      <c r="R233" s="437">
        <v>4751158.3825585954</v>
      </c>
      <c r="S233" s="437">
        <v>1905196.320821929</v>
      </c>
      <c r="T233" s="437">
        <v>1883138.1090361306</v>
      </c>
      <c r="U233" s="434">
        <f t="shared" si="42"/>
        <v>156710.17077279743</v>
      </c>
      <c r="V233" s="425">
        <v>8518989.0205464326</v>
      </c>
      <c r="W233" s="425">
        <v>7016896.9685980678</v>
      </c>
      <c r="X233" s="438">
        <v>270185</v>
      </c>
      <c r="Y233" s="438">
        <v>180186</v>
      </c>
      <c r="Z233" s="453">
        <f t="shared" si="45"/>
        <v>8789174.0205464326</v>
      </c>
      <c r="AA233" s="453">
        <f t="shared" si="46"/>
        <v>7197082.9685980678</v>
      </c>
      <c r="AB233" s="434">
        <f t="shared" si="43"/>
        <v>-1592091.0519483648</v>
      </c>
      <c r="AC233" s="439">
        <f t="shared" si="37"/>
        <v>964.04234074217754</v>
      </c>
      <c r="AD233" s="453">
        <f t="shared" si="38"/>
        <v>801.90339482986826</v>
      </c>
      <c r="AE233" s="436">
        <f t="shared" si="44"/>
        <v>-162.13894591230928</v>
      </c>
      <c r="AF233" s="426">
        <v>13</v>
      </c>
      <c r="AG233" s="426">
        <v>13</v>
      </c>
      <c r="AH233" s="504"/>
      <c r="AI233" s="504"/>
      <c r="AJ233" s="504"/>
      <c r="AK233" s="504"/>
    </row>
    <row r="234" spans="1:37">
      <c r="A234" s="431">
        <v>732</v>
      </c>
      <c r="B234" s="432" t="s">
        <v>237</v>
      </c>
      <c r="C234" s="433">
        <v>3416</v>
      </c>
      <c r="D234" s="433">
        <v>3336</v>
      </c>
      <c r="E234" s="437">
        <v>2706924.3617693447</v>
      </c>
      <c r="F234" s="200">
        <v>2671670.3920068997</v>
      </c>
      <c r="G234" s="434">
        <f t="shared" si="39"/>
        <v>-35253.969762444962</v>
      </c>
      <c r="H234" s="435">
        <v>-25410.226782449987</v>
      </c>
      <c r="I234" s="200">
        <f t="shared" si="40"/>
        <v>-452388.7139647259</v>
      </c>
      <c r="J234" s="436">
        <f t="shared" si="41"/>
        <v>-426978.48718227592</v>
      </c>
      <c r="K234" s="200">
        <v>-604844.44520688534</v>
      </c>
      <c r="L234" s="437">
        <v>-710929.51204860338</v>
      </c>
      <c r="M234" s="437">
        <v>579434.21842443536</v>
      </c>
      <c r="N234" s="437">
        <v>444599.19643033406</v>
      </c>
      <c r="O234" s="437">
        <v>-301807.77068217006</v>
      </c>
      <c r="P234" s="200">
        <v>115749.37233571352</v>
      </c>
      <c r="Q234" s="437">
        <v>1179060</v>
      </c>
      <c r="R234" s="437">
        <v>1347947.522416342</v>
      </c>
      <c r="S234" s="437">
        <v>755675.73850250023</v>
      </c>
      <c r="T234" s="437">
        <v>757141.45744576736</v>
      </c>
      <c r="U234" s="434">
        <f t="shared" si="42"/>
        <v>170353.24135960918</v>
      </c>
      <c r="V234" s="425">
        <v>4616249.8734893948</v>
      </c>
      <c r="W234" s="425">
        <v>4324370.6579718068</v>
      </c>
      <c r="X234" s="438">
        <v>86964</v>
      </c>
      <c r="Y234" s="438">
        <v>207336</v>
      </c>
      <c r="Z234" s="453">
        <f t="shared" si="45"/>
        <v>4703213.8734893948</v>
      </c>
      <c r="AA234" s="453">
        <f t="shared" si="46"/>
        <v>4531706.6579718068</v>
      </c>
      <c r="AB234" s="434">
        <f t="shared" si="43"/>
        <v>-171507.21551758796</v>
      </c>
      <c r="AC234" s="439">
        <f t="shared" si="37"/>
        <v>1376.8190496163334</v>
      </c>
      <c r="AD234" s="453">
        <f t="shared" si="38"/>
        <v>1358.4252571857935</v>
      </c>
      <c r="AE234" s="436">
        <f t="shared" si="44"/>
        <v>-18.393792430539861</v>
      </c>
      <c r="AF234" s="426">
        <v>19</v>
      </c>
      <c r="AG234" s="426">
        <v>19</v>
      </c>
      <c r="AH234" s="504"/>
      <c r="AI234" s="504"/>
      <c r="AJ234" s="504"/>
      <c r="AK234" s="504"/>
    </row>
    <row r="235" spans="1:37">
      <c r="A235" s="431">
        <v>734</v>
      </c>
      <c r="B235" s="432" t="s">
        <v>238</v>
      </c>
      <c r="C235" s="433">
        <v>51400</v>
      </c>
      <c r="D235" s="433">
        <v>50933</v>
      </c>
      <c r="E235" s="437">
        <v>8559208.5126209669</v>
      </c>
      <c r="F235" s="200">
        <v>7736539.0338136973</v>
      </c>
      <c r="G235" s="434">
        <f t="shared" si="39"/>
        <v>-822669.4788072696</v>
      </c>
      <c r="H235" s="435">
        <v>-3361307.7223346438</v>
      </c>
      <c r="I235" s="200">
        <f t="shared" si="40"/>
        <v>-4311028.9534789715</v>
      </c>
      <c r="J235" s="436">
        <f t="shared" si="41"/>
        <v>-949721.23114432767</v>
      </c>
      <c r="K235" s="200">
        <v>-3196452.2279215986</v>
      </c>
      <c r="L235" s="437">
        <v>-1495390.8422010001</v>
      </c>
      <c r="M235" s="437">
        <v>-164855.49441304526</v>
      </c>
      <c r="N235" s="437">
        <v>25043.064675287533</v>
      </c>
      <c r="O235" s="437">
        <v>-4607906.2302622804</v>
      </c>
      <c r="P235" s="200">
        <v>1767225.0543090217</v>
      </c>
      <c r="Q235" s="437">
        <v>16342235</v>
      </c>
      <c r="R235" s="437">
        <v>14859086.706145555</v>
      </c>
      <c r="S235" s="437">
        <v>9273826.5703098979</v>
      </c>
      <c r="T235" s="437">
        <v>9133203.6394595839</v>
      </c>
      <c r="U235" s="434">
        <f t="shared" si="42"/>
        <v>-1623771.2247047611</v>
      </c>
      <c r="V235" s="425">
        <v>30813962.360596225</v>
      </c>
      <c r="W235" s="425">
        <v>27417800.426970802</v>
      </c>
      <c r="X235" s="438">
        <v>-2431104</v>
      </c>
      <c r="Y235" s="438">
        <v>-1286338</v>
      </c>
      <c r="Z235" s="453">
        <f t="shared" si="45"/>
        <v>28382858.360596225</v>
      </c>
      <c r="AA235" s="453">
        <f t="shared" si="46"/>
        <v>26131462.426970802</v>
      </c>
      <c r="AB235" s="434">
        <f t="shared" si="43"/>
        <v>-2251395.9336254224</v>
      </c>
      <c r="AC235" s="439">
        <f t="shared" si="37"/>
        <v>552.19568794934287</v>
      </c>
      <c r="AD235" s="453">
        <f t="shared" si="38"/>
        <v>513.05563047475709</v>
      </c>
      <c r="AE235" s="436">
        <f t="shared" si="44"/>
        <v>-39.140057474585774</v>
      </c>
      <c r="AF235" s="426">
        <v>2</v>
      </c>
      <c r="AG235" s="426">
        <v>2</v>
      </c>
      <c r="AH235" s="504"/>
      <c r="AI235" s="504"/>
      <c r="AJ235" s="504"/>
      <c r="AK235" s="504"/>
    </row>
    <row r="236" spans="1:37">
      <c r="A236" s="431">
        <v>738</v>
      </c>
      <c r="B236" s="432" t="s">
        <v>590</v>
      </c>
      <c r="C236" s="433">
        <v>2959</v>
      </c>
      <c r="D236" s="433">
        <v>2917</v>
      </c>
      <c r="E236" s="437">
        <v>620013.37291202717</v>
      </c>
      <c r="F236" s="200">
        <v>580195.54058288597</v>
      </c>
      <c r="G236" s="434">
        <f t="shared" si="39"/>
        <v>-39817.832329141209</v>
      </c>
      <c r="H236" s="435">
        <v>42711.571216587734</v>
      </c>
      <c r="I236" s="200">
        <f t="shared" si="40"/>
        <v>-64358.927378012246</v>
      </c>
      <c r="J236" s="436">
        <f t="shared" si="41"/>
        <v>-107070.49859459998</v>
      </c>
      <c r="K236" s="200">
        <v>48497.464560992346</v>
      </c>
      <c r="L236" s="437">
        <v>96896.376071575258</v>
      </c>
      <c r="M236" s="437">
        <v>-5785.8933444046088</v>
      </c>
      <c r="N236" s="437">
        <v>1434.249301195958</v>
      </c>
      <c r="O236" s="437">
        <v>-263900.85943641787</v>
      </c>
      <c r="P236" s="200">
        <v>101211.30668563439</v>
      </c>
      <c r="Q236" s="437">
        <v>932037</v>
      </c>
      <c r="R236" s="437">
        <v>896684.20143546443</v>
      </c>
      <c r="S236" s="437">
        <v>584899.15882966912</v>
      </c>
      <c r="T236" s="437">
        <v>569770.65239065827</v>
      </c>
      <c r="U236" s="434">
        <f t="shared" si="42"/>
        <v>-50481.305003546178</v>
      </c>
      <c r="V236" s="425">
        <v>2179661.1029582839</v>
      </c>
      <c r="W236" s="425">
        <v>1982291.4670900395</v>
      </c>
      <c r="X236" s="438">
        <v>-677242</v>
      </c>
      <c r="Y236" s="438">
        <v>-501570</v>
      </c>
      <c r="Z236" s="453">
        <f t="shared" si="45"/>
        <v>1502419.1029582839</v>
      </c>
      <c r="AA236" s="453">
        <f t="shared" si="46"/>
        <v>1480721.4670900395</v>
      </c>
      <c r="AB236" s="434">
        <f t="shared" si="43"/>
        <v>-21697.635868244339</v>
      </c>
      <c r="AC236" s="439">
        <f t="shared" si="37"/>
        <v>507.74555693081578</v>
      </c>
      <c r="AD236" s="453">
        <f t="shared" si="38"/>
        <v>507.61791809737383</v>
      </c>
      <c r="AE236" s="436">
        <f t="shared" si="44"/>
        <v>-0.12763883344194937</v>
      </c>
      <c r="AF236" s="426">
        <v>2</v>
      </c>
      <c r="AG236" s="426">
        <v>2</v>
      </c>
      <c r="AH236" s="504"/>
      <c r="AI236" s="504"/>
      <c r="AJ236" s="504"/>
      <c r="AK236" s="504"/>
    </row>
    <row r="237" spans="1:37">
      <c r="A237" s="431">
        <v>739</v>
      </c>
      <c r="B237" s="432" t="s">
        <v>240</v>
      </c>
      <c r="C237" s="433">
        <v>3261</v>
      </c>
      <c r="D237" s="433">
        <v>3256</v>
      </c>
      <c r="E237" s="437">
        <v>-39945.980341822375</v>
      </c>
      <c r="F237" s="200">
        <v>-97222.295647146413</v>
      </c>
      <c r="G237" s="434">
        <f t="shared" si="39"/>
        <v>-57276.315305324038</v>
      </c>
      <c r="H237" s="435">
        <v>2723843.9655313506</v>
      </c>
      <c r="I237" s="200">
        <f t="shared" si="40"/>
        <v>2022684.5591431435</v>
      </c>
      <c r="J237" s="436">
        <f t="shared" si="41"/>
        <v>-701159.40638820711</v>
      </c>
      <c r="K237" s="200">
        <v>1487130.9457899807</v>
      </c>
      <c r="L237" s="437">
        <v>1212736.0276628872</v>
      </c>
      <c r="M237" s="437">
        <v>1236713.0197413699</v>
      </c>
      <c r="N237" s="437">
        <v>991545.09773207386</v>
      </c>
      <c r="O237" s="437">
        <v>-294570.17426293337</v>
      </c>
      <c r="P237" s="200">
        <v>112973.60801111607</v>
      </c>
      <c r="Q237" s="437">
        <v>851472</v>
      </c>
      <c r="R237" s="437">
        <v>1091048.1115239949</v>
      </c>
      <c r="S237" s="437">
        <v>719684.42997651559</v>
      </c>
      <c r="T237" s="437">
        <v>704284.69981162541</v>
      </c>
      <c r="U237" s="434">
        <f t="shared" si="42"/>
        <v>224176.381359105</v>
      </c>
      <c r="V237" s="425">
        <v>4255054.4151660437</v>
      </c>
      <c r="W237" s="425">
        <v>3720795.0748975212</v>
      </c>
      <c r="X237" s="438">
        <v>440301</v>
      </c>
      <c r="Y237" s="438">
        <v>408728</v>
      </c>
      <c r="Z237" s="453">
        <f t="shared" si="45"/>
        <v>4695355.4151660437</v>
      </c>
      <c r="AA237" s="453">
        <f t="shared" si="46"/>
        <v>4129523.0748975212</v>
      </c>
      <c r="AB237" s="434">
        <f t="shared" si="43"/>
        <v>-565832.3402685225</v>
      </c>
      <c r="AC237" s="439">
        <f t="shared" si="37"/>
        <v>1439.8513999282563</v>
      </c>
      <c r="AD237" s="453">
        <f t="shared" si="38"/>
        <v>1268.2810426589438</v>
      </c>
      <c r="AE237" s="436">
        <f t="shared" si="44"/>
        <v>-171.57035726931258</v>
      </c>
      <c r="AF237" s="426">
        <v>9</v>
      </c>
      <c r="AG237" s="426">
        <v>9</v>
      </c>
      <c r="AH237" s="504"/>
      <c r="AI237" s="504"/>
      <c r="AJ237" s="504"/>
      <c r="AK237" s="504"/>
    </row>
    <row r="238" spans="1:37">
      <c r="A238" s="431">
        <v>740</v>
      </c>
      <c r="B238" s="432" t="s">
        <v>591</v>
      </c>
      <c r="C238" s="433">
        <v>32547</v>
      </c>
      <c r="D238" s="433">
        <v>32085</v>
      </c>
      <c r="E238" s="437">
        <v>-241117.68345431611</v>
      </c>
      <c r="F238" s="200">
        <v>-839159.38400392421</v>
      </c>
      <c r="G238" s="434">
        <f t="shared" si="39"/>
        <v>-598041.7005496081</v>
      </c>
      <c r="H238" s="435">
        <v>-1792708.744695642</v>
      </c>
      <c r="I238" s="200">
        <f t="shared" si="40"/>
        <v>-9015121.2978688888</v>
      </c>
      <c r="J238" s="436">
        <f t="shared" si="41"/>
        <v>-7222412.5531732468</v>
      </c>
      <c r="K238" s="200">
        <v>-2020804.7409270357</v>
      </c>
      <c r="L238" s="437">
        <v>-5488978.9729351923</v>
      </c>
      <c r="M238" s="437">
        <v>228095.99623139377</v>
      </c>
      <c r="N238" s="437">
        <v>-1736668.790477443</v>
      </c>
      <c r="O238" s="437">
        <v>-2902728.5138901155</v>
      </c>
      <c r="P238" s="200">
        <v>1113254.9794338634</v>
      </c>
      <c r="Q238" s="437">
        <v>8026896</v>
      </c>
      <c r="R238" s="437">
        <v>9358231.9081515893</v>
      </c>
      <c r="S238" s="437">
        <v>6155499.2061898327</v>
      </c>
      <c r="T238" s="437">
        <v>6152036.684439783</v>
      </c>
      <c r="U238" s="434">
        <f t="shared" si="42"/>
        <v>1327873.3864015378</v>
      </c>
      <c r="V238" s="425">
        <v>12148568.778039875</v>
      </c>
      <c r="W238" s="425">
        <v>5655987.9113679929</v>
      </c>
      <c r="X238" s="438">
        <v>-1391607</v>
      </c>
      <c r="Y238" s="438">
        <v>-1392811</v>
      </c>
      <c r="Z238" s="453">
        <f t="shared" si="45"/>
        <v>10756961.778039875</v>
      </c>
      <c r="AA238" s="453">
        <f t="shared" si="46"/>
        <v>4263176.9113679929</v>
      </c>
      <c r="AB238" s="434">
        <f t="shared" si="43"/>
        <v>-6493784.8666718816</v>
      </c>
      <c r="AC238" s="439">
        <f t="shared" si="37"/>
        <v>330.50547755676018</v>
      </c>
      <c r="AD238" s="453">
        <f t="shared" si="38"/>
        <v>132.87133898606803</v>
      </c>
      <c r="AE238" s="436">
        <f t="shared" si="44"/>
        <v>-197.63413857069216</v>
      </c>
      <c r="AF238" s="426">
        <v>10</v>
      </c>
      <c r="AG238" s="426">
        <v>10</v>
      </c>
      <c r="AH238" s="504"/>
      <c r="AI238" s="504"/>
      <c r="AJ238" s="504"/>
      <c r="AK238" s="504"/>
    </row>
    <row r="239" spans="1:37">
      <c r="A239" s="431">
        <v>742</v>
      </c>
      <c r="B239" s="432" t="s">
        <v>242</v>
      </c>
      <c r="C239" s="433">
        <v>1009</v>
      </c>
      <c r="D239" s="433">
        <v>988</v>
      </c>
      <c r="E239" s="437">
        <v>913435.50668043678</v>
      </c>
      <c r="F239" s="200">
        <v>898171.34695777204</v>
      </c>
      <c r="G239" s="434">
        <f t="shared" si="39"/>
        <v>-15264.159722664743</v>
      </c>
      <c r="H239" s="435">
        <v>-37881.772681386748</v>
      </c>
      <c r="I239" s="200">
        <f t="shared" si="40"/>
        <v>151679.13287492873</v>
      </c>
      <c r="J239" s="436">
        <f t="shared" si="41"/>
        <v>189560.9055563155</v>
      </c>
      <c r="K239" s="200">
        <v>-161407.18414677025</v>
      </c>
      <c r="L239" s="437">
        <v>-3223.4007747368878</v>
      </c>
      <c r="M239" s="437">
        <v>123525.4114653835</v>
      </c>
      <c r="N239" s="437">
        <v>210006.1600184603</v>
      </c>
      <c r="O239" s="437">
        <v>-89384.315777573138</v>
      </c>
      <c r="P239" s="200">
        <v>34280.68940877846</v>
      </c>
      <c r="Q239" s="437">
        <v>-49038</v>
      </c>
      <c r="R239" s="437">
        <v>-22975.863869158784</v>
      </c>
      <c r="S239" s="437">
        <v>225038.02043149644</v>
      </c>
      <c r="T239" s="437">
        <v>227813.65568504349</v>
      </c>
      <c r="U239" s="434">
        <f t="shared" si="42"/>
        <v>28837.771384388267</v>
      </c>
      <c r="V239" s="425">
        <v>1051553.7544305464</v>
      </c>
      <c r="W239" s="425">
        <v>1254688.2716685836</v>
      </c>
      <c r="X239" s="438">
        <v>327125</v>
      </c>
      <c r="Y239" s="438">
        <v>405085</v>
      </c>
      <c r="Z239" s="453">
        <f t="shared" si="45"/>
        <v>1378678.7544305464</v>
      </c>
      <c r="AA239" s="453">
        <f t="shared" si="46"/>
        <v>1659773.2716685836</v>
      </c>
      <c r="AB239" s="434">
        <f t="shared" si="43"/>
        <v>281094.5172380372</v>
      </c>
      <c r="AC239" s="439">
        <f t="shared" si="37"/>
        <v>1366.3813225277963</v>
      </c>
      <c r="AD239" s="453">
        <f t="shared" si="38"/>
        <v>1679.9324612030198</v>
      </c>
      <c r="AE239" s="436">
        <f t="shared" si="44"/>
        <v>313.55113867522346</v>
      </c>
      <c r="AF239" s="426">
        <v>19</v>
      </c>
      <c r="AG239" s="426">
        <v>19</v>
      </c>
      <c r="AH239" s="504"/>
      <c r="AI239" s="504"/>
      <c r="AJ239" s="504"/>
      <c r="AK239" s="504"/>
    </row>
    <row r="240" spans="1:37">
      <c r="A240" s="431">
        <v>743</v>
      </c>
      <c r="B240" s="432" t="s">
        <v>243</v>
      </c>
      <c r="C240" s="433">
        <v>64736</v>
      </c>
      <c r="D240" s="433">
        <v>65323</v>
      </c>
      <c r="E240" s="437">
        <v>20093637.065751456</v>
      </c>
      <c r="F240" s="200">
        <v>20592841.726926219</v>
      </c>
      <c r="G240" s="434">
        <f t="shared" si="39"/>
        <v>499204.66117476299</v>
      </c>
      <c r="H240" s="435">
        <v>-8187192.1826409344</v>
      </c>
      <c r="I240" s="200">
        <f t="shared" si="40"/>
        <v>-16186607.362383839</v>
      </c>
      <c r="J240" s="436">
        <f t="shared" si="41"/>
        <v>-7999415.1797429044</v>
      </c>
      <c r="K240" s="200">
        <v>-5497885.2655691179</v>
      </c>
      <c r="L240" s="437">
        <v>-8540111.0531316325</v>
      </c>
      <c r="M240" s="437">
        <v>-2689306.917071817</v>
      </c>
      <c r="N240" s="437">
        <v>-4003243.0852757152</v>
      </c>
      <c r="O240" s="437">
        <v>-5909768.8861724799</v>
      </c>
      <c r="P240" s="200">
        <v>2266515.6621959875</v>
      </c>
      <c r="Q240" s="437">
        <v>11856680</v>
      </c>
      <c r="R240" s="437">
        <v>12299018.935356123</v>
      </c>
      <c r="S240" s="437">
        <v>9945565.9278010912</v>
      </c>
      <c r="T240" s="437">
        <v>9891809.9511747789</v>
      </c>
      <c r="U240" s="434">
        <f t="shared" si="42"/>
        <v>388582.95872981101</v>
      </c>
      <c r="V240" s="425">
        <v>33708690.810911611</v>
      </c>
      <c r="W240" s="425">
        <v>26597063.252395485</v>
      </c>
      <c r="X240" s="438">
        <v>-2659770</v>
      </c>
      <c r="Y240" s="438">
        <v>-3028450</v>
      </c>
      <c r="Z240" s="453">
        <f t="shared" si="45"/>
        <v>31048920.810911611</v>
      </c>
      <c r="AA240" s="453">
        <f t="shared" si="46"/>
        <v>23568613.252395485</v>
      </c>
      <c r="AB240" s="434">
        <f t="shared" si="43"/>
        <v>-7480307.5585161261</v>
      </c>
      <c r="AC240" s="439">
        <f t="shared" si="37"/>
        <v>479.62371494858519</v>
      </c>
      <c r="AD240" s="453">
        <f t="shared" si="38"/>
        <v>360.8011458811672</v>
      </c>
      <c r="AE240" s="436">
        <f t="shared" si="44"/>
        <v>-118.82256906741799</v>
      </c>
      <c r="AF240" s="426">
        <v>14</v>
      </c>
      <c r="AG240" s="426">
        <v>14</v>
      </c>
      <c r="AH240" s="504"/>
      <c r="AI240" s="504"/>
      <c r="AJ240" s="504"/>
      <c r="AK240" s="504"/>
    </row>
    <row r="241" spans="1:37">
      <c r="A241" s="431">
        <v>746</v>
      </c>
      <c r="B241" s="432" t="s">
        <v>244</v>
      </c>
      <c r="C241" s="433">
        <v>4781</v>
      </c>
      <c r="D241" s="433">
        <v>4735</v>
      </c>
      <c r="E241" s="437">
        <v>5680291.0116206873</v>
      </c>
      <c r="F241" s="200">
        <v>5629985.8239320824</v>
      </c>
      <c r="G241" s="434">
        <f t="shared" si="39"/>
        <v>-50305.187688604929</v>
      </c>
      <c r="H241" s="435">
        <v>-710574.00683244562</v>
      </c>
      <c r="I241" s="200">
        <f t="shared" si="40"/>
        <v>-999073.91077564063</v>
      </c>
      <c r="J241" s="436">
        <f t="shared" si="41"/>
        <v>-288499.90394319501</v>
      </c>
      <c r="K241" s="200">
        <v>-103915.72865544069</v>
      </c>
      <c r="L241" s="437">
        <v>-149383.12248308209</v>
      </c>
      <c r="M241" s="437">
        <v>-606658.27817700489</v>
      </c>
      <c r="N241" s="437">
        <v>-585606.1011910981</v>
      </c>
      <c r="O241" s="437">
        <v>-428375.23806357168</v>
      </c>
      <c r="P241" s="200">
        <v>164290.55096211136</v>
      </c>
      <c r="Q241" s="437">
        <v>1377483</v>
      </c>
      <c r="R241" s="437">
        <v>1410848.1951298011</v>
      </c>
      <c r="S241" s="437">
        <v>923550.17904456658</v>
      </c>
      <c r="T241" s="437">
        <v>927037.86173937644</v>
      </c>
      <c r="U241" s="434">
        <f t="shared" si="42"/>
        <v>36852.877824611031</v>
      </c>
      <c r="V241" s="425">
        <v>7270750.1838328075</v>
      </c>
      <c r="W241" s="425">
        <v>6968797.9701214638</v>
      </c>
      <c r="X241" s="438">
        <v>259971</v>
      </c>
      <c r="Y241" s="438">
        <v>204484</v>
      </c>
      <c r="Z241" s="453">
        <f t="shared" si="45"/>
        <v>7530721.1838328075</v>
      </c>
      <c r="AA241" s="453">
        <f t="shared" si="46"/>
        <v>7173281.9701214638</v>
      </c>
      <c r="AB241" s="434">
        <f t="shared" si="43"/>
        <v>-357439.21371134371</v>
      </c>
      <c r="AC241" s="439">
        <f t="shared" si="37"/>
        <v>1575.1351566268161</v>
      </c>
      <c r="AD241" s="453">
        <f t="shared" si="38"/>
        <v>1514.9486737320938</v>
      </c>
      <c r="AE241" s="436">
        <f t="shared" si="44"/>
        <v>-60.186482894722303</v>
      </c>
      <c r="AF241" s="426">
        <v>17</v>
      </c>
      <c r="AG241" s="426">
        <v>17</v>
      </c>
      <c r="AH241" s="504"/>
      <c r="AI241" s="504"/>
      <c r="AJ241" s="504"/>
      <c r="AK241" s="504"/>
    </row>
    <row r="242" spans="1:37">
      <c r="A242" s="431">
        <v>747</v>
      </c>
      <c r="B242" s="432" t="s">
        <v>592</v>
      </c>
      <c r="C242" s="433">
        <v>1352</v>
      </c>
      <c r="D242" s="433">
        <v>1308</v>
      </c>
      <c r="E242" s="437">
        <v>229079.95816161495</v>
      </c>
      <c r="F242" s="200">
        <v>181526.17457036942</v>
      </c>
      <c r="G242" s="434">
        <f t="shared" si="39"/>
        <v>-47553.783591245534</v>
      </c>
      <c r="H242" s="435">
        <v>812735.25726145261</v>
      </c>
      <c r="I242" s="200">
        <f t="shared" si="40"/>
        <v>574282.73030818906</v>
      </c>
      <c r="J242" s="436">
        <f t="shared" si="41"/>
        <v>-238452.52695326356</v>
      </c>
      <c r="K242" s="200">
        <v>447558.96251326235</v>
      </c>
      <c r="L242" s="437">
        <v>363375.23701814812</v>
      </c>
      <c r="M242" s="437">
        <v>365176.29474819027</v>
      </c>
      <c r="N242" s="437">
        <v>283858.44803739246</v>
      </c>
      <c r="O242" s="437">
        <v>-118334.70145451991</v>
      </c>
      <c r="P242" s="200">
        <v>45383.746707168248</v>
      </c>
      <c r="Q242" s="437">
        <v>467959</v>
      </c>
      <c r="R242" s="437">
        <v>546791.75487211917</v>
      </c>
      <c r="S242" s="437">
        <v>336015.46016985865</v>
      </c>
      <c r="T242" s="437">
        <v>335091.58715118672</v>
      </c>
      <c r="U242" s="434">
        <f t="shared" si="42"/>
        <v>77908.881853447179</v>
      </c>
      <c r="V242" s="425">
        <v>1845789.6755929263</v>
      </c>
      <c r="W242" s="425">
        <v>1637692.2469283391</v>
      </c>
      <c r="X242" s="438">
        <v>-195850</v>
      </c>
      <c r="Y242" s="438">
        <v>-242451</v>
      </c>
      <c r="Z242" s="453">
        <f t="shared" si="45"/>
        <v>1649939.6755929263</v>
      </c>
      <c r="AA242" s="453">
        <f t="shared" si="46"/>
        <v>1395241.2469283391</v>
      </c>
      <c r="AB242" s="434">
        <f t="shared" si="43"/>
        <v>-254698.42866458721</v>
      </c>
      <c r="AC242" s="439">
        <f t="shared" si="37"/>
        <v>1220.3695825391467</v>
      </c>
      <c r="AD242" s="453">
        <f t="shared" si="38"/>
        <v>1066.6982010155498</v>
      </c>
      <c r="AE242" s="436">
        <f t="shared" si="44"/>
        <v>-153.67138152359689</v>
      </c>
      <c r="AF242" s="426">
        <v>4</v>
      </c>
      <c r="AG242" s="426">
        <v>4</v>
      </c>
      <c r="AH242" s="504"/>
      <c r="AI242" s="504"/>
      <c r="AJ242" s="504"/>
      <c r="AK242" s="504"/>
    </row>
    <row r="243" spans="1:37">
      <c r="A243" s="431">
        <v>748</v>
      </c>
      <c r="B243" s="432" t="s">
        <v>246</v>
      </c>
      <c r="C243" s="433">
        <v>5028</v>
      </c>
      <c r="D243" s="433">
        <v>4897</v>
      </c>
      <c r="E243" s="437">
        <v>4537297.6268343069</v>
      </c>
      <c r="F243" s="200">
        <v>4235228.7813030183</v>
      </c>
      <c r="G243" s="434">
        <f t="shared" si="39"/>
        <v>-302068.84553128853</v>
      </c>
      <c r="H243" s="435">
        <v>-1500351.8354530591</v>
      </c>
      <c r="I243" s="200">
        <f t="shared" si="40"/>
        <v>-2114721.962121652</v>
      </c>
      <c r="J243" s="436">
        <f t="shared" si="41"/>
        <v>-614370.12666859291</v>
      </c>
      <c r="K243" s="200">
        <v>-665206.94257305388</v>
      </c>
      <c r="L243" s="437">
        <v>-901599.41536739527</v>
      </c>
      <c r="M243" s="437">
        <v>-835144.89288000506</v>
      </c>
      <c r="N243" s="437">
        <v>-940002.64966115193</v>
      </c>
      <c r="O243" s="437">
        <v>-443031.37081252597</v>
      </c>
      <c r="P243" s="200">
        <v>169911.47371942119</v>
      </c>
      <c r="Q243" s="437">
        <v>2699997</v>
      </c>
      <c r="R243" s="437">
        <v>2561589.8101555142</v>
      </c>
      <c r="S243" s="437">
        <v>1025424.8215553551</v>
      </c>
      <c r="T243" s="437">
        <v>1015680.294506805</v>
      </c>
      <c r="U243" s="434">
        <f t="shared" si="42"/>
        <v>-148151.71689303592</v>
      </c>
      <c r="V243" s="425">
        <v>6762367.6129366029</v>
      </c>
      <c r="W243" s="425">
        <v>5697776.9239428062</v>
      </c>
      <c r="X243" s="438">
        <v>102390</v>
      </c>
      <c r="Y243" s="438">
        <v>429345</v>
      </c>
      <c r="Z243" s="453">
        <f t="shared" si="45"/>
        <v>6864757.6129366029</v>
      </c>
      <c r="AA243" s="453">
        <f t="shared" si="46"/>
        <v>6127121.9239428062</v>
      </c>
      <c r="AB243" s="434">
        <f t="shared" si="43"/>
        <v>-737635.68899379671</v>
      </c>
      <c r="AC243" s="439">
        <f t="shared" si="37"/>
        <v>1365.3058100510348</v>
      </c>
      <c r="AD243" s="453">
        <f t="shared" si="38"/>
        <v>1251.1990859593234</v>
      </c>
      <c r="AE243" s="436">
        <f t="shared" si="44"/>
        <v>-114.10672409171138</v>
      </c>
      <c r="AF243" s="426">
        <v>17</v>
      </c>
      <c r="AG243" s="426">
        <v>17</v>
      </c>
      <c r="AH243" s="504"/>
      <c r="AI243" s="504"/>
      <c r="AJ243" s="504"/>
      <c r="AK243" s="504"/>
    </row>
    <row r="244" spans="1:37">
      <c r="A244" s="431">
        <v>749</v>
      </c>
      <c r="B244" s="432" t="s">
        <v>247</v>
      </c>
      <c r="C244" s="433">
        <v>21293</v>
      </c>
      <c r="D244" s="433">
        <v>21232</v>
      </c>
      <c r="E244" s="437">
        <v>10670716.042779488</v>
      </c>
      <c r="F244" s="200">
        <v>10743070.263038523</v>
      </c>
      <c r="G244" s="434">
        <f t="shared" si="39"/>
        <v>72354.220259035006</v>
      </c>
      <c r="H244" s="435">
        <v>-5048735.5241520405</v>
      </c>
      <c r="I244" s="200">
        <f t="shared" si="40"/>
        <v>-5334053.7367709326</v>
      </c>
      <c r="J244" s="436">
        <f t="shared" si="41"/>
        <v>-285318.21261889208</v>
      </c>
      <c r="K244" s="200">
        <v>-2397156.3534561843</v>
      </c>
      <c r="L244" s="437">
        <v>-1996436.057007676</v>
      </c>
      <c r="M244" s="437">
        <v>-2651579.1706958557</v>
      </c>
      <c r="N244" s="437">
        <v>-2153447.441846001</v>
      </c>
      <c r="O244" s="437">
        <v>-1920858.089665418</v>
      </c>
      <c r="P244" s="200">
        <v>736687.8517481623</v>
      </c>
      <c r="Q244" s="437">
        <v>4632796</v>
      </c>
      <c r="R244" s="437">
        <v>5010593.8415084388</v>
      </c>
      <c r="S244" s="437">
        <v>3085504.7920736158</v>
      </c>
      <c r="T244" s="437">
        <v>3020021.1533850855</v>
      </c>
      <c r="U244" s="434">
        <f t="shared" si="42"/>
        <v>312314.20281990897</v>
      </c>
      <c r="V244" s="425">
        <v>13340281.310701065</v>
      </c>
      <c r="W244" s="425">
        <v>13439631.521590872</v>
      </c>
      <c r="X244" s="438">
        <v>-2054659</v>
      </c>
      <c r="Y244" s="438">
        <v>-1975738</v>
      </c>
      <c r="Z244" s="453">
        <f t="shared" si="45"/>
        <v>11285622.310701065</v>
      </c>
      <c r="AA244" s="453">
        <f t="shared" si="46"/>
        <v>11463893.521590872</v>
      </c>
      <c r="AB244" s="434">
        <f t="shared" si="43"/>
        <v>178271.21088980697</v>
      </c>
      <c r="AC244" s="439">
        <f t="shared" si="37"/>
        <v>530.01560657028438</v>
      </c>
      <c r="AD244" s="453">
        <f t="shared" si="38"/>
        <v>539.93469864312692</v>
      </c>
      <c r="AE244" s="436">
        <f t="shared" si="44"/>
        <v>9.9190920728425453</v>
      </c>
      <c r="AF244" s="426">
        <v>11</v>
      </c>
      <c r="AG244" s="426">
        <v>11</v>
      </c>
      <c r="AH244" s="504"/>
      <c r="AI244" s="504"/>
      <c r="AJ244" s="504"/>
      <c r="AK244" s="504"/>
    </row>
    <row r="245" spans="1:37">
      <c r="A245" s="431">
        <v>751</v>
      </c>
      <c r="B245" s="432" t="s">
        <v>248</v>
      </c>
      <c r="C245" s="433">
        <v>2904</v>
      </c>
      <c r="D245" s="433">
        <v>2877</v>
      </c>
      <c r="E245" s="437">
        <v>1312027.9939742747</v>
      </c>
      <c r="F245" s="200">
        <v>1238999.5504707065</v>
      </c>
      <c r="G245" s="434">
        <f t="shared" si="39"/>
        <v>-73028.443503568182</v>
      </c>
      <c r="H245" s="435">
        <v>-195818.75661701229</v>
      </c>
      <c r="I245" s="200">
        <f t="shared" si="40"/>
        <v>48344.753918328541</v>
      </c>
      <c r="J245" s="436">
        <f t="shared" si="41"/>
        <v>244163.51053534081</v>
      </c>
      <c r="K245" s="200">
        <v>54004.000961878512</v>
      </c>
      <c r="L245" s="437">
        <v>278049.56462632673</v>
      </c>
      <c r="M245" s="437">
        <v>-249822.7575788908</v>
      </c>
      <c r="N245" s="437">
        <v>-69246.174004534332</v>
      </c>
      <c r="O245" s="437">
        <v>-260282.06122679953</v>
      </c>
      <c r="P245" s="200">
        <v>99823.424523335663</v>
      </c>
      <c r="Q245" s="437">
        <v>1306770</v>
      </c>
      <c r="R245" s="437">
        <v>1201637.772055164</v>
      </c>
      <c r="S245" s="437">
        <v>521520.34733155294</v>
      </c>
      <c r="T245" s="437">
        <v>505376.80502929178</v>
      </c>
      <c r="U245" s="434">
        <f t="shared" si="42"/>
        <v>-121275.77024709736</v>
      </c>
      <c r="V245" s="425">
        <v>2944499.5846888153</v>
      </c>
      <c r="W245" s="425">
        <v>2994358.8815317242</v>
      </c>
      <c r="X245" s="438">
        <v>260362</v>
      </c>
      <c r="Y245" s="438">
        <v>234617</v>
      </c>
      <c r="Z245" s="453">
        <f t="shared" si="45"/>
        <v>3204861.5846888153</v>
      </c>
      <c r="AA245" s="453">
        <f t="shared" si="46"/>
        <v>3228975.8815317242</v>
      </c>
      <c r="AB245" s="434">
        <f t="shared" si="43"/>
        <v>24114.296842908952</v>
      </c>
      <c r="AC245" s="439">
        <f t="shared" si="37"/>
        <v>1103.6024740663966</v>
      </c>
      <c r="AD245" s="453">
        <f t="shared" si="38"/>
        <v>1122.3412865942732</v>
      </c>
      <c r="AE245" s="436">
        <f t="shared" si="44"/>
        <v>18.738812527876689</v>
      </c>
      <c r="AF245" s="426">
        <v>19</v>
      </c>
      <c r="AG245" s="426">
        <v>19</v>
      </c>
      <c r="AH245" s="504"/>
      <c r="AI245" s="504"/>
      <c r="AJ245" s="504"/>
      <c r="AK245" s="504"/>
    </row>
    <row r="246" spans="1:37">
      <c r="A246" s="431">
        <v>753</v>
      </c>
      <c r="B246" s="432" t="s">
        <v>593</v>
      </c>
      <c r="C246" s="433">
        <v>22190</v>
      </c>
      <c r="D246" s="433">
        <v>22320</v>
      </c>
      <c r="E246" s="437">
        <v>13643750.63292376</v>
      </c>
      <c r="F246" s="200">
        <v>13541241.280235691</v>
      </c>
      <c r="G246" s="434">
        <f t="shared" si="39"/>
        <v>-102509.35268806852</v>
      </c>
      <c r="H246" s="435">
        <v>8674618.9492432848</v>
      </c>
      <c r="I246" s="200">
        <f t="shared" si="40"/>
        <v>8980263.0758167766</v>
      </c>
      <c r="J246" s="436">
        <f t="shared" si="41"/>
        <v>305644.12657349184</v>
      </c>
      <c r="K246" s="200">
        <v>5432032.9815578219</v>
      </c>
      <c r="L246" s="437">
        <v>6617861.8208117215</v>
      </c>
      <c r="M246" s="437">
        <v>3242585.9676854638</v>
      </c>
      <c r="N246" s="437">
        <v>3607252.4094094052</v>
      </c>
      <c r="O246" s="437">
        <v>-2019289.4009670371</v>
      </c>
      <c r="P246" s="200">
        <v>774438.24656268756</v>
      </c>
      <c r="Q246" s="437">
        <v>-640179</v>
      </c>
      <c r="R246" s="437">
        <v>-613531.47980384016</v>
      </c>
      <c r="S246" s="437">
        <v>2530377.8872347632</v>
      </c>
      <c r="T246" s="437">
        <v>2475592.6170254587</v>
      </c>
      <c r="U246" s="434">
        <f t="shared" si="42"/>
        <v>-28137.750013144687</v>
      </c>
      <c r="V246" s="425">
        <v>24208568.469401807</v>
      </c>
      <c r="W246" s="425">
        <v>24383565.49372587</v>
      </c>
      <c r="X246" s="438">
        <v>-2128985</v>
      </c>
      <c r="Y246" s="438">
        <v>-2298834</v>
      </c>
      <c r="Z246" s="453">
        <f t="shared" si="45"/>
        <v>22079583.469401807</v>
      </c>
      <c r="AA246" s="453">
        <f t="shared" si="46"/>
        <v>22084731.49372587</v>
      </c>
      <c r="AB246" s="434">
        <f t="shared" si="43"/>
        <v>5148.0243240632117</v>
      </c>
      <c r="AC246" s="439">
        <f t="shared" si="37"/>
        <v>995.02404098250588</v>
      </c>
      <c r="AD246" s="453">
        <f t="shared" si="38"/>
        <v>989.4592963138831</v>
      </c>
      <c r="AE246" s="436">
        <f t="shared" si="44"/>
        <v>-5.5647446686227795</v>
      </c>
      <c r="AF246" s="426">
        <v>1</v>
      </c>
      <c r="AG246" s="427">
        <v>32</v>
      </c>
      <c r="AH246" s="504"/>
      <c r="AI246" s="504"/>
      <c r="AJ246" s="504"/>
      <c r="AK246" s="504"/>
    </row>
    <row r="247" spans="1:37">
      <c r="A247" s="431">
        <v>755</v>
      </c>
      <c r="B247" s="432" t="s">
        <v>594</v>
      </c>
      <c r="C247" s="433">
        <v>6198</v>
      </c>
      <c r="D247" s="433">
        <v>6217</v>
      </c>
      <c r="E247" s="437">
        <v>3530677.8506962676</v>
      </c>
      <c r="F247" s="200">
        <v>3375946.2205832535</v>
      </c>
      <c r="G247" s="434">
        <f t="shared" si="39"/>
        <v>-154731.63011301402</v>
      </c>
      <c r="H247" s="435">
        <v>1301277.5363694122</v>
      </c>
      <c r="I247" s="200">
        <f t="shared" si="40"/>
        <v>1637120.9990088029</v>
      </c>
      <c r="J247" s="436">
        <f t="shared" si="41"/>
        <v>335843.46263939072</v>
      </c>
      <c r="K247" s="200">
        <v>464360.05994844204</v>
      </c>
      <c r="L247" s="437">
        <v>945133.31299522717</v>
      </c>
      <c r="M247" s="437">
        <v>836917.47642097028</v>
      </c>
      <c r="N247" s="437">
        <v>1038727.8126682282</v>
      </c>
      <c r="O247" s="437">
        <v>-562451.71172993141</v>
      </c>
      <c r="P247" s="200">
        <v>215711.58507527906</v>
      </c>
      <c r="Q247" s="437">
        <v>126925</v>
      </c>
      <c r="R247" s="437">
        <v>-16214.597533682334</v>
      </c>
      <c r="S247" s="437">
        <v>912800.49977479712</v>
      </c>
      <c r="T247" s="437">
        <v>868897.16991338076</v>
      </c>
      <c r="U247" s="434">
        <f t="shared" si="42"/>
        <v>-187042.92739509873</v>
      </c>
      <c r="V247" s="425">
        <v>5871680.8868404767</v>
      </c>
      <c r="W247" s="425">
        <v>5865749.7920975937</v>
      </c>
      <c r="X247" s="438">
        <v>-1604093</v>
      </c>
      <c r="Y247" s="438">
        <v>-1659080</v>
      </c>
      <c r="Z247" s="453">
        <f t="shared" si="45"/>
        <v>4267587.8868404767</v>
      </c>
      <c r="AA247" s="453">
        <f t="shared" si="46"/>
        <v>4206669.7920975937</v>
      </c>
      <c r="AB247" s="434">
        <f t="shared" si="43"/>
        <v>-60918.094742882997</v>
      </c>
      <c r="AC247" s="439">
        <f t="shared" si="37"/>
        <v>688.54273747022853</v>
      </c>
      <c r="AD247" s="453">
        <f t="shared" si="38"/>
        <v>676.63982501167663</v>
      </c>
      <c r="AE247" s="436">
        <f t="shared" si="44"/>
        <v>-11.902912458551896</v>
      </c>
      <c r="AF247" s="426">
        <v>1</v>
      </c>
      <c r="AG247" s="427">
        <v>34</v>
      </c>
      <c r="AH247" s="504"/>
      <c r="AI247" s="504"/>
      <c r="AJ247" s="504"/>
      <c r="AK247" s="504"/>
    </row>
    <row r="248" spans="1:37">
      <c r="A248" s="431">
        <v>758</v>
      </c>
      <c r="B248" s="432" t="s">
        <v>251</v>
      </c>
      <c r="C248" s="433">
        <v>8187</v>
      </c>
      <c r="D248" s="433">
        <v>8134</v>
      </c>
      <c r="E248" s="437">
        <v>7616099.3412966598</v>
      </c>
      <c r="F248" s="200">
        <v>8102877.826890355</v>
      </c>
      <c r="G248" s="434">
        <f t="shared" si="39"/>
        <v>486778.48559369519</v>
      </c>
      <c r="H248" s="435">
        <v>-5567326.6822932586</v>
      </c>
      <c r="I248" s="200">
        <f t="shared" si="40"/>
        <v>-3648286.2193557802</v>
      </c>
      <c r="J248" s="436">
        <f t="shared" si="41"/>
        <v>1919040.4629374784</v>
      </c>
      <c r="K248" s="200">
        <v>-3690454.1879474381</v>
      </c>
      <c r="L248" s="437">
        <v>-2319847.9733613604</v>
      </c>
      <c r="M248" s="437">
        <v>-1876872.494345821</v>
      </c>
      <c r="N248" s="437">
        <v>-874781.46777197486</v>
      </c>
      <c r="O248" s="437">
        <v>-735882.61592589063</v>
      </c>
      <c r="P248" s="200">
        <v>282225.83770344534</v>
      </c>
      <c r="Q248" s="437">
        <v>-104264</v>
      </c>
      <c r="R248" s="437">
        <v>608424.11334587587</v>
      </c>
      <c r="S248" s="437">
        <v>1522016.359015387</v>
      </c>
      <c r="T248" s="437">
        <v>1511507.9409612808</v>
      </c>
      <c r="U248" s="434">
        <f t="shared" si="42"/>
        <v>702179.69529176969</v>
      </c>
      <c r="V248" s="425">
        <v>3466525.0180187882</v>
      </c>
      <c r="W248" s="425">
        <v>6574523.6620063726</v>
      </c>
      <c r="X248" s="438">
        <v>-970894</v>
      </c>
      <c r="Y248" s="438">
        <v>-907313</v>
      </c>
      <c r="Z248" s="453">
        <f t="shared" si="45"/>
        <v>2495631.0180187882</v>
      </c>
      <c r="AA248" s="453">
        <f t="shared" si="46"/>
        <v>5667210.6620063726</v>
      </c>
      <c r="AB248" s="434">
        <f t="shared" si="43"/>
        <v>3171579.6439875844</v>
      </c>
      <c r="AC248" s="439">
        <f t="shared" si="37"/>
        <v>304.82851081211533</v>
      </c>
      <c r="AD248" s="453">
        <f t="shared" si="38"/>
        <v>696.73108704282913</v>
      </c>
      <c r="AE248" s="436">
        <f t="shared" si="44"/>
        <v>391.90257623071381</v>
      </c>
      <c r="AF248" s="426">
        <v>19</v>
      </c>
      <c r="AG248" s="426">
        <v>19</v>
      </c>
      <c r="AH248" s="504"/>
      <c r="AI248" s="504"/>
      <c r="AJ248" s="504"/>
      <c r="AK248" s="504"/>
    </row>
    <row r="249" spans="1:37">
      <c r="A249" s="431">
        <v>759</v>
      </c>
      <c r="B249" s="432" t="s">
        <v>252</v>
      </c>
      <c r="C249" s="433">
        <v>1997</v>
      </c>
      <c r="D249" s="433">
        <v>1942</v>
      </c>
      <c r="E249" s="437">
        <v>936692.07371162903</v>
      </c>
      <c r="F249" s="200">
        <v>1033948.8953112905</v>
      </c>
      <c r="G249" s="434">
        <f t="shared" si="39"/>
        <v>97256.821599661489</v>
      </c>
      <c r="H249" s="435">
        <v>287272.13883721136</v>
      </c>
      <c r="I249" s="200">
        <f t="shared" si="40"/>
        <v>-156797.76200268621</v>
      </c>
      <c r="J249" s="436">
        <f t="shared" si="41"/>
        <v>-444069.90083989757</v>
      </c>
      <c r="K249" s="200">
        <v>296684.54337241122</v>
      </c>
      <c r="L249" s="437">
        <v>82689.313714505712</v>
      </c>
      <c r="M249" s="437">
        <v>-9412.404535199852</v>
      </c>
      <c r="N249" s="437">
        <v>-131176.10161982421</v>
      </c>
      <c r="O249" s="437">
        <v>-175692.65307697069</v>
      </c>
      <c r="P249" s="200">
        <v>67381.678979603006</v>
      </c>
      <c r="Q249" s="437">
        <v>935857</v>
      </c>
      <c r="R249" s="437">
        <v>904178.12308113603</v>
      </c>
      <c r="S249" s="437">
        <v>487637.29880807875</v>
      </c>
      <c r="T249" s="437">
        <v>486972.1783051081</v>
      </c>
      <c r="U249" s="434">
        <f t="shared" si="42"/>
        <v>-32343.997421834618</v>
      </c>
      <c r="V249" s="425">
        <v>2647458.5113569191</v>
      </c>
      <c r="W249" s="425">
        <v>2268301.4347341564</v>
      </c>
      <c r="X249" s="438">
        <v>-513054</v>
      </c>
      <c r="Y249" s="438">
        <v>-506187</v>
      </c>
      <c r="Z249" s="453">
        <f t="shared" si="45"/>
        <v>2134404.5113569191</v>
      </c>
      <c r="AA249" s="453">
        <f t="shared" si="46"/>
        <v>1762114.4347341564</v>
      </c>
      <c r="AB249" s="434">
        <f t="shared" si="43"/>
        <v>-372290.07662276272</v>
      </c>
      <c r="AC249" s="439">
        <f t="shared" si="37"/>
        <v>1068.805463874271</v>
      </c>
      <c r="AD249" s="453">
        <f t="shared" si="38"/>
        <v>907.37097566125453</v>
      </c>
      <c r="AE249" s="436">
        <f t="shared" si="44"/>
        <v>-161.43448821301649</v>
      </c>
      <c r="AF249" s="426">
        <v>14</v>
      </c>
      <c r="AG249" s="426">
        <v>14</v>
      </c>
      <c r="AH249" s="504"/>
      <c r="AI249" s="504"/>
      <c r="AJ249" s="504"/>
      <c r="AK249" s="504"/>
    </row>
    <row r="250" spans="1:37">
      <c r="A250" s="431">
        <v>761</v>
      </c>
      <c r="B250" s="432" t="s">
        <v>253</v>
      </c>
      <c r="C250" s="433">
        <v>8563</v>
      </c>
      <c r="D250" s="433">
        <v>8426</v>
      </c>
      <c r="E250" s="437">
        <v>705954.85900239972</v>
      </c>
      <c r="F250" s="200">
        <v>470646.94947732473</v>
      </c>
      <c r="G250" s="434">
        <f t="shared" si="39"/>
        <v>-235307.909525075</v>
      </c>
      <c r="H250" s="435">
        <v>3743879.1699311105</v>
      </c>
      <c r="I250" s="200">
        <f t="shared" si="40"/>
        <v>1399538.595006648</v>
      </c>
      <c r="J250" s="436">
        <f t="shared" si="41"/>
        <v>-2344340.5749244625</v>
      </c>
      <c r="K250" s="200">
        <v>2210648.4588482603</v>
      </c>
      <c r="L250" s="437">
        <v>1182988.9006703226</v>
      </c>
      <c r="M250" s="437">
        <v>1533230.7110828501</v>
      </c>
      <c r="N250" s="437">
        <v>686492.1597042036</v>
      </c>
      <c r="O250" s="437">
        <v>-762299.8428561046</v>
      </c>
      <c r="P250" s="200">
        <v>292357.37748822605</v>
      </c>
      <c r="Q250" s="437">
        <v>4177982</v>
      </c>
      <c r="R250" s="437">
        <v>3966365.6546373293</v>
      </c>
      <c r="S250" s="437">
        <v>1840449.4381827025</v>
      </c>
      <c r="T250" s="437">
        <v>1825932.6538719828</v>
      </c>
      <c r="U250" s="434">
        <f t="shared" si="42"/>
        <v>-226133.12967338972</v>
      </c>
      <c r="V250" s="425">
        <v>10468265.467116212</v>
      </c>
      <c r="W250" s="425">
        <v>7662483.8531638365</v>
      </c>
      <c r="X250" s="438">
        <v>239673</v>
      </c>
      <c r="Y250" s="438">
        <v>620575</v>
      </c>
      <c r="Z250" s="453">
        <f t="shared" si="45"/>
        <v>10707938.467116212</v>
      </c>
      <c r="AA250" s="453">
        <f t="shared" si="46"/>
        <v>8283058.8531638365</v>
      </c>
      <c r="AB250" s="434">
        <f t="shared" si="43"/>
        <v>-2424879.6139523759</v>
      </c>
      <c r="AC250" s="439">
        <f t="shared" si="37"/>
        <v>1250.4891354801136</v>
      </c>
      <c r="AD250" s="453">
        <f t="shared" si="38"/>
        <v>983.03570533632046</v>
      </c>
      <c r="AE250" s="436">
        <f t="shared" si="44"/>
        <v>-267.45343014379318</v>
      </c>
      <c r="AF250" s="426">
        <v>2</v>
      </c>
      <c r="AG250" s="426">
        <v>2</v>
      </c>
      <c r="AH250" s="504"/>
      <c r="AI250" s="504"/>
      <c r="AJ250" s="504"/>
      <c r="AK250" s="504"/>
    </row>
    <row r="251" spans="1:37">
      <c r="A251" s="431">
        <v>762</v>
      </c>
      <c r="B251" s="432" t="s">
        <v>254</v>
      </c>
      <c r="C251" s="433">
        <v>3777</v>
      </c>
      <c r="D251" s="433">
        <v>3672</v>
      </c>
      <c r="E251" s="437">
        <v>1068592.5816253508</v>
      </c>
      <c r="F251" s="200">
        <v>988419.31989197829</v>
      </c>
      <c r="G251" s="434">
        <f t="shared" si="39"/>
        <v>-80173.261733372463</v>
      </c>
      <c r="H251" s="435">
        <v>2112703.126274324</v>
      </c>
      <c r="I251" s="200">
        <f t="shared" si="40"/>
        <v>1522409.4654903081</v>
      </c>
      <c r="J251" s="436">
        <f t="shared" si="41"/>
        <v>-590293.6607840159</v>
      </c>
      <c r="K251" s="200">
        <v>1321670.5136391146</v>
      </c>
      <c r="L251" s="437">
        <v>1132761.1894968753</v>
      </c>
      <c r="M251" s="437">
        <v>791032.61263520934</v>
      </c>
      <c r="N251" s="437">
        <v>594446.36913737422</v>
      </c>
      <c r="O251" s="437">
        <v>-332205.67564296414</v>
      </c>
      <c r="P251" s="200">
        <v>127407.58249902278</v>
      </c>
      <c r="Q251" s="437">
        <v>404542</v>
      </c>
      <c r="R251" s="437">
        <v>1286418.507842063</v>
      </c>
      <c r="S251" s="437">
        <v>890771.17347844259</v>
      </c>
      <c r="T251" s="437">
        <v>885231.54954171623</v>
      </c>
      <c r="U251" s="434">
        <f t="shared" si="42"/>
        <v>876336.88390533673</v>
      </c>
      <c r="V251" s="425">
        <v>4476608.881378117</v>
      </c>
      <c r="W251" s="425">
        <v>4682478.8428403912</v>
      </c>
      <c r="X251" s="438">
        <v>-90670</v>
      </c>
      <c r="Y251" s="438">
        <v>-61058</v>
      </c>
      <c r="Z251" s="453">
        <f t="shared" si="45"/>
        <v>4385938.881378117</v>
      </c>
      <c r="AA251" s="453">
        <f t="shared" si="46"/>
        <v>4621420.8428403912</v>
      </c>
      <c r="AB251" s="434">
        <f t="shared" si="43"/>
        <v>235481.96146227419</v>
      </c>
      <c r="AC251" s="439">
        <f t="shared" si="37"/>
        <v>1161.2228968435577</v>
      </c>
      <c r="AD251" s="453">
        <f t="shared" si="38"/>
        <v>1258.5568744118711</v>
      </c>
      <c r="AE251" s="436">
        <f t="shared" si="44"/>
        <v>97.333977568313458</v>
      </c>
      <c r="AF251" s="426">
        <v>11</v>
      </c>
      <c r="AG251" s="426">
        <v>11</v>
      </c>
      <c r="AH251" s="504"/>
      <c r="AI251" s="504"/>
      <c r="AJ251" s="504"/>
      <c r="AK251" s="504"/>
    </row>
    <row r="252" spans="1:37">
      <c r="A252" s="431">
        <v>765</v>
      </c>
      <c r="B252" s="432" t="s">
        <v>255</v>
      </c>
      <c r="C252" s="433">
        <v>10348</v>
      </c>
      <c r="D252" s="433">
        <v>10354</v>
      </c>
      <c r="E252" s="437">
        <v>4009531.4600446932</v>
      </c>
      <c r="F252" s="200">
        <v>4177437.2100304747</v>
      </c>
      <c r="G252" s="434">
        <f t="shared" si="39"/>
        <v>167905.7499857815</v>
      </c>
      <c r="H252" s="435">
        <v>-2949679.0255426308</v>
      </c>
      <c r="I252" s="200">
        <f t="shared" si="40"/>
        <v>-1617697.0488416669</v>
      </c>
      <c r="J252" s="436">
        <f t="shared" si="41"/>
        <v>1331981.9767009639</v>
      </c>
      <c r="K252" s="200">
        <v>-2184411.0825233534</v>
      </c>
      <c r="L252" s="437">
        <v>-1045315.3512355549</v>
      </c>
      <c r="M252" s="437">
        <v>-765267.9430192773</v>
      </c>
      <c r="N252" s="437">
        <v>5090.9212425721453</v>
      </c>
      <c r="O252" s="437">
        <v>-936725.91655970877</v>
      </c>
      <c r="P252" s="200">
        <v>359253.29771102447</v>
      </c>
      <c r="Q252" s="437">
        <v>1431520</v>
      </c>
      <c r="R252" s="437">
        <v>1769185.3447409282</v>
      </c>
      <c r="S252" s="437">
        <v>1887722.8527956752</v>
      </c>
      <c r="T252" s="437">
        <v>1862384.0320725932</v>
      </c>
      <c r="U252" s="434">
        <f t="shared" si="42"/>
        <v>312326.52401784621</v>
      </c>
      <c r="V252" s="425">
        <v>4379095.2872977378</v>
      </c>
      <c r="W252" s="425">
        <v>6191309.5382119054</v>
      </c>
      <c r="X252" s="438">
        <v>589416</v>
      </c>
      <c r="Y252" s="438">
        <v>604513</v>
      </c>
      <c r="Z252" s="453">
        <f t="shared" si="45"/>
        <v>4968511.2872977378</v>
      </c>
      <c r="AA252" s="453">
        <f t="shared" si="46"/>
        <v>6795822.5382119054</v>
      </c>
      <c r="AB252" s="434">
        <f t="shared" si="43"/>
        <v>1827311.2509141676</v>
      </c>
      <c r="AC252" s="439">
        <f t="shared" si="37"/>
        <v>480.1421808366581</v>
      </c>
      <c r="AD252" s="453">
        <f t="shared" si="38"/>
        <v>656.34755053234551</v>
      </c>
      <c r="AE252" s="436">
        <f t="shared" si="44"/>
        <v>176.20536969568741</v>
      </c>
      <c r="AF252" s="426">
        <v>18</v>
      </c>
      <c r="AG252" s="426">
        <v>18</v>
      </c>
      <c r="AH252" s="504"/>
      <c r="AI252" s="504"/>
      <c r="AJ252" s="504"/>
      <c r="AK252" s="504"/>
    </row>
    <row r="253" spans="1:37">
      <c r="A253" s="431">
        <v>768</v>
      </c>
      <c r="B253" s="432" t="s">
        <v>256</v>
      </c>
      <c r="C253" s="433">
        <v>2430</v>
      </c>
      <c r="D253" s="433">
        <v>2375</v>
      </c>
      <c r="E253" s="437">
        <v>641464.26380253769</v>
      </c>
      <c r="F253" s="200">
        <v>576620.06652785081</v>
      </c>
      <c r="G253" s="434">
        <f t="shared" si="39"/>
        <v>-64844.197274686885</v>
      </c>
      <c r="H253" s="435">
        <v>631670.2812751513</v>
      </c>
      <c r="I253" s="200">
        <f t="shared" si="40"/>
        <v>804143.85890251503</v>
      </c>
      <c r="J253" s="436">
        <f t="shared" si="41"/>
        <v>172473.57762736373</v>
      </c>
      <c r="K253" s="200">
        <v>145425.74719057904</v>
      </c>
      <c r="L253" s="437">
        <v>355766.72620213433</v>
      </c>
      <c r="M253" s="437">
        <v>486244.53408457228</v>
      </c>
      <c r="N253" s="437">
        <v>580837.77300998324</v>
      </c>
      <c r="O253" s="437">
        <v>-214866.14369608928</v>
      </c>
      <c r="P253" s="200">
        <v>82405.503386486685</v>
      </c>
      <c r="Q253" s="437">
        <v>358341</v>
      </c>
      <c r="R253" s="437">
        <v>763322.17471850431</v>
      </c>
      <c r="S253" s="437">
        <v>569415.54148617212</v>
      </c>
      <c r="T253" s="437">
        <v>567352.11782793526</v>
      </c>
      <c r="U253" s="434">
        <f t="shared" si="42"/>
        <v>402917.75106026733</v>
      </c>
      <c r="V253" s="425">
        <v>2200891.086563861</v>
      </c>
      <c r="W253" s="425">
        <v>2711438.2180248778</v>
      </c>
      <c r="X253" s="438">
        <v>303659</v>
      </c>
      <c r="Y253" s="438">
        <v>240245</v>
      </c>
      <c r="Z253" s="453">
        <f t="shared" si="45"/>
        <v>2504550.086563861</v>
      </c>
      <c r="AA253" s="453">
        <f t="shared" si="46"/>
        <v>2951683.2180248778</v>
      </c>
      <c r="AB253" s="434">
        <f t="shared" si="43"/>
        <v>447133.13146101683</v>
      </c>
      <c r="AC253" s="439">
        <f t="shared" si="37"/>
        <v>1030.679047968667</v>
      </c>
      <c r="AD253" s="453">
        <f t="shared" si="38"/>
        <v>1242.8139865367907</v>
      </c>
      <c r="AE253" s="436">
        <f t="shared" si="44"/>
        <v>212.13493856812374</v>
      </c>
      <c r="AF253" s="426">
        <v>10</v>
      </c>
      <c r="AG253" s="426">
        <v>10</v>
      </c>
      <c r="AH253" s="504"/>
      <c r="AI253" s="504"/>
      <c r="AJ253" s="504"/>
      <c r="AK253" s="504"/>
    </row>
    <row r="254" spans="1:37">
      <c r="A254" s="431">
        <v>777</v>
      </c>
      <c r="B254" s="432" t="s">
        <v>257</v>
      </c>
      <c r="C254" s="433">
        <v>7508</v>
      </c>
      <c r="D254" s="433">
        <v>7367</v>
      </c>
      <c r="E254" s="437">
        <v>3099749.1633736673</v>
      </c>
      <c r="F254" s="200">
        <v>3181851.5580748306</v>
      </c>
      <c r="G254" s="434">
        <f t="shared" si="39"/>
        <v>82102.394701163284</v>
      </c>
      <c r="H254" s="435">
        <v>383849.05508948967</v>
      </c>
      <c r="I254" s="200">
        <f t="shared" si="40"/>
        <v>448512.63355944573</v>
      </c>
      <c r="J254" s="436">
        <f t="shared" si="41"/>
        <v>64663.578469956061</v>
      </c>
      <c r="K254" s="200">
        <v>-72003.561203717982</v>
      </c>
      <c r="L254" s="437">
        <v>298171.42777443671</v>
      </c>
      <c r="M254" s="437">
        <v>455852.61629320763</v>
      </c>
      <c r="N254" s="437">
        <v>561220.16880010057</v>
      </c>
      <c r="O254" s="437">
        <v>-666492.1602564588</v>
      </c>
      <c r="P254" s="200">
        <v>255613.19724136734</v>
      </c>
      <c r="Q254" s="437">
        <v>2542504</v>
      </c>
      <c r="R254" s="437">
        <v>3070203.8262551795</v>
      </c>
      <c r="S254" s="437">
        <v>1559568.3935236621</v>
      </c>
      <c r="T254" s="437">
        <v>1559321.824338343</v>
      </c>
      <c r="U254" s="434">
        <f t="shared" si="42"/>
        <v>527453.25706986059</v>
      </c>
      <c r="V254" s="425">
        <v>7585670.6119868187</v>
      </c>
      <c r="W254" s="425">
        <v>8259889.8423769148</v>
      </c>
      <c r="X254" s="438">
        <v>82592</v>
      </c>
      <c r="Y254" s="438">
        <v>-164594</v>
      </c>
      <c r="Z254" s="453">
        <f t="shared" si="45"/>
        <v>7668262.6119868187</v>
      </c>
      <c r="AA254" s="453">
        <f t="shared" si="46"/>
        <v>8095295.8423769148</v>
      </c>
      <c r="AB254" s="434">
        <f t="shared" si="43"/>
        <v>427033.23039009608</v>
      </c>
      <c r="AC254" s="439">
        <f t="shared" si="37"/>
        <v>1021.3455796466194</v>
      </c>
      <c r="AD254" s="453">
        <f t="shared" si="38"/>
        <v>1098.8592157427602</v>
      </c>
      <c r="AE254" s="436">
        <f t="shared" si="44"/>
        <v>77.513636096140772</v>
      </c>
      <c r="AF254" s="426">
        <v>18</v>
      </c>
      <c r="AG254" s="426">
        <v>18</v>
      </c>
      <c r="AH254" s="504"/>
      <c r="AI254" s="504"/>
      <c r="AJ254" s="504"/>
      <c r="AK254" s="504"/>
    </row>
    <row r="255" spans="1:37">
      <c r="A255" s="431">
        <v>778</v>
      </c>
      <c r="B255" s="432" t="s">
        <v>258</v>
      </c>
      <c r="C255" s="433">
        <v>6891</v>
      </c>
      <c r="D255" s="433">
        <v>6763</v>
      </c>
      <c r="E255" s="437">
        <v>342094.95037001441</v>
      </c>
      <c r="F255" s="200">
        <v>475803.77023426327</v>
      </c>
      <c r="G255" s="434">
        <f t="shared" si="39"/>
        <v>133708.81986424886</v>
      </c>
      <c r="H255" s="435">
        <v>204713.41561116235</v>
      </c>
      <c r="I255" s="200">
        <f t="shared" si="40"/>
        <v>580222.02635204955</v>
      </c>
      <c r="J255" s="436">
        <f t="shared" si="41"/>
        <v>375508.61074088723</v>
      </c>
      <c r="K255" s="200">
        <v>204565.76965551908</v>
      </c>
      <c r="L255" s="437">
        <v>734074.98645046039</v>
      </c>
      <c r="M255" s="437">
        <v>147.64595564326964</v>
      </c>
      <c r="N255" s="437">
        <v>223339.17060215434</v>
      </c>
      <c r="O255" s="437">
        <v>-611848.3072912218</v>
      </c>
      <c r="P255" s="200">
        <v>234656.17659065663</v>
      </c>
      <c r="Q255" s="437">
        <v>3044071</v>
      </c>
      <c r="R255" s="437">
        <v>3229453.7454785225</v>
      </c>
      <c r="S255" s="437">
        <v>1365028.5224604667</v>
      </c>
      <c r="T255" s="437">
        <v>1359137.6177347938</v>
      </c>
      <c r="U255" s="434">
        <f t="shared" si="42"/>
        <v>179491.84075285029</v>
      </c>
      <c r="V255" s="425">
        <v>4955907.8884416427</v>
      </c>
      <c r="W255" s="425">
        <v>5644617.159936524</v>
      </c>
      <c r="X255" s="438">
        <v>92402</v>
      </c>
      <c r="Y255" s="438">
        <v>136578</v>
      </c>
      <c r="Z255" s="453">
        <f t="shared" si="45"/>
        <v>5048309.8884416427</v>
      </c>
      <c r="AA255" s="453">
        <f t="shared" si="46"/>
        <v>5781195.159936524</v>
      </c>
      <c r="AB255" s="434">
        <f t="shared" si="43"/>
        <v>732885.27149488125</v>
      </c>
      <c r="AC255" s="439">
        <f t="shared" si="37"/>
        <v>732.59467253542925</v>
      </c>
      <c r="AD255" s="453">
        <f t="shared" si="38"/>
        <v>854.82702350089073</v>
      </c>
      <c r="AE255" s="436">
        <f t="shared" si="44"/>
        <v>122.23235096546148</v>
      </c>
      <c r="AF255" s="426">
        <v>11</v>
      </c>
      <c r="AG255" s="426">
        <v>11</v>
      </c>
      <c r="AH255" s="504"/>
      <c r="AI255" s="504"/>
      <c r="AJ255" s="504"/>
      <c r="AK255" s="504"/>
    </row>
    <row r="256" spans="1:37">
      <c r="A256" s="431">
        <v>781</v>
      </c>
      <c r="B256" s="432" t="s">
        <v>259</v>
      </c>
      <c r="C256" s="433">
        <v>3584</v>
      </c>
      <c r="D256" s="433">
        <v>3504</v>
      </c>
      <c r="E256" s="437">
        <v>-615246.50386745622</v>
      </c>
      <c r="F256" s="200">
        <v>-704495.70787327504</v>
      </c>
      <c r="G256" s="434">
        <f t="shared" si="39"/>
        <v>-89249.204005818814</v>
      </c>
      <c r="H256" s="435">
        <v>3261691.0322808335</v>
      </c>
      <c r="I256" s="200">
        <f t="shared" si="40"/>
        <v>3183260.2344523729</v>
      </c>
      <c r="J256" s="436">
        <f t="shared" si="41"/>
        <v>-78430.797828460578</v>
      </c>
      <c r="K256" s="200">
        <v>1672898.4574167642</v>
      </c>
      <c r="L256" s="437">
        <v>1783490.0111712585</v>
      </c>
      <c r="M256" s="437">
        <v>1588792.5748640695</v>
      </c>
      <c r="N256" s="437">
        <v>1595198.4690263134</v>
      </c>
      <c r="O256" s="437">
        <v>-317006.72316256707</v>
      </c>
      <c r="P256" s="200">
        <v>121578.47741736815</v>
      </c>
      <c r="Q256" s="437">
        <v>542259</v>
      </c>
      <c r="R256" s="437">
        <v>756295.74786122574</v>
      </c>
      <c r="S256" s="437">
        <v>805419.18893994577</v>
      </c>
      <c r="T256" s="437">
        <v>802150.07737273281</v>
      </c>
      <c r="U256" s="434">
        <f t="shared" si="42"/>
        <v>210767.63629401289</v>
      </c>
      <c r="V256" s="425">
        <v>3994122.717353323</v>
      </c>
      <c r="W256" s="425">
        <v>4037210.3518839814</v>
      </c>
      <c r="X256" s="438">
        <v>-412507</v>
      </c>
      <c r="Y256" s="438">
        <v>-333289</v>
      </c>
      <c r="Z256" s="453">
        <f t="shared" si="45"/>
        <v>3581615.717353323</v>
      </c>
      <c r="AA256" s="453">
        <f t="shared" si="46"/>
        <v>3703921.3518839814</v>
      </c>
      <c r="AB256" s="434">
        <f t="shared" si="43"/>
        <v>122305.63453065837</v>
      </c>
      <c r="AC256" s="439">
        <f t="shared" si="37"/>
        <v>999.33474256510124</v>
      </c>
      <c r="AD256" s="453">
        <f t="shared" si="38"/>
        <v>1057.0551803321864</v>
      </c>
      <c r="AE256" s="436">
        <f t="shared" si="44"/>
        <v>57.720437767085173</v>
      </c>
      <c r="AF256" s="426">
        <v>7</v>
      </c>
      <c r="AG256" s="426">
        <v>7</v>
      </c>
      <c r="AH256" s="504"/>
      <c r="AI256" s="504"/>
      <c r="AJ256" s="504"/>
      <c r="AK256" s="504"/>
    </row>
    <row r="257" spans="1:37">
      <c r="A257" s="431">
        <v>783</v>
      </c>
      <c r="B257" s="432" t="s">
        <v>260</v>
      </c>
      <c r="C257" s="433">
        <v>6588</v>
      </c>
      <c r="D257" s="433">
        <v>6419</v>
      </c>
      <c r="E257" s="437">
        <v>245065.75436051213</v>
      </c>
      <c r="F257" s="200">
        <v>325496.6744609935</v>
      </c>
      <c r="G257" s="434">
        <f t="shared" si="39"/>
        <v>80430.920100481366</v>
      </c>
      <c r="H257" s="435">
        <v>787499.03348971601</v>
      </c>
      <c r="I257" s="200">
        <f t="shared" si="40"/>
        <v>-499644.34383783885</v>
      </c>
      <c r="J257" s="436">
        <f t="shared" si="41"/>
        <v>-1287143.3773275549</v>
      </c>
      <c r="K257" s="200">
        <v>482606.31541533151</v>
      </c>
      <c r="L257" s="437">
        <v>-116359.82623319549</v>
      </c>
      <c r="M257" s="437">
        <v>304892.71807438449</v>
      </c>
      <c r="N257" s="437">
        <v>-25278.264911026919</v>
      </c>
      <c r="O257" s="437">
        <v>-580726.64268850407</v>
      </c>
      <c r="P257" s="200">
        <v>222720.38999488761</v>
      </c>
      <c r="Q257" s="437">
        <v>1733538</v>
      </c>
      <c r="R257" s="437">
        <v>1560564.6471283075</v>
      </c>
      <c r="S257" s="437">
        <v>1263911.4918444799</v>
      </c>
      <c r="T257" s="437">
        <v>1238613.8229683826</v>
      </c>
      <c r="U257" s="434">
        <f t="shared" si="42"/>
        <v>-198271.02174778981</v>
      </c>
      <c r="V257" s="425">
        <v>4030014.2796947081</v>
      </c>
      <c r="W257" s="425">
        <v>2625030.8008497702</v>
      </c>
      <c r="X257" s="438">
        <v>-418397</v>
      </c>
      <c r="Y257" s="438">
        <v>-37767</v>
      </c>
      <c r="Z257" s="453">
        <f t="shared" si="45"/>
        <v>3611617.2796947081</v>
      </c>
      <c r="AA257" s="453">
        <f t="shared" si="46"/>
        <v>2587263.8008497702</v>
      </c>
      <c r="AB257" s="434">
        <f t="shared" si="43"/>
        <v>-1024353.4788449379</v>
      </c>
      <c r="AC257" s="439">
        <f t="shared" si="37"/>
        <v>548.21148750678628</v>
      </c>
      <c r="AD257" s="453">
        <f t="shared" si="38"/>
        <v>403.06337448976012</v>
      </c>
      <c r="AE257" s="436">
        <f t="shared" si="44"/>
        <v>-145.14811301702616</v>
      </c>
      <c r="AF257" s="426">
        <v>4</v>
      </c>
      <c r="AG257" s="426">
        <v>4</v>
      </c>
      <c r="AH257" s="504"/>
      <c r="AI257" s="504"/>
      <c r="AJ257" s="504"/>
      <c r="AK257" s="504"/>
    </row>
    <row r="258" spans="1:37">
      <c r="A258" s="431">
        <v>785</v>
      </c>
      <c r="B258" s="432" t="s">
        <v>261</v>
      </c>
      <c r="C258" s="433">
        <v>2673</v>
      </c>
      <c r="D258" s="433">
        <v>2626</v>
      </c>
      <c r="E258" s="437">
        <v>1335804.4991582842</v>
      </c>
      <c r="F258" s="200">
        <v>1369337.1505142567</v>
      </c>
      <c r="G258" s="434">
        <f t="shared" si="39"/>
        <v>33532.651355972514</v>
      </c>
      <c r="H258" s="435">
        <v>1992720.5564200929</v>
      </c>
      <c r="I258" s="200">
        <f t="shared" si="40"/>
        <v>2240951.3861485911</v>
      </c>
      <c r="J258" s="436">
        <f t="shared" si="41"/>
        <v>248230.82972849812</v>
      </c>
      <c r="K258" s="200">
        <v>1122290.4797577236</v>
      </c>
      <c r="L258" s="437">
        <v>1389340.7287829425</v>
      </c>
      <c r="M258" s="200">
        <v>870430.07666236942</v>
      </c>
      <c r="N258" s="200">
        <v>998070.29587218177</v>
      </c>
      <c r="O258" s="200">
        <v>-237574.10246144442</v>
      </c>
      <c r="P258" s="200">
        <v>91114.463954911174</v>
      </c>
      <c r="Q258" s="437">
        <v>1147280</v>
      </c>
      <c r="R258" s="437">
        <v>1088501.3999090265</v>
      </c>
      <c r="S258" s="437">
        <v>638365.88914082851</v>
      </c>
      <c r="T258" s="437">
        <v>636627.13202352799</v>
      </c>
      <c r="U258" s="434">
        <f t="shared" si="42"/>
        <v>-60517.357208274072</v>
      </c>
      <c r="V258" s="425">
        <v>5114170.9447192056</v>
      </c>
      <c r="W258" s="425">
        <v>5335417.0686485544</v>
      </c>
      <c r="X258" s="438">
        <v>189996</v>
      </c>
      <c r="Y258" s="438">
        <v>108095</v>
      </c>
      <c r="Z258" s="453">
        <f t="shared" si="45"/>
        <v>5304166.9447192056</v>
      </c>
      <c r="AA258" s="453">
        <f t="shared" si="46"/>
        <v>5443512.0686485544</v>
      </c>
      <c r="AB258" s="434">
        <f t="shared" si="43"/>
        <v>139345.12392934877</v>
      </c>
      <c r="AC258" s="439">
        <f t="shared" si="37"/>
        <v>1984.3497735575031</v>
      </c>
      <c r="AD258" s="453">
        <f t="shared" si="38"/>
        <v>2072.9291959819325</v>
      </c>
      <c r="AE258" s="436">
        <f t="shared" si="44"/>
        <v>88.579422424429367</v>
      </c>
      <c r="AF258" s="426">
        <v>17</v>
      </c>
      <c r="AG258" s="426">
        <v>17</v>
      </c>
      <c r="AH258" s="504"/>
      <c r="AI258" s="504"/>
      <c r="AJ258" s="504"/>
      <c r="AK258" s="504"/>
    </row>
    <row r="259" spans="1:37">
      <c r="A259" s="431">
        <v>790</v>
      </c>
      <c r="B259" s="432" t="s">
        <v>262</v>
      </c>
      <c r="C259" s="433">
        <v>23998</v>
      </c>
      <c r="D259" s="433">
        <v>23734</v>
      </c>
      <c r="E259" s="437">
        <v>2938891.9047611663</v>
      </c>
      <c r="F259" s="200">
        <v>2110563.2530099703</v>
      </c>
      <c r="G259" s="434">
        <f t="shared" si="39"/>
        <v>-828328.65175119601</v>
      </c>
      <c r="H259" s="435">
        <v>3326248.6695823735</v>
      </c>
      <c r="I259" s="200">
        <f t="shared" si="40"/>
        <v>1876402.5348162567</v>
      </c>
      <c r="J259" s="436">
        <f t="shared" si="41"/>
        <v>-1449846.1347661167</v>
      </c>
      <c r="K259" s="200">
        <v>2153689.1027409001</v>
      </c>
      <c r="L259" s="437">
        <v>2350840.5866865092</v>
      </c>
      <c r="M259" s="437">
        <v>1172559.5668414736</v>
      </c>
      <c r="N259" s="437">
        <v>849275.9848068452</v>
      </c>
      <c r="O259" s="437">
        <v>-2147213.9176770453</v>
      </c>
      <c r="P259" s="200">
        <v>823499.88099994743</v>
      </c>
      <c r="Q259" s="437">
        <v>10005395</v>
      </c>
      <c r="R259" s="437">
        <v>9838322.5819209348</v>
      </c>
      <c r="S259" s="437">
        <v>4475838.6949382462</v>
      </c>
      <c r="T259" s="437">
        <v>4378201.2742238045</v>
      </c>
      <c r="U259" s="434">
        <f t="shared" si="42"/>
        <v>-264709.83879350685</v>
      </c>
      <c r="V259" s="425">
        <v>20746374.269281786</v>
      </c>
      <c r="W259" s="425">
        <v>18203489.644451369</v>
      </c>
      <c r="X259" s="438">
        <v>-2192708</v>
      </c>
      <c r="Y259" s="438">
        <v>-2112734</v>
      </c>
      <c r="Z259" s="453">
        <f t="shared" si="45"/>
        <v>18553666.269281786</v>
      </c>
      <c r="AA259" s="453">
        <f t="shared" si="46"/>
        <v>16090755.644451369</v>
      </c>
      <c r="AB259" s="434">
        <f t="shared" si="43"/>
        <v>-2462910.6248304173</v>
      </c>
      <c r="AC259" s="439">
        <f t="shared" si="37"/>
        <v>773.13385570805008</v>
      </c>
      <c r="AD259" s="453">
        <f t="shared" si="38"/>
        <v>677.96223327089274</v>
      </c>
      <c r="AE259" s="436">
        <f t="shared" si="44"/>
        <v>-95.171622437157339</v>
      </c>
      <c r="AF259" s="426">
        <v>6</v>
      </c>
      <c r="AG259" s="426">
        <v>6</v>
      </c>
      <c r="AH259" s="504"/>
      <c r="AI259" s="504"/>
      <c r="AJ259" s="504"/>
      <c r="AK259" s="504"/>
    </row>
    <row r="260" spans="1:37">
      <c r="A260" s="431">
        <v>791</v>
      </c>
      <c r="B260" s="432" t="s">
        <v>263</v>
      </c>
      <c r="C260" s="433">
        <v>5131</v>
      </c>
      <c r="D260" s="433">
        <v>5029</v>
      </c>
      <c r="E260" s="437">
        <v>3094207.3447761647</v>
      </c>
      <c r="F260" s="200">
        <v>2925417.3944482552</v>
      </c>
      <c r="G260" s="434">
        <f t="shared" si="39"/>
        <v>-168789.95032790955</v>
      </c>
      <c r="H260" s="435">
        <v>1452543.9143496554</v>
      </c>
      <c r="I260" s="200">
        <f t="shared" si="40"/>
        <v>248731.35265131237</v>
      </c>
      <c r="J260" s="436">
        <f t="shared" si="41"/>
        <v>-1203812.5616983431</v>
      </c>
      <c r="K260" s="200">
        <v>1140500.0559376774</v>
      </c>
      <c r="L260" s="437">
        <v>553916.90247002756</v>
      </c>
      <c r="M260" s="437">
        <v>312043.85841197806</v>
      </c>
      <c r="N260" s="437">
        <v>-24703.629769455609</v>
      </c>
      <c r="O260" s="437">
        <v>-454973.40490426653</v>
      </c>
      <c r="P260" s="200">
        <v>174491.48485500697</v>
      </c>
      <c r="Q260" s="437">
        <v>2780392</v>
      </c>
      <c r="R260" s="437">
        <v>2915768.7726750532</v>
      </c>
      <c r="S260" s="437">
        <v>1262903.4928640013</v>
      </c>
      <c r="T260" s="437">
        <v>1259422.1857064292</v>
      </c>
      <c r="U260" s="434">
        <f t="shared" si="42"/>
        <v>131895.46551748086</v>
      </c>
      <c r="V260" s="425">
        <v>8590046.751989821</v>
      </c>
      <c r="W260" s="425">
        <v>7349339.7055828422</v>
      </c>
      <c r="X260" s="438">
        <v>-165770</v>
      </c>
      <c r="Y260" s="438">
        <v>-227254</v>
      </c>
      <c r="Z260" s="453">
        <f t="shared" si="45"/>
        <v>8424276.751989821</v>
      </c>
      <c r="AA260" s="453">
        <f t="shared" si="46"/>
        <v>7122085.7055828422</v>
      </c>
      <c r="AB260" s="434">
        <f t="shared" si="43"/>
        <v>-1302191.0464069787</v>
      </c>
      <c r="AC260" s="439">
        <f t="shared" si="37"/>
        <v>1641.8391642934751</v>
      </c>
      <c r="AD260" s="453">
        <f t="shared" si="38"/>
        <v>1416.203162772488</v>
      </c>
      <c r="AE260" s="436">
        <f t="shared" si="44"/>
        <v>-225.63600152098707</v>
      </c>
      <c r="AF260" s="426">
        <v>17</v>
      </c>
      <c r="AG260" s="426">
        <v>17</v>
      </c>
      <c r="AH260" s="504"/>
      <c r="AI260" s="504"/>
      <c r="AJ260" s="504"/>
      <c r="AK260" s="504"/>
    </row>
    <row r="261" spans="1:37">
      <c r="A261" s="431">
        <v>831</v>
      </c>
      <c r="B261" s="432" t="s">
        <v>264</v>
      </c>
      <c r="C261" s="433">
        <v>4595</v>
      </c>
      <c r="D261" s="433">
        <v>4559</v>
      </c>
      <c r="E261" s="437">
        <v>1766339.8557421018</v>
      </c>
      <c r="F261" s="200">
        <v>1612285.6798661675</v>
      </c>
      <c r="G261" s="434">
        <f t="shared" si="39"/>
        <v>-154054.17587593431</v>
      </c>
      <c r="H261" s="435">
        <v>672966.33671611617</v>
      </c>
      <c r="I261" s="200">
        <f t="shared" si="40"/>
        <v>112662.57739370901</v>
      </c>
      <c r="J261" s="436">
        <f t="shared" si="41"/>
        <v>-560303.75932240719</v>
      </c>
      <c r="K261" s="200">
        <v>277484.27787702432</v>
      </c>
      <c r="L261" s="437">
        <v>146229.83525829946</v>
      </c>
      <c r="M261" s="437">
        <v>395482.0588390918</v>
      </c>
      <c r="N261" s="437">
        <v>220701.3986286635</v>
      </c>
      <c r="O261" s="437">
        <v>-412452.52594125096</v>
      </c>
      <c r="P261" s="200">
        <v>158183.86944799699</v>
      </c>
      <c r="Q261" s="437">
        <v>833672</v>
      </c>
      <c r="R261" s="437">
        <v>843893.27278682333</v>
      </c>
      <c r="S261" s="437">
        <v>695604.28385445778</v>
      </c>
      <c r="T261" s="437">
        <v>676809.12581157265</v>
      </c>
      <c r="U261" s="434">
        <f t="shared" si="42"/>
        <v>-8573.8852560617961</v>
      </c>
      <c r="V261" s="425">
        <v>3968582.4763126755</v>
      </c>
      <c r="W261" s="425">
        <v>3245650.6559505514</v>
      </c>
      <c r="X261" s="438">
        <v>-1131257</v>
      </c>
      <c r="Y261" s="438">
        <v>-853032</v>
      </c>
      <c r="Z261" s="453">
        <f t="shared" si="45"/>
        <v>2837325.4763126755</v>
      </c>
      <c r="AA261" s="453">
        <f t="shared" si="46"/>
        <v>2392618.6559505514</v>
      </c>
      <c r="AB261" s="434">
        <f t="shared" si="43"/>
        <v>-444706.82036212413</v>
      </c>
      <c r="AC261" s="439">
        <f t="shared" si="37"/>
        <v>617.48106122147453</v>
      </c>
      <c r="AD261" s="453">
        <f t="shared" si="38"/>
        <v>524.81216406022179</v>
      </c>
      <c r="AE261" s="436">
        <f t="shared" si="44"/>
        <v>-92.668897161252744</v>
      </c>
      <c r="AF261" s="426">
        <v>9</v>
      </c>
      <c r="AG261" s="426">
        <v>9</v>
      </c>
      <c r="AH261" s="504"/>
      <c r="AI261" s="504"/>
      <c r="AJ261" s="504"/>
      <c r="AK261" s="504"/>
    </row>
    <row r="262" spans="1:37">
      <c r="A262" s="431">
        <v>832</v>
      </c>
      <c r="B262" s="432" t="s">
        <v>265</v>
      </c>
      <c r="C262" s="433">
        <v>3913</v>
      </c>
      <c r="D262" s="433">
        <v>3825</v>
      </c>
      <c r="E262" s="437">
        <v>3667039.4268804975</v>
      </c>
      <c r="F262" s="200">
        <v>3767038.203843066</v>
      </c>
      <c r="G262" s="434">
        <f t="shared" si="39"/>
        <v>99998.776962568518</v>
      </c>
      <c r="H262" s="435">
        <v>2950938.6924344078</v>
      </c>
      <c r="I262" s="200">
        <f t="shared" si="40"/>
        <v>2392056.7123318012</v>
      </c>
      <c r="J262" s="436">
        <f t="shared" si="41"/>
        <v>-558881.98010260658</v>
      </c>
      <c r="K262" s="200">
        <v>1776586.5202539766</v>
      </c>
      <c r="L262" s="437">
        <v>1613351.2718951982</v>
      </c>
      <c r="M262" s="437">
        <v>1174352.1721804312</v>
      </c>
      <c r="N262" s="437">
        <v>992036.78746154194</v>
      </c>
      <c r="O262" s="437">
        <v>-346047.57879475434</v>
      </c>
      <c r="P262" s="200">
        <v>132716.23176981541</v>
      </c>
      <c r="Q262" s="437">
        <v>1421923</v>
      </c>
      <c r="R262" s="437">
        <v>1837642.6592332195</v>
      </c>
      <c r="S262" s="437">
        <v>765347.09521522524</v>
      </c>
      <c r="T262" s="437">
        <v>765441.80607375619</v>
      </c>
      <c r="U262" s="434">
        <f t="shared" si="42"/>
        <v>415814.37009175075</v>
      </c>
      <c r="V262" s="425">
        <v>8805248.2145301308</v>
      </c>
      <c r="W262" s="425">
        <v>8762179.3815592658</v>
      </c>
      <c r="X262" s="438">
        <v>-94740</v>
      </c>
      <c r="Y262" s="438">
        <v>-250961</v>
      </c>
      <c r="Z262" s="453">
        <f t="shared" si="45"/>
        <v>8710508.2145301308</v>
      </c>
      <c r="AA262" s="453">
        <f t="shared" si="46"/>
        <v>8511218.3815592658</v>
      </c>
      <c r="AB262" s="434">
        <f t="shared" si="43"/>
        <v>-199289.83297086507</v>
      </c>
      <c r="AC262" s="439">
        <f t="shared" si="37"/>
        <v>2226.043499752142</v>
      </c>
      <c r="AD262" s="453">
        <f t="shared" si="38"/>
        <v>2225.1551324337952</v>
      </c>
      <c r="AE262" s="436">
        <f t="shared" si="44"/>
        <v>-0.88836731834680904</v>
      </c>
      <c r="AF262" s="426">
        <v>17</v>
      </c>
      <c r="AG262" s="426">
        <v>17</v>
      </c>
      <c r="AH262" s="504"/>
      <c r="AI262" s="504"/>
      <c r="AJ262" s="504"/>
      <c r="AK262" s="504"/>
    </row>
    <row r="263" spans="1:37">
      <c r="A263" s="431">
        <v>833</v>
      </c>
      <c r="B263" s="432" t="s">
        <v>595</v>
      </c>
      <c r="C263" s="433">
        <v>1677</v>
      </c>
      <c r="D263" s="433">
        <v>1691</v>
      </c>
      <c r="E263" s="437">
        <v>286512.39597185934</v>
      </c>
      <c r="F263" s="200">
        <v>269991.24283013819</v>
      </c>
      <c r="G263" s="434">
        <f t="shared" si="39"/>
        <v>-16521.153141721152</v>
      </c>
      <c r="H263" s="435">
        <v>1070135.5545519022</v>
      </c>
      <c r="I263" s="200">
        <f t="shared" si="40"/>
        <v>919184.98870190256</v>
      </c>
      <c r="J263" s="436">
        <f t="shared" si="41"/>
        <v>-150950.56584999966</v>
      </c>
      <c r="K263" s="200">
        <v>460471.57373023202</v>
      </c>
      <c r="L263" s="437">
        <v>445836.51744684455</v>
      </c>
      <c r="M263" s="437">
        <v>609663.98082167027</v>
      </c>
      <c r="N263" s="437">
        <v>567660.44715549506</v>
      </c>
      <c r="O263" s="437">
        <v>-152984.69431161557</v>
      </c>
      <c r="P263" s="200">
        <v>58672.718411178525</v>
      </c>
      <c r="Q263" s="437">
        <v>392070</v>
      </c>
      <c r="R263" s="437">
        <v>376592.34515492304</v>
      </c>
      <c r="S263" s="437">
        <v>342281.76810028043</v>
      </c>
      <c r="T263" s="437">
        <v>335096.1111613845</v>
      </c>
      <c r="U263" s="434">
        <f t="shared" si="42"/>
        <v>-22663.311783972895</v>
      </c>
      <c r="V263" s="425">
        <v>2090999.7186240419</v>
      </c>
      <c r="W263" s="425">
        <v>1900864.6878825759</v>
      </c>
      <c r="X263" s="438">
        <v>-402458</v>
      </c>
      <c r="Y263" s="438">
        <v>-282618</v>
      </c>
      <c r="Z263" s="453">
        <f t="shared" si="45"/>
        <v>1688541.7186240419</v>
      </c>
      <c r="AA263" s="453">
        <f t="shared" si="46"/>
        <v>1618246.6878825759</v>
      </c>
      <c r="AB263" s="434">
        <f t="shared" si="43"/>
        <v>-70295.030741465976</v>
      </c>
      <c r="AC263" s="439">
        <f t="shared" si="37"/>
        <v>1006.8823605390828</v>
      </c>
      <c r="AD263" s="453">
        <f t="shared" si="38"/>
        <v>956.9761607821265</v>
      </c>
      <c r="AE263" s="436">
        <f t="shared" si="44"/>
        <v>-49.906199756956312</v>
      </c>
      <c r="AF263" s="426">
        <v>2</v>
      </c>
      <c r="AG263" s="426">
        <v>2</v>
      </c>
      <c r="AH263" s="504"/>
      <c r="AI263" s="504"/>
      <c r="AJ263" s="504"/>
      <c r="AK263" s="504"/>
    </row>
    <row r="264" spans="1:37">
      <c r="A264" s="431">
        <v>834</v>
      </c>
      <c r="B264" s="432" t="s">
        <v>267</v>
      </c>
      <c r="C264" s="433">
        <v>5967</v>
      </c>
      <c r="D264" s="433">
        <v>5879</v>
      </c>
      <c r="E264" s="437">
        <v>1119463.2491703485</v>
      </c>
      <c r="F264" s="200">
        <v>1032459.2459626561</v>
      </c>
      <c r="G264" s="434">
        <f t="shared" si="39"/>
        <v>-87004.003207692411</v>
      </c>
      <c r="H264" s="435">
        <v>1923216.9546679468</v>
      </c>
      <c r="I264" s="200">
        <f t="shared" si="40"/>
        <v>2233683.4789136569</v>
      </c>
      <c r="J264" s="436">
        <f t="shared" si="41"/>
        <v>310466.52424571011</v>
      </c>
      <c r="K264" s="200">
        <v>1173682.0982292539</v>
      </c>
      <c r="L264" s="437">
        <v>1624338.8402792166</v>
      </c>
      <c r="M264" s="437">
        <v>749534.85643869278</v>
      </c>
      <c r="N264" s="437">
        <v>937233.52468924189</v>
      </c>
      <c r="O264" s="437">
        <v>-531872.8668586564</v>
      </c>
      <c r="P264" s="200">
        <v>203983.98080385485</v>
      </c>
      <c r="Q264" s="437">
        <v>1533891</v>
      </c>
      <c r="R264" s="437">
        <v>1595625.0040446012</v>
      </c>
      <c r="S264" s="437">
        <v>1113721.6941235561</v>
      </c>
      <c r="T264" s="437">
        <v>1089004.4694244643</v>
      </c>
      <c r="U264" s="434">
        <f t="shared" si="42"/>
        <v>37016.779345509596</v>
      </c>
      <c r="V264" s="425">
        <v>5690292.8979618512</v>
      </c>
      <c r="W264" s="425">
        <v>5950772.198464375</v>
      </c>
      <c r="X264" s="438">
        <v>-1520677</v>
      </c>
      <c r="Y264" s="438">
        <v>-1538924</v>
      </c>
      <c r="Z264" s="453">
        <f t="shared" si="45"/>
        <v>4169615.8979618512</v>
      </c>
      <c r="AA264" s="453">
        <f t="shared" si="46"/>
        <v>4411848.198464375</v>
      </c>
      <c r="AB264" s="434">
        <f t="shared" si="43"/>
        <v>242232.30050252378</v>
      </c>
      <c r="AC264" s="439">
        <f t="shared" si="37"/>
        <v>698.77926897299335</v>
      </c>
      <c r="AD264" s="453">
        <f t="shared" si="38"/>
        <v>750.44194564796305</v>
      </c>
      <c r="AE264" s="436">
        <f t="shared" si="44"/>
        <v>51.662676674969703</v>
      </c>
      <c r="AF264" s="426">
        <v>5</v>
      </c>
      <c r="AG264" s="426">
        <v>5</v>
      </c>
      <c r="AH264" s="504"/>
      <c r="AI264" s="504"/>
      <c r="AJ264" s="504"/>
      <c r="AK264" s="504"/>
    </row>
    <row r="265" spans="1:37">
      <c r="A265" s="431">
        <v>837</v>
      </c>
      <c r="B265" s="432" t="s">
        <v>596</v>
      </c>
      <c r="C265" s="433">
        <v>244223</v>
      </c>
      <c r="D265" s="433">
        <v>249009</v>
      </c>
      <c r="E265" s="437">
        <v>9363176.2332050726</v>
      </c>
      <c r="F265" s="200">
        <v>10930261.963672496</v>
      </c>
      <c r="G265" s="434">
        <f t="shared" si="39"/>
        <v>1567085.7304674238</v>
      </c>
      <c r="H265" s="435">
        <v>-71724428.277617261</v>
      </c>
      <c r="I265" s="200">
        <f t="shared" si="40"/>
        <v>-51419877.871417873</v>
      </c>
      <c r="J265" s="436">
        <f t="shared" si="41"/>
        <v>20304550.406199388</v>
      </c>
      <c r="K265" s="200">
        <v>-53845192.491937794</v>
      </c>
      <c r="L265" s="437">
        <v>-34970250.496544115</v>
      </c>
      <c r="M265" s="437">
        <v>-17879235.785679471</v>
      </c>
      <c r="N265" s="437">
        <v>-2561673.0241984576</v>
      </c>
      <c r="O265" s="437">
        <v>-22527833.084471367</v>
      </c>
      <c r="P265" s="200">
        <v>8639878.7337960694</v>
      </c>
      <c r="Q265" s="437">
        <v>4430428</v>
      </c>
      <c r="R265" s="437">
        <v>1235695.6416559145</v>
      </c>
      <c r="S265" s="437">
        <v>36300023.396053225</v>
      </c>
      <c r="T265" s="437">
        <v>36720100.380104199</v>
      </c>
      <c r="U265" s="434">
        <f t="shared" si="42"/>
        <v>-2774655.3742931113</v>
      </c>
      <c r="V265" s="425">
        <v>-21630800.648358963</v>
      </c>
      <c r="W265" s="425">
        <v>-2533819.8809450641</v>
      </c>
      <c r="X265" s="438">
        <v>78610165</v>
      </c>
      <c r="Y265" s="438">
        <v>83379370</v>
      </c>
      <c r="Z265" s="453">
        <f t="shared" si="45"/>
        <v>56979364.351641037</v>
      </c>
      <c r="AA265" s="453">
        <f t="shared" si="46"/>
        <v>80845550.119054943</v>
      </c>
      <c r="AB265" s="434">
        <f t="shared" si="43"/>
        <v>23866185.767413907</v>
      </c>
      <c r="AC265" s="439">
        <f t="shared" si="37"/>
        <v>233.3087561435288</v>
      </c>
      <c r="AD265" s="453">
        <f t="shared" si="38"/>
        <v>324.66918914197856</v>
      </c>
      <c r="AE265" s="436">
        <f t="shared" si="44"/>
        <v>91.360432998449767</v>
      </c>
      <c r="AF265" s="426">
        <v>6</v>
      </c>
      <c r="AG265" s="426">
        <v>6</v>
      </c>
      <c r="AH265" s="504"/>
      <c r="AI265" s="504"/>
      <c r="AJ265" s="504"/>
      <c r="AK265" s="504"/>
    </row>
    <row r="266" spans="1:37">
      <c r="A266" s="431">
        <v>844</v>
      </c>
      <c r="B266" s="432" t="s">
        <v>269</v>
      </c>
      <c r="C266" s="433">
        <v>1479</v>
      </c>
      <c r="D266" s="433">
        <v>1441</v>
      </c>
      <c r="E266" s="437">
        <v>-74467.173112858945</v>
      </c>
      <c r="F266" s="200">
        <v>-120613.1554828368</v>
      </c>
      <c r="G266" s="434">
        <f t="shared" si="39"/>
        <v>-46145.98236997785</v>
      </c>
      <c r="H266" s="435">
        <v>-89626.498554876496</v>
      </c>
      <c r="I266" s="200">
        <f t="shared" si="40"/>
        <v>52669.973059687218</v>
      </c>
      <c r="J266" s="436">
        <f t="shared" si="41"/>
        <v>142296.47161456372</v>
      </c>
      <c r="K266" s="200">
        <v>31234.193027492045</v>
      </c>
      <c r="L266" s="437">
        <v>155520.80930561494</v>
      </c>
      <c r="M266" s="437">
        <v>-120860.69158236854</v>
      </c>
      <c r="N266" s="437">
        <v>-22482.085641238325</v>
      </c>
      <c r="O266" s="437">
        <v>-130367.20550150091</v>
      </c>
      <c r="P266" s="200">
        <v>49998.454896811505</v>
      </c>
      <c r="Q266" s="437">
        <v>658008</v>
      </c>
      <c r="R266" s="437">
        <v>751697.50509584288</v>
      </c>
      <c r="S266" s="437">
        <v>367381.62735902186</v>
      </c>
      <c r="T266" s="437">
        <v>358454.45312555594</v>
      </c>
      <c r="U266" s="434">
        <f t="shared" si="42"/>
        <v>84762.330862376839</v>
      </c>
      <c r="V266" s="425">
        <v>861295.95569128636</v>
      </c>
      <c r="W266" s="425">
        <v>1042208.7758274167</v>
      </c>
      <c r="X266" s="438">
        <v>-331834</v>
      </c>
      <c r="Y266" s="438">
        <v>-361040</v>
      </c>
      <c r="Z266" s="453">
        <f t="shared" si="45"/>
        <v>529461.95569128636</v>
      </c>
      <c r="AA266" s="453">
        <f t="shared" si="46"/>
        <v>681168.77582741668</v>
      </c>
      <c r="AB266" s="434">
        <f t="shared" si="43"/>
        <v>151706.82013613032</v>
      </c>
      <c r="AC266" s="439">
        <f t="shared" si="37"/>
        <v>357.98644739099819</v>
      </c>
      <c r="AD266" s="453">
        <f t="shared" si="38"/>
        <v>472.7056043215938</v>
      </c>
      <c r="AE266" s="436">
        <f t="shared" si="44"/>
        <v>114.7191569305956</v>
      </c>
      <c r="AF266" s="426">
        <v>11</v>
      </c>
      <c r="AG266" s="426">
        <v>11</v>
      </c>
      <c r="AH266" s="504"/>
      <c r="AI266" s="504"/>
      <c r="AJ266" s="504"/>
      <c r="AK266" s="504"/>
    </row>
    <row r="267" spans="1:37">
      <c r="A267" s="431">
        <v>845</v>
      </c>
      <c r="B267" s="432" t="s">
        <v>270</v>
      </c>
      <c r="C267" s="433">
        <v>2882</v>
      </c>
      <c r="D267" s="433">
        <v>2863</v>
      </c>
      <c r="E267" s="437">
        <v>2117466.3209497216</v>
      </c>
      <c r="F267" s="200">
        <v>2323609.8025386259</v>
      </c>
      <c r="G267" s="434">
        <f t="shared" si="39"/>
        <v>206143.48158890428</v>
      </c>
      <c r="H267" s="435">
        <v>142133.51434360075</v>
      </c>
      <c r="I267" s="200">
        <f t="shared" si="40"/>
        <v>59381.853607941652</v>
      </c>
      <c r="J267" s="436">
        <f t="shared" si="41"/>
        <v>-82751.660735659098</v>
      </c>
      <c r="K267" s="200">
        <v>132327.87187121573</v>
      </c>
      <c r="L267" s="437">
        <v>211359.29731941369</v>
      </c>
      <c r="M267" s="437">
        <v>9805.6424723850105</v>
      </c>
      <c r="N267" s="437">
        <v>7700.3723754299472</v>
      </c>
      <c r="O267" s="437">
        <v>-259015.4818534331</v>
      </c>
      <c r="P267" s="200">
        <v>99337.665766531107</v>
      </c>
      <c r="Q267" s="437">
        <v>1323282</v>
      </c>
      <c r="R267" s="437">
        <v>1255008.2280608944</v>
      </c>
      <c r="S267" s="437">
        <v>595425.26634182327</v>
      </c>
      <c r="T267" s="437">
        <v>589827.92928421777</v>
      </c>
      <c r="U267" s="434">
        <f t="shared" si="42"/>
        <v>-73871.108996710973</v>
      </c>
      <c r="V267" s="425">
        <v>4178307.1016351455</v>
      </c>
      <c r="W267" s="425">
        <v>4227827.8135496303</v>
      </c>
      <c r="X267" s="438">
        <v>-71887</v>
      </c>
      <c r="Y267" s="438">
        <v>-13652</v>
      </c>
      <c r="Z267" s="453">
        <f t="shared" si="45"/>
        <v>4106420.1016351455</v>
      </c>
      <c r="AA267" s="453">
        <f t="shared" si="46"/>
        <v>4214175.8135496303</v>
      </c>
      <c r="AB267" s="434">
        <f t="shared" si="43"/>
        <v>107755.71191448485</v>
      </c>
      <c r="AC267" s="439">
        <f t="shared" ref="AC267:AC304" si="47">Z267/C267</f>
        <v>1424.8508333223961</v>
      </c>
      <c r="AD267" s="453">
        <f t="shared" ref="AD267:AD304" si="48">AA267/D267</f>
        <v>1471.9440494410164</v>
      </c>
      <c r="AE267" s="436">
        <f t="shared" si="44"/>
        <v>47.093216118620376</v>
      </c>
      <c r="AF267" s="426">
        <v>19</v>
      </c>
      <c r="AG267" s="426">
        <v>19</v>
      </c>
      <c r="AH267" s="504"/>
      <c r="AI267" s="504"/>
      <c r="AJ267" s="504"/>
      <c r="AK267" s="504"/>
    </row>
    <row r="268" spans="1:37">
      <c r="A268" s="431">
        <v>846</v>
      </c>
      <c r="B268" s="432" t="s">
        <v>597</v>
      </c>
      <c r="C268" s="433">
        <v>4952</v>
      </c>
      <c r="D268" s="433">
        <v>4862</v>
      </c>
      <c r="E268" s="437">
        <v>790087.73499877146</v>
      </c>
      <c r="F268" s="200">
        <v>1002796.8626199239</v>
      </c>
      <c r="G268" s="434">
        <f t="shared" ref="G268:G304" si="49">F268-E268</f>
        <v>212709.12762115244</v>
      </c>
      <c r="H268" s="435">
        <v>2481350.6617994928</v>
      </c>
      <c r="I268" s="200">
        <f t="shared" ref="I268:I304" si="50">SUM(L268,N268:P268)</f>
        <v>1377678.8690345823</v>
      </c>
      <c r="J268" s="436">
        <f t="shared" ref="J268:J304" si="51">I268-H268</f>
        <v>-1103671.7927649105</v>
      </c>
      <c r="K268" s="200">
        <v>1754702.8488937281</v>
      </c>
      <c r="L268" s="437">
        <v>1311189.9939161984</v>
      </c>
      <c r="M268" s="437">
        <v>726647.81290576479</v>
      </c>
      <c r="N268" s="437">
        <v>337656.72067008395</v>
      </c>
      <c r="O268" s="437">
        <v>-439864.92237910995</v>
      </c>
      <c r="P268" s="200">
        <v>168697.07682740979</v>
      </c>
      <c r="Q268" s="437">
        <v>2947395</v>
      </c>
      <c r="R268" s="437">
        <v>2846111.3497847915</v>
      </c>
      <c r="S268" s="437">
        <v>1137822.7546027547</v>
      </c>
      <c r="T268" s="437">
        <v>1138178.2460818195</v>
      </c>
      <c r="U268" s="434">
        <f t="shared" ref="U268:U304" si="52">(R268+T268)-(Q268+S268)</f>
        <v>-100928.15873614326</v>
      </c>
      <c r="V268" s="425">
        <v>7356656.1514010187</v>
      </c>
      <c r="W268" s="425">
        <v>6364765.3276195293</v>
      </c>
      <c r="X268" s="438">
        <v>-409007</v>
      </c>
      <c r="Y268" s="438">
        <v>-386638</v>
      </c>
      <c r="Z268" s="453">
        <f t="shared" si="45"/>
        <v>6947649.1514010187</v>
      </c>
      <c r="AA268" s="453">
        <f t="shared" si="46"/>
        <v>5978127.3276195293</v>
      </c>
      <c r="AB268" s="434">
        <f t="shared" ref="AB268:AB304" si="53">AA268-Z268</f>
        <v>-969521.82378148939</v>
      </c>
      <c r="AC268" s="439">
        <f t="shared" si="47"/>
        <v>1402.9986170034367</v>
      </c>
      <c r="AD268" s="453">
        <f t="shared" si="48"/>
        <v>1229.5613590332227</v>
      </c>
      <c r="AE268" s="436">
        <f t="shared" ref="AE268:AE304" si="54">AD268-AC268</f>
        <v>-173.43725797021398</v>
      </c>
      <c r="AF268" s="426">
        <v>14</v>
      </c>
      <c r="AG268" s="426">
        <v>14</v>
      </c>
      <c r="AH268" s="504"/>
      <c r="AI268" s="504"/>
      <c r="AJ268" s="504"/>
      <c r="AK268" s="504"/>
    </row>
    <row r="269" spans="1:37">
      <c r="A269" s="431">
        <v>848</v>
      </c>
      <c r="B269" s="432" t="s">
        <v>272</v>
      </c>
      <c r="C269" s="433">
        <v>4241</v>
      </c>
      <c r="D269" s="433">
        <v>4160</v>
      </c>
      <c r="E269" s="437">
        <v>1165843.7805411904</v>
      </c>
      <c r="F269" s="200">
        <v>1052114.4390658599</v>
      </c>
      <c r="G269" s="434">
        <f t="shared" si="49"/>
        <v>-113729.34147533053</v>
      </c>
      <c r="H269" s="435">
        <v>1180122.8998052268</v>
      </c>
      <c r="I269" s="200">
        <f t="shared" si="50"/>
        <v>-51498.329041741381</v>
      </c>
      <c r="J269" s="436">
        <f t="shared" si="51"/>
        <v>-1231621.2288469682</v>
      </c>
      <c r="K269" s="200">
        <v>589498.60468085529</v>
      </c>
      <c r="L269" s="437">
        <v>37651.562295028561</v>
      </c>
      <c r="M269" s="437">
        <v>590624.29512437142</v>
      </c>
      <c r="N269" s="437">
        <v>142865.37758447084</v>
      </c>
      <c r="O269" s="437">
        <v>-376355.01380030799</v>
      </c>
      <c r="P269" s="200">
        <v>144339.74487906721</v>
      </c>
      <c r="Q269" s="437">
        <v>2436794</v>
      </c>
      <c r="R269" s="437">
        <v>2556266.1640898176</v>
      </c>
      <c r="S269" s="437">
        <v>989321.16184801632</v>
      </c>
      <c r="T269" s="437">
        <v>976850.07326114131</v>
      </c>
      <c r="U269" s="434">
        <f t="shared" si="52"/>
        <v>107001.07550294278</v>
      </c>
      <c r="V269" s="425">
        <v>5772081.8421944333</v>
      </c>
      <c r="W269" s="425">
        <v>4533732.3474592809</v>
      </c>
      <c r="X269" s="438">
        <v>608967</v>
      </c>
      <c r="Y269" s="438">
        <v>607337</v>
      </c>
      <c r="Z269" s="453">
        <f t="shared" ref="Z269:Z304" si="55">SUM(V269,X269)</f>
        <v>6381048.8421944333</v>
      </c>
      <c r="AA269" s="453">
        <f t="shared" ref="AA269:AA304" si="56">SUM(W269,Y269)</f>
        <v>5141069.3474592809</v>
      </c>
      <c r="AB269" s="434">
        <f t="shared" si="53"/>
        <v>-1239979.4947351525</v>
      </c>
      <c r="AC269" s="439">
        <f t="shared" si="47"/>
        <v>1504.6094888456576</v>
      </c>
      <c r="AD269" s="453">
        <f t="shared" si="48"/>
        <v>1235.8339777546348</v>
      </c>
      <c r="AE269" s="436">
        <f t="shared" si="54"/>
        <v>-268.77551109102274</v>
      </c>
      <c r="AF269" s="426">
        <v>12</v>
      </c>
      <c r="AG269" s="426">
        <v>12</v>
      </c>
      <c r="AH269" s="504"/>
      <c r="AI269" s="504"/>
      <c r="AJ269" s="504"/>
      <c r="AK269" s="504"/>
    </row>
    <row r="270" spans="1:37">
      <c r="A270" s="431">
        <v>849</v>
      </c>
      <c r="B270" s="432" t="s">
        <v>273</v>
      </c>
      <c r="C270" s="433">
        <v>2938</v>
      </c>
      <c r="D270" s="433">
        <v>2903</v>
      </c>
      <c r="E270" s="437">
        <v>1844417.9229956672</v>
      </c>
      <c r="F270" s="200">
        <v>1944758.9511296903</v>
      </c>
      <c r="G270" s="434">
        <f t="shared" si="49"/>
        <v>100341.02813402307</v>
      </c>
      <c r="H270" s="435">
        <v>894632.12709814007</v>
      </c>
      <c r="I270" s="200">
        <f t="shared" si="50"/>
        <v>668278.82898195263</v>
      </c>
      <c r="J270" s="436">
        <f t="shared" si="51"/>
        <v>-226353.29811618745</v>
      </c>
      <c r="K270" s="200">
        <v>704344.65399877948</v>
      </c>
      <c r="L270" s="437">
        <v>699056.30047121854</v>
      </c>
      <c r="M270" s="437">
        <v>190287.47309936062</v>
      </c>
      <c r="N270" s="437">
        <v>131131.26064495582</v>
      </c>
      <c r="O270" s="437">
        <v>-262634.28006305144</v>
      </c>
      <c r="P270" s="200">
        <v>100725.54792882984</v>
      </c>
      <c r="Q270" s="437">
        <v>1535334</v>
      </c>
      <c r="R270" s="437">
        <v>1619605.710605596</v>
      </c>
      <c r="S270" s="437">
        <v>698965.11716177571</v>
      </c>
      <c r="T270" s="437">
        <v>697004.74121979531</v>
      </c>
      <c r="U270" s="434">
        <f t="shared" si="52"/>
        <v>82311.334663615562</v>
      </c>
      <c r="V270" s="425">
        <v>4973349.1672555832</v>
      </c>
      <c r="W270" s="425">
        <v>4929648.231995794</v>
      </c>
      <c r="X270" s="438">
        <v>202306</v>
      </c>
      <c r="Y270" s="438">
        <v>211050</v>
      </c>
      <c r="Z270" s="453">
        <f t="shared" si="55"/>
        <v>5175655.1672555832</v>
      </c>
      <c r="AA270" s="453">
        <f t="shared" si="56"/>
        <v>5140698.231995794</v>
      </c>
      <c r="AB270" s="434">
        <f t="shared" si="53"/>
        <v>-34956.935259789228</v>
      </c>
      <c r="AC270" s="439">
        <f t="shared" si="47"/>
        <v>1761.6253122040787</v>
      </c>
      <c r="AD270" s="453">
        <f t="shared" si="48"/>
        <v>1770.8226772290025</v>
      </c>
      <c r="AE270" s="436">
        <f t="shared" si="54"/>
        <v>9.1973650249237835</v>
      </c>
      <c r="AF270" s="426">
        <v>16</v>
      </c>
      <c r="AG270" s="426">
        <v>16</v>
      </c>
      <c r="AH270" s="504"/>
      <c r="AI270" s="504"/>
      <c r="AJ270" s="504"/>
      <c r="AK270" s="504"/>
    </row>
    <row r="271" spans="1:37">
      <c r="A271" s="431">
        <v>850</v>
      </c>
      <c r="B271" s="432" t="s">
        <v>274</v>
      </c>
      <c r="C271" s="433">
        <v>2387</v>
      </c>
      <c r="D271" s="433">
        <v>2407</v>
      </c>
      <c r="E271" s="437">
        <v>1276253.3072344707</v>
      </c>
      <c r="F271" s="200">
        <v>1197361.6161736625</v>
      </c>
      <c r="G271" s="434">
        <f t="shared" si="49"/>
        <v>-78891.691060808254</v>
      </c>
      <c r="H271" s="435">
        <v>578436.3677046739</v>
      </c>
      <c r="I271" s="200">
        <f t="shared" si="50"/>
        <v>347042.78998088511</v>
      </c>
      <c r="J271" s="436">
        <f t="shared" si="51"/>
        <v>-231393.5777237888</v>
      </c>
      <c r="K271" s="200">
        <v>284626.20327458519</v>
      </c>
      <c r="L271" s="437">
        <v>253877.37408532458</v>
      </c>
      <c r="M271" s="437">
        <v>293810.16443008865</v>
      </c>
      <c r="N271" s="437">
        <v>227410.78904301883</v>
      </c>
      <c r="O271" s="437">
        <v>-217761.18226378397</v>
      </c>
      <c r="P271" s="200">
        <v>83515.809116325661</v>
      </c>
      <c r="Q271" s="437">
        <v>832595</v>
      </c>
      <c r="R271" s="437">
        <v>912818.68791179231</v>
      </c>
      <c r="S271" s="437">
        <v>420099.42962818942</v>
      </c>
      <c r="T271" s="437">
        <v>403611.06843806518</v>
      </c>
      <c r="U271" s="434">
        <f t="shared" si="52"/>
        <v>63735.326721668011</v>
      </c>
      <c r="V271" s="425">
        <v>3107384.1045673341</v>
      </c>
      <c r="W271" s="425">
        <v>2860834.1625531255</v>
      </c>
      <c r="X271" s="438">
        <v>-513458</v>
      </c>
      <c r="Y271" s="438">
        <v>-515128</v>
      </c>
      <c r="Z271" s="453">
        <f t="shared" si="55"/>
        <v>2593926.1045673341</v>
      </c>
      <c r="AA271" s="453">
        <f t="shared" si="56"/>
        <v>2345706.1625531255</v>
      </c>
      <c r="AB271" s="434">
        <f t="shared" si="53"/>
        <v>-248219.94201420853</v>
      </c>
      <c r="AC271" s="439">
        <f t="shared" si="47"/>
        <v>1086.6887744312251</v>
      </c>
      <c r="AD271" s="453">
        <f t="shared" si="48"/>
        <v>974.53517347450168</v>
      </c>
      <c r="AE271" s="436">
        <f t="shared" si="54"/>
        <v>-112.15360095672338</v>
      </c>
      <c r="AF271" s="426">
        <v>13</v>
      </c>
      <c r="AG271" s="426">
        <v>13</v>
      </c>
      <c r="AH271" s="504"/>
      <c r="AI271" s="504"/>
      <c r="AJ271" s="504"/>
      <c r="AK271" s="504"/>
    </row>
    <row r="272" spans="1:37">
      <c r="A272" s="431">
        <v>851</v>
      </c>
      <c r="B272" s="432" t="s">
        <v>598</v>
      </c>
      <c r="C272" s="433">
        <v>21333</v>
      </c>
      <c r="D272" s="433">
        <v>21227</v>
      </c>
      <c r="E272" s="437">
        <v>7581124.4812207371</v>
      </c>
      <c r="F272" s="200">
        <v>7708665.7188713625</v>
      </c>
      <c r="G272" s="434">
        <f t="shared" si="49"/>
        <v>127541.23765062541</v>
      </c>
      <c r="H272" s="435">
        <v>-1941633.9797533783</v>
      </c>
      <c r="I272" s="200">
        <f t="shared" si="50"/>
        <v>-6978280.4367055297</v>
      </c>
      <c r="J272" s="436">
        <f t="shared" si="51"/>
        <v>-5036646.4569521509</v>
      </c>
      <c r="K272" s="200">
        <v>-989765.16527233063</v>
      </c>
      <c r="L272" s="437">
        <v>-3439851.7615706376</v>
      </c>
      <c r="M272" s="437">
        <v>-951868.8144810478</v>
      </c>
      <c r="N272" s="437">
        <v>-2354537.301723551</v>
      </c>
      <c r="O272" s="437">
        <v>-1920405.7398892157</v>
      </c>
      <c r="P272" s="200">
        <v>736514.36647787492</v>
      </c>
      <c r="Q272" s="437">
        <v>6501141</v>
      </c>
      <c r="R272" s="437">
        <v>6002030.3831444001</v>
      </c>
      <c r="S272" s="437">
        <v>3292338.6038466329</v>
      </c>
      <c r="T272" s="437">
        <v>3273624.5307257581</v>
      </c>
      <c r="U272" s="434">
        <f t="shared" si="52"/>
        <v>-517824.68997647427</v>
      </c>
      <c r="V272" s="425">
        <v>15432970.10531399</v>
      </c>
      <c r="W272" s="425">
        <v>10006040.196465647</v>
      </c>
      <c r="X272" s="438">
        <v>-181969</v>
      </c>
      <c r="Y272" s="438">
        <v>-461896</v>
      </c>
      <c r="Z272" s="453">
        <f t="shared" si="55"/>
        <v>15251001.10531399</v>
      </c>
      <c r="AA272" s="453">
        <f t="shared" si="56"/>
        <v>9544144.1964656468</v>
      </c>
      <c r="AB272" s="434">
        <f t="shared" si="53"/>
        <v>-5706856.9088483434</v>
      </c>
      <c r="AC272" s="439">
        <f t="shared" si="47"/>
        <v>714.90184715295504</v>
      </c>
      <c r="AD272" s="453">
        <f t="shared" si="48"/>
        <v>449.6228480927897</v>
      </c>
      <c r="AE272" s="436">
        <f t="shared" si="54"/>
        <v>-265.27899906016535</v>
      </c>
      <c r="AF272" s="426">
        <v>19</v>
      </c>
      <c r="AG272" s="426">
        <v>19</v>
      </c>
      <c r="AH272" s="504"/>
      <c r="AI272" s="504"/>
      <c r="AJ272" s="504"/>
      <c r="AK272" s="504"/>
    </row>
    <row r="273" spans="1:37">
      <c r="A273" s="431">
        <v>853</v>
      </c>
      <c r="B273" s="432" t="s">
        <v>599</v>
      </c>
      <c r="C273" s="433">
        <v>195137</v>
      </c>
      <c r="D273" s="433">
        <v>197900</v>
      </c>
      <c r="E273" s="437">
        <v>24469996.895284884</v>
      </c>
      <c r="F273" s="200">
        <v>29402391.884017866</v>
      </c>
      <c r="G273" s="434">
        <f t="shared" si="49"/>
        <v>4932394.9887329824</v>
      </c>
      <c r="H273" s="435">
        <v>-15162910.937963391</v>
      </c>
      <c r="I273" s="200">
        <f t="shared" si="50"/>
        <v>-32122383.858184259</v>
      </c>
      <c r="J273" s="436">
        <f t="shared" si="51"/>
        <v>-16959472.920220867</v>
      </c>
      <c r="K273" s="200">
        <v>-17025421.368802838</v>
      </c>
      <c r="L273" s="437">
        <v>-21182231.457542032</v>
      </c>
      <c r="M273" s="437">
        <v>1862510.4308394468</v>
      </c>
      <c r="N273" s="437">
        <v>97304.743471607842</v>
      </c>
      <c r="O273" s="437">
        <v>-17904004.142086767</v>
      </c>
      <c r="P273" s="200">
        <v>6866546.9979729326</v>
      </c>
      <c r="Q273" s="437">
        <v>-2685618</v>
      </c>
      <c r="R273" s="437">
        <v>-3011722.7297873786</v>
      </c>
      <c r="S273" s="437">
        <v>31340782.047305323</v>
      </c>
      <c r="T273" s="437">
        <v>31715140.840591531</v>
      </c>
      <c r="U273" s="434">
        <f t="shared" si="52"/>
        <v>48254.06349882856</v>
      </c>
      <c r="V273" s="425">
        <v>37962250.004626818</v>
      </c>
      <c r="W273" s="425">
        <v>25983426.140643459</v>
      </c>
      <c r="X273" s="438">
        <v>42275466</v>
      </c>
      <c r="Y273" s="438">
        <v>44612378</v>
      </c>
      <c r="Z273" s="453">
        <f t="shared" si="55"/>
        <v>80237716.004626811</v>
      </c>
      <c r="AA273" s="453">
        <f t="shared" si="56"/>
        <v>70595804.140643463</v>
      </c>
      <c r="AB273" s="434">
        <f t="shared" si="53"/>
        <v>-9641911.863983348</v>
      </c>
      <c r="AC273" s="439">
        <f t="shared" si="47"/>
        <v>411.18658175859429</v>
      </c>
      <c r="AD273" s="453">
        <f t="shared" si="48"/>
        <v>356.72462931098261</v>
      </c>
      <c r="AE273" s="436">
        <f t="shared" si="54"/>
        <v>-54.461952447611679</v>
      </c>
      <c r="AF273" s="426">
        <v>2</v>
      </c>
      <c r="AG273" s="426">
        <v>2</v>
      </c>
      <c r="AH273" s="504"/>
      <c r="AI273" s="504"/>
      <c r="AJ273" s="504"/>
      <c r="AK273" s="504"/>
    </row>
    <row r="274" spans="1:37">
      <c r="A274" s="431">
        <v>854</v>
      </c>
      <c r="B274" s="432" t="s">
        <v>277</v>
      </c>
      <c r="C274" s="433">
        <v>3296</v>
      </c>
      <c r="D274" s="433">
        <v>3262</v>
      </c>
      <c r="E274" s="437">
        <v>1188826.3518796521</v>
      </c>
      <c r="F274" s="200">
        <v>1293137.6070625177</v>
      </c>
      <c r="G274" s="434">
        <f t="shared" si="49"/>
        <v>104311.25518286554</v>
      </c>
      <c r="H274" s="435">
        <v>709869.02208443673</v>
      </c>
      <c r="I274" s="200">
        <f t="shared" si="50"/>
        <v>-727569.11146792665</v>
      </c>
      <c r="J274" s="436">
        <f t="shared" si="51"/>
        <v>-1437438.1335523634</v>
      </c>
      <c r="K274" s="200">
        <v>515586.66422165488</v>
      </c>
      <c r="L274" s="437">
        <v>-258941.82139347191</v>
      </c>
      <c r="M274" s="437">
        <v>194282.35786278188</v>
      </c>
      <c r="N274" s="437">
        <v>-286696.08641553944</v>
      </c>
      <c r="O274" s="437">
        <v>-295112.9939943761</v>
      </c>
      <c r="P274" s="200">
        <v>113181.79033546087</v>
      </c>
      <c r="Q274" s="437">
        <v>1301770</v>
      </c>
      <c r="R274" s="437">
        <v>1316113.7099010227</v>
      </c>
      <c r="S274" s="437">
        <v>677713.52548992482</v>
      </c>
      <c r="T274" s="437">
        <v>671044.0619350333</v>
      </c>
      <c r="U274" s="434">
        <f t="shared" si="52"/>
        <v>7674.2463461309671</v>
      </c>
      <c r="V274" s="425">
        <v>3878178.8994540139</v>
      </c>
      <c r="W274" s="425">
        <v>2552726.2674966734</v>
      </c>
      <c r="X274" s="438">
        <v>-296761</v>
      </c>
      <c r="Y274" s="438">
        <v>-437963</v>
      </c>
      <c r="Z274" s="453">
        <f t="shared" si="55"/>
        <v>3581417.8994540139</v>
      </c>
      <c r="AA274" s="453">
        <f t="shared" si="56"/>
        <v>2114763.2674966734</v>
      </c>
      <c r="AB274" s="434">
        <f t="shared" si="53"/>
        <v>-1466654.6319573405</v>
      </c>
      <c r="AC274" s="439">
        <f t="shared" si="47"/>
        <v>1086.5952364848342</v>
      </c>
      <c r="AD274" s="453">
        <f t="shared" si="48"/>
        <v>648.30265711118125</v>
      </c>
      <c r="AE274" s="436">
        <f t="shared" si="54"/>
        <v>-438.29257937365298</v>
      </c>
      <c r="AF274" s="426">
        <v>19</v>
      </c>
      <c r="AG274" s="426">
        <v>19</v>
      </c>
      <c r="AH274" s="504"/>
      <c r="AI274" s="504"/>
      <c r="AJ274" s="504"/>
      <c r="AK274" s="504"/>
    </row>
    <row r="275" spans="1:37">
      <c r="A275" s="431">
        <v>857</v>
      </c>
      <c r="B275" s="432" t="s">
        <v>278</v>
      </c>
      <c r="C275" s="433">
        <v>2420</v>
      </c>
      <c r="D275" s="433">
        <v>2394</v>
      </c>
      <c r="E275" s="437">
        <v>-2343.0941344834864</v>
      </c>
      <c r="F275" s="200">
        <v>19392.827893361216</v>
      </c>
      <c r="G275" s="434">
        <f t="shared" si="49"/>
        <v>21735.922027844703</v>
      </c>
      <c r="H275" s="435">
        <v>-1860307.6013008687</v>
      </c>
      <c r="I275" s="200">
        <f t="shared" si="50"/>
        <v>-1822617.8615489318</v>
      </c>
      <c r="J275" s="436">
        <f t="shared" si="51"/>
        <v>37689.739751936868</v>
      </c>
      <c r="K275" s="200">
        <v>-1109813.7035469699</v>
      </c>
      <c r="L275" s="437">
        <v>-1022661.4714158663</v>
      </c>
      <c r="M275" s="437">
        <v>-750493.89775389875</v>
      </c>
      <c r="N275" s="437">
        <v>-666436.06470098614</v>
      </c>
      <c r="O275" s="437">
        <v>-216585.072845658</v>
      </c>
      <c r="P275" s="200">
        <v>83064.747413578589</v>
      </c>
      <c r="Q275" s="437">
        <v>971581</v>
      </c>
      <c r="R275" s="437">
        <v>1126098.5572708424</v>
      </c>
      <c r="S275" s="437">
        <v>527451.85057411972</v>
      </c>
      <c r="T275" s="437">
        <v>518548.33069202688</v>
      </c>
      <c r="U275" s="434">
        <f t="shared" si="52"/>
        <v>145614.03738874965</v>
      </c>
      <c r="V275" s="425">
        <v>-363617.84486123244</v>
      </c>
      <c r="W275" s="425">
        <v>-158578.14564424462</v>
      </c>
      <c r="X275" s="438">
        <v>227921</v>
      </c>
      <c r="Y275" s="438">
        <v>186097</v>
      </c>
      <c r="Z275" s="453">
        <f t="shared" si="55"/>
        <v>-135696.84486123244</v>
      </c>
      <c r="AA275" s="453">
        <f t="shared" si="56"/>
        <v>27518.854355755378</v>
      </c>
      <c r="AB275" s="434">
        <f t="shared" si="53"/>
        <v>163215.69921698782</v>
      </c>
      <c r="AC275" s="439">
        <f t="shared" si="47"/>
        <v>-56.073076388939029</v>
      </c>
      <c r="AD275" s="453">
        <f t="shared" si="48"/>
        <v>11.494926631476766</v>
      </c>
      <c r="AE275" s="436">
        <f t="shared" si="54"/>
        <v>67.568003020415802</v>
      </c>
      <c r="AF275" s="426">
        <v>11</v>
      </c>
      <c r="AG275" s="426">
        <v>11</v>
      </c>
      <c r="AH275" s="504"/>
      <c r="AI275" s="504"/>
      <c r="AJ275" s="504"/>
      <c r="AK275" s="504"/>
    </row>
    <row r="276" spans="1:37">
      <c r="A276" s="431">
        <v>858</v>
      </c>
      <c r="B276" s="432" t="s">
        <v>600</v>
      </c>
      <c r="C276" s="433">
        <v>39718</v>
      </c>
      <c r="D276" s="433">
        <v>40384</v>
      </c>
      <c r="E276" s="437">
        <v>20754659.10241624</v>
      </c>
      <c r="F276" s="200">
        <v>21243807.687700238</v>
      </c>
      <c r="G276" s="434">
        <f t="shared" si="49"/>
        <v>489148.5852839984</v>
      </c>
      <c r="H276" s="435">
        <v>6151918.7643500902</v>
      </c>
      <c r="I276" s="200">
        <f t="shared" si="50"/>
        <v>7115003.8788610306</v>
      </c>
      <c r="J276" s="436">
        <f t="shared" si="51"/>
        <v>963085.11451094039</v>
      </c>
      <c r="K276" s="200">
        <v>4186990.4005118897</v>
      </c>
      <c r="L276" s="437">
        <v>6577390.642797865</v>
      </c>
      <c r="M276" s="437">
        <v>1964928.3638382002</v>
      </c>
      <c r="N276" s="437">
        <v>2789946.0774370567</v>
      </c>
      <c r="O276" s="437">
        <v>-3653538.672430682</v>
      </c>
      <c r="P276" s="200">
        <v>1401205.8310567909</v>
      </c>
      <c r="Q276" s="437">
        <v>-703436</v>
      </c>
      <c r="R276" s="437">
        <v>-900341.69438742392</v>
      </c>
      <c r="S276" s="437">
        <v>4629137.4877160424</v>
      </c>
      <c r="T276" s="437">
        <v>4523017.9727779003</v>
      </c>
      <c r="U276" s="434">
        <f t="shared" si="52"/>
        <v>-303025.20932556596</v>
      </c>
      <c r="V276" s="425">
        <v>30832279.354482371</v>
      </c>
      <c r="W276" s="425">
        <v>31981487.845769159</v>
      </c>
      <c r="X276" s="438">
        <v>-3370584</v>
      </c>
      <c r="Y276" s="438">
        <v>-3683263</v>
      </c>
      <c r="Z276" s="453">
        <f t="shared" si="55"/>
        <v>27461695.354482371</v>
      </c>
      <c r="AA276" s="453">
        <f t="shared" si="56"/>
        <v>28298224.845769159</v>
      </c>
      <c r="AB276" s="434">
        <f t="shared" si="53"/>
        <v>836529.49128678814</v>
      </c>
      <c r="AC276" s="439">
        <f t="shared" si="47"/>
        <v>691.41687281540794</v>
      </c>
      <c r="AD276" s="453">
        <f t="shared" si="48"/>
        <v>700.72862633144712</v>
      </c>
      <c r="AE276" s="436">
        <f t="shared" si="54"/>
        <v>9.3117535160391753</v>
      </c>
      <c r="AF276" s="426">
        <v>1</v>
      </c>
      <c r="AG276" s="427">
        <v>33</v>
      </c>
      <c r="AH276" s="504"/>
      <c r="AI276" s="504"/>
      <c r="AJ276" s="504"/>
      <c r="AK276" s="504"/>
    </row>
    <row r="277" spans="1:37">
      <c r="A277" s="431">
        <v>859</v>
      </c>
      <c r="B277" s="432" t="s">
        <v>280</v>
      </c>
      <c r="C277" s="433">
        <v>6593</v>
      </c>
      <c r="D277" s="433">
        <v>6562</v>
      </c>
      <c r="E277" s="437">
        <v>10240134.106787892</v>
      </c>
      <c r="F277" s="200">
        <v>10145633.604914166</v>
      </c>
      <c r="G277" s="434">
        <f t="shared" si="49"/>
        <v>-94500.501873726025</v>
      </c>
      <c r="H277" s="435">
        <v>-2872505.5795068429</v>
      </c>
      <c r="I277" s="200">
        <f t="shared" si="50"/>
        <v>-3696402.9759817999</v>
      </c>
      <c r="J277" s="436">
        <f t="shared" si="51"/>
        <v>-823897.396474957</v>
      </c>
      <c r="K277" s="200">
        <v>-1269966.4205834512</v>
      </c>
      <c r="L277" s="437">
        <v>-1587516.0983289462</v>
      </c>
      <c r="M277" s="437">
        <v>-1602539.1589233917</v>
      </c>
      <c r="N277" s="437">
        <v>-1742905.1000900699</v>
      </c>
      <c r="O277" s="437">
        <v>-593663.84628788964</v>
      </c>
      <c r="P277" s="200">
        <v>227682.06872510555</v>
      </c>
      <c r="Q277" s="437">
        <v>4826238</v>
      </c>
      <c r="R277" s="437">
        <v>4622365.8680947442</v>
      </c>
      <c r="S277" s="437">
        <v>968220.28774869477</v>
      </c>
      <c r="T277" s="437">
        <v>943994.37421462615</v>
      </c>
      <c r="U277" s="434">
        <f t="shared" si="52"/>
        <v>-228098.04543932434</v>
      </c>
      <c r="V277" s="425">
        <v>13162086.815029744</v>
      </c>
      <c r="W277" s="425">
        <v>12015590.871374559</v>
      </c>
      <c r="X277" s="438">
        <v>-970784</v>
      </c>
      <c r="Y277" s="438">
        <v>-1027920</v>
      </c>
      <c r="Z277" s="453">
        <f t="shared" si="55"/>
        <v>12191302.815029744</v>
      </c>
      <c r="AA277" s="453">
        <f t="shared" si="56"/>
        <v>10987670.871374559</v>
      </c>
      <c r="AB277" s="434">
        <f t="shared" si="53"/>
        <v>-1203631.9436551854</v>
      </c>
      <c r="AC277" s="439">
        <f t="shared" si="47"/>
        <v>1849.1282898573857</v>
      </c>
      <c r="AD277" s="453">
        <f t="shared" si="48"/>
        <v>1674.4393281582686</v>
      </c>
      <c r="AE277" s="436">
        <f t="shared" si="54"/>
        <v>-174.68896169911704</v>
      </c>
      <c r="AF277" s="426">
        <v>17</v>
      </c>
      <c r="AG277" s="426">
        <v>17</v>
      </c>
      <c r="AH277" s="504"/>
      <c r="AI277" s="504"/>
      <c r="AJ277" s="504"/>
      <c r="AK277" s="504"/>
    </row>
    <row r="278" spans="1:37">
      <c r="A278" s="431">
        <v>886</v>
      </c>
      <c r="B278" s="432" t="s">
        <v>601</v>
      </c>
      <c r="C278" s="433">
        <v>12669</v>
      </c>
      <c r="D278" s="433">
        <v>12599</v>
      </c>
      <c r="E278" s="437">
        <v>3593946.3776230933</v>
      </c>
      <c r="F278" s="200">
        <v>3801629.5809920626</v>
      </c>
      <c r="G278" s="434">
        <f t="shared" si="49"/>
        <v>207683.20336896926</v>
      </c>
      <c r="H278" s="435">
        <v>-706105.65077050426</v>
      </c>
      <c r="I278" s="200">
        <f t="shared" si="50"/>
        <v>-1984045.6335553755</v>
      </c>
      <c r="J278" s="436">
        <f t="shared" si="51"/>
        <v>-1277939.9827848712</v>
      </c>
      <c r="K278" s="200">
        <v>-141052.78831426238</v>
      </c>
      <c r="L278" s="437">
        <v>-568353.06697788823</v>
      </c>
      <c r="M278" s="437">
        <v>-565052.86245624186</v>
      </c>
      <c r="N278" s="437">
        <v>-713009.78457298933</v>
      </c>
      <c r="O278" s="437">
        <v>-1139830.9660745384</v>
      </c>
      <c r="P278" s="200">
        <v>437148.18407004036</v>
      </c>
      <c r="Q278" s="437">
        <v>4289665</v>
      </c>
      <c r="R278" s="437">
        <v>3618175.395542888</v>
      </c>
      <c r="S278" s="437">
        <v>1935332.8315087492</v>
      </c>
      <c r="T278" s="437">
        <v>1907243.906523976</v>
      </c>
      <c r="U278" s="434">
        <f t="shared" si="52"/>
        <v>-699578.52944188472</v>
      </c>
      <c r="V278" s="425">
        <v>9112838.5583613385</v>
      </c>
      <c r="W278" s="425">
        <v>7343003.2497585677</v>
      </c>
      <c r="X278" s="438">
        <v>-163871</v>
      </c>
      <c r="Y278" s="438">
        <v>-233527</v>
      </c>
      <c r="Z278" s="453">
        <f t="shared" si="55"/>
        <v>8948967.5583613385</v>
      </c>
      <c r="AA278" s="453">
        <f t="shared" si="56"/>
        <v>7109476.2497585677</v>
      </c>
      <c r="AB278" s="434">
        <f t="shared" si="53"/>
        <v>-1839491.3086027708</v>
      </c>
      <c r="AC278" s="439">
        <f t="shared" si="47"/>
        <v>706.36731852248306</v>
      </c>
      <c r="AD278" s="453">
        <f t="shared" si="48"/>
        <v>564.28893164208012</v>
      </c>
      <c r="AE278" s="436">
        <f t="shared" si="54"/>
        <v>-142.07838688040295</v>
      </c>
      <c r="AF278" s="426">
        <v>4</v>
      </c>
      <c r="AG278" s="426">
        <v>4</v>
      </c>
      <c r="AH278" s="504"/>
      <c r="AI278" s="504"/>
      <c r="AJ278" s="504"/>
      <c r="AK278" s="504"/>
    </row>
    <row r="279" spans="1:37">
      <c r="A279" s="431">
        <v>887</v>
      </c>
      <c r="B279" s="432" t="s">
        <v>282</v>
      </c>
      <c r="C279" s="433">
        <v>4669</v>
      </c>
      <c r="D279" s="433">
        <v>4569</v>
      </c>
      <c r="E279" s="437">
        <v>286046.50989832636</v>
      </c>
      <c r="F279" s="200">
        <v>128389.63972833019</v>
      </c>
      <c r="G279" s="434">
        <f t="shared" si="49"/>
        <v>-157656.87016999617</v>
      </c>
      <c r="H279" s="435">
        <v>-607766.49731243635</v>
      </c>
      <c r="I279" s="200">
        <f t="shared" si="50"/>
        <v>-1100271.358323277</v>
      </c>
      <c r="J279" s="436">
        <f t="shared" si="51"/>
        <v>-492504.86101084063</v>
      </c>
      <c r="K279" s="200">
        <v>-413029.62838200323</v>
      </c>
      <c r="L279" s="437">
        <v>-585220.67061574897</v>
      </c>
      <c r="M279" s="437">
        <v>-194736.86893043312</v>
      </c>
      <c r="N279" s="437">
        <v>-260224.30220244415</v>
      </c>
      <c r="O279" s="437">
        <v>-413357.22549365554</v>
      </c>
      <c r="P279" s="200">
        <v>158530.83998857165</v>
      </c>
      <c r="Q279" s="437">
        <v>2399839</v>
      </c>
      <c r="R279" s="437">
        <v>2580192.1882263105</v>
      </c>
      <c r="S279" s="437">
        <v>1059397.7324163243</v>
      </c>
      <c r="T279" s="437">
        <v>1037260.1293238909</v>
      </c>
      <c r="U279" s="434">
        <f t="shared" si="52"/>
        <v>158215.58513387712</v>
      </c>
      <c r="V279" s="425">
        <v>3137516.7450022143</v>
      </c>
      <c r="W279" s="425">
        <v>2645570.5990477335</v>
      </c>
      <c r="X279" s="438">
        <v>-303742</v>
      </c>
      <c r="Y279" s="438">
        <v>-268263</v>
      </c>
      <c r="Z279" s="453">
        <f t="shared" si="55"/>
        <v>2833774.7450022143</v>
      </c>
      <c r="AA279" s="453">
        <f t="shared" si="56"/>
        <v>2377307.5990477335</v>
      </c>
      <c r="AB279" s="434">
        <f t="shared" si="53"/>
        <v>-456467.14595448086</v>
      </c>
      <c r="AC279" s="439">
        <f t="shared" si="47"/>
        <v>606.93397836843315</v>
      </c>
      <c r="AD279" s="453">
        <f t="shared" si="48"/>
        <v>520.31245328249804</v>
      </c>
      <c r="AE279" s="436">
        <f t="shared" si="54"/>
        <v>-86.621525085935104</v>
      </c>
      <c r="AF279" s="426">
        <v>6</v>
      </c>
      <c r="AG279" s="426">
        <v>6</v>
      </c>
      <c r="AH279" s="504"/>
      <c r="AI279" s="504"/>
      <c r="AJ279" s="504"/>
      <c r="AK279" s="504"/>
    </row>
    <row r="280" spans="1:37">
      <c r="A280" s="431">
        <v>889</v>
      </c>
      <c r="B280" s="432" t="s">
        <v>283</v>
      </c>
      <c r="C280" s="433">
        <v>2568</v>
      </c>
      <c r="D280" s="433">
        <v>2523</v>
      </c>
      <c r="E280" s="437">
        <v>2039426.0566518023</v>
      </c>
      <c r="F280" s="200">
        <v>1896981.58032002</v>
      </c>
      <c r="G280" s="434">
        <f t="shared" si="49"/>
        <v>-142444.47633178229</v>
      </c>
      <c r="H280" s="435">
        <v>1517726.4936542278</v>
      </c>
      <c r="I280" s="200">
        <f t="shared" si="50"/>
        <v>1273965.8457185104</v>
      </c>
      <c r="J280" s="436">
        <f t="shared" si="51"/>
        <v>-243760.64793571737</v>
      </c>
      <c r="K280" s="200">
        <v>1089285.4322706249</v>
      </c>
      <c r="L280" s="437">
        <v>1056507.5616448668</v>
      </c>
      <c r="M280" s="437">
        <v>428441.06138360279</v>
      </c>
      <c r="N280" s="437">
        <v>358173.31375832885</v>
      </c>
      <c r="O280" s="437">
        <v>-228255.69707167716</v>
      </c>
      <c r="P280" s="200">
        <v>87540.667386991961</v>
      </c>
      <c r="Q280" s="437">
        <v>1009703</v>
      </c>
      <c r="R280" s="437">
        <v>1145506.5896339284</v>
      </c>
      <c r="S280" s="437">
        <v>555205.31133360858</v>
      </c>
      <c r="T280" s="437">
        <v>552984.30280738708</v>
      </c>
      <c r="U280" s="434">
        <f t="shared" si="52"/>
        <v>133582.581107707</v>
      </c>
      <c r="V280" s="425">
        <v>5122060.8616396384</v>
      </c>
      <c r="W280" s="425">
        <v>4869438.3185309144</v>
      </c>
      <c r="X280" s="438">
        <v>343566</v>
      </c>
      <c r="Y280" s="438">
        <v>235452</v>
      </c>
      <c r="Z280" s="453">
        <f t="shared" si="55"/>
        <v>5465626.8616396384</v>
      </c>
      <c r="AA280" s="453">
        <f t="shared" si="56"/>
        <v>5104890.3185309144</v>
      </c>
      <c r="AB280" s="434">
        <f t="shared" si="53"/>
        <v>-360736.54310872406</v>
      </c>
      <c r="AC280" s="439">
        <f t="shared" si="47"/>
        <v>2128.359369797367</v>
      </c>
      <c r="AD280" s="453">
        <f t="shared" si="48"/>
        <v>2023.3413866551384</v>
      </c>
      <c r="AE280" s="436">
        <f t="shared" si="54"/>
        <v>-105.01798314222856</v>
      </c>
      <c r="AF280" s="426">
        <v>17</v>
      </c>
      <c r="AG280" s="426">
        <v>17</v>
      </c>
      <c r="AH280" s="504"/>
      <c r="AI280" s="504"/>
      <c r="AJ280" s="504"/>
      <c r="AK280" s="504"/>
    </row>
    <row r="281" spans="1:37">
      <c r="A281" s="431">
        <v>890</v>
      </c>
      <c r="B281" s="432" t="s">
        <v>284</v>
      </c>
      <c r="C281" s="433">
        <v>1176</v>
      </c>
      <c r="D281" s="433">
        <v>1180</v>
      </c>
      <c r="E281" s="437">
        <v>1869242.1057450892</v>
      </c>
      <c r="F281" s="200">
        <v>1914303.8464367227</v>
      </c>
      <c r="G281" s="434">
        <f t="shared" si="49"/>
        <v>45061.740691633429</v>
      </c>
      <c r="H281" s="435">
        <v>696518.82486922375</v>
      </c>
      <c r="I281" s="200">
        <f t="shared" si="50"/>
        <v>340790.48859633866</v>
      </c>
      <c r="J281" s="436">
        <f t="shared" si="51"/>
        <v>-355728.33627288509</v>
      </c>
      <c r="K281" s="200">
        <v>119373.96570226965</v>
      </c>
      <c r="L281" s="437">
        <v>-41058.545734706699</v>
      </c>
      <c r="M281" s="437">
        <v>577144.85916695406</v>
      </c>
      <c r="N281" s="437">
        <v>447661.05772697419</v>
      </c>
      <c r="O281" s="437">
        <v>-106754.5471837412</v>
      </c>
      <c r="P281" s="200">
        <v>40942.523787812337</v>
      </c>
      <c r="Q281" s="437">
        <v>493192</v>
      </c>
      <c r="R281" s="437">
        <v>425286.8428775295</v>
      </c>
      <c r="S281" s="437">
        <v>234551.63909570267</v>
      </c>
      <c r="T281" s="437">
        <v>237723.01733606966</v>
      </c>
      <c r="U281" s="434">
        <f t="shared" si="52"/>
        <v>-64733.778882103506</v>
      </c>
      <c r="V281" s="425">
        <v>3293504.5697100158</v>
      </c>
      <c r="W281" s="425">
        <v>2918104.1952705448</v>
      </c>
      <c r="X281" s="438">
        <v>421218</v>
      </c>
      <c r="Y281" s="438">
        <v>432693</v>
      </c>
      <c r="Z281" s="453">
        <f t="shared" si="55"/>
        <v>3714722.5697100158</v>
      </c>
      <c r="AA281" s="453">
        <f t="shared" si="56"/>
        <v>3350797.1952705448</v>
      </c>
      <c r="AB281" s="434">
        <f t="shared" si="53"/>
        <v>-363925.37443947094</v>
      </c>
      <c r="AC281" s="439">
        <f t="shared" si="47"/>
        <v>3158.7776953316461</v>
      </c>
      <c r="AD281" s="453">
        <f t="shared" si="48"/>
        <v>2839.6586400597839</v>
      </c>
      <c r="AE281" s="436">
        <f t="shared" si="54"/>
        <v>-319.11905527186218</v>
      </c>
      <c r="AF281" s="426">
        <v>19</v>
      </c>
      <c r="AG281" s="426">
        <v>19</v>
      </c>
      <c r="AH281" s="504"/>
      <c r="AI281" s="504"/>
      <c r="AJ281" s="504"/>
      <c r="AK281" s="504"/>
    </row>
    <row r="282" spans="1:37">
      <c r="A282" s="431">
        <v>892</v>
      </c>
      <c r="B282" s="432" t="s">
        <v>285</v>
      </c>
      <c r="C282" s="433">
        <v>3634</v>
      </c>
      <c r="D282" s="433">
        <v>3592</v>
      </c>
      <c r="E282" s="437">
        <v>3895737.3568724417</v>
      </c>
      <c r="F282" s="200">
        <v>3910251.7938200017</v>
      </c>
      <c r="G282" s="434">
        <f t="shared" si="49"/>
        <v>14514.436947559938</v>
      </c>
      <c r="H282" s="435">
        <v>508009.95941710693</v>
      </c>
      <c r="I282" s="200">
        <f t="shared" si="50"/>
        <v>456209.54662896501</v>
      </c>
      <c r="J282" s="436">
        <f t="shared" si="51"/>
        <v>-51800.412788141926</v>
      </c>
      <c r="K282" s="200">
        <v>377503.70580947527</v>
      </c>
      <c r="L282" s="437">
        <v>507921.81098537508</v>
      </c>
      <c r="M282" s="437">
        <v>130506.25360763166</v>
      </c>
      <c r="N282" s="437">
        <v>148623.99669289205</v>
      </c>
      <c r="O282" s="437">
        <v>-324968.07922372746</v>
      </c>
      <c r="P282" s="200">
        <v>124631.81817442534</v>
      </c>
      <c r="Q282" s="437">
        <v>2042123</v>
      </c>
      <c r="R282" s="437">
        <v>2094213.03494639</v>
      </c>
      <c r="S282" s="437">
        <v>596788.2530678059</v>
      </c>
      <c r="T282" s="437">
        <v>579322.10097779008</v>
      </c>
      <c r="U282" s="434">
        <f t="shared" si="52"/>
        <v>34623.882856374141</v>
      </c>
      <c r="V282" s="425">
        <v>7042658.5693573542</v>
      </c>
      <c r="W282" s="425">
        <v>7039996.4764458518</v>
      </c>
      <c r="X282" s="438">
        <v>-596101</v>
      </c>
      <c r="Y282" s="438">
        <v>-563961</v>
      </c>
      <c r="Z282" s="453">
        <f t="shared" si="55"/>
        <v>6446557.5693573542</v>
      </c>
      <c r="AA282" s="453">
        <f t="shared" si="56"/>
        <v>6476035.4764458518</v>
      </c>
      <c r="AB282" s="434">
        <f t="shared" si="53"/>
        <v>29477.907088497654</v>
      </c>
      <c r="AC282" s="439">
        <f t="shared" si="47"/>
        <v>1773.9564032353753</v>
      </c>
      <c r="AD282" s="453">
        <f t="shared" si="48"/>
        <v>1802.905199455972</v>
      </c>
      <c r="AE282" s="436">
        <f t="shared" si="54"/>
        <v>28.948796220596705</v>
      </c>
      <c r="AF282" s="426">
        <v>13</v>
      </c>
      <c r="AG282" s="426">
        <v>13</v>
      </c>
      <c r="AH282" s="504"/>
      <c r="AI282" s="504"/>
      <c r="AJ282" s="504"/>
      <c r="AK282" s="504"/>
    </row>
    <row r="283" spans="1:37">
      <c r="A283" s="431">
        <v>893</v>
      </c>
      <c r="B283" s="432" t="s">
        <v>602</v>
      </c>
      <c r="C283" s="433">
        <v>7497</v>
      </c>
      <c r="D283" s="433">
        <v>7434</v>
      </c>
      <c r="E283" s="437">
        <v>6525041.9660955016</v>
      </c>
      <c r="F283" s="200">
        <v>6421852.9044991722</v>
      </c>
      <c r="G283" s="434">
        <f t="shared" si="49"/>
        <v>-103189.06159632932</v>
      </c>
      <c r="H283" s="435">
        <v>-827929.35958173743</v>
      </c>
      <c r="I283" s="200">
        <f t="shared" si="50"/>
        <v>-918094.64985655737</v>
      </c>
      <c r="J283" s="436">
        <f t="shared" si="51"/>
        <v>-90165.290274819941</v>
      </c>
      <c r="K283" s="200">
        <v>-632871.37483209744</v>
      </c>
      <c r="L283" s="437">
        <v>-486611.1149556688</v>
      </c>
      <c r="M283" s="437">
        <v>-195057.98474964002</v>
      </c>
      <c r="N283" s="437">
        <v>-16867.787506536832</v>
      </c>
      <c r="O283" s="437">
        <v>-672553.6472575696</v>
      </c>
      <c r="P283" s="200">
        <v>257937.8998632177</v>
      </c>
      <c r="Q283" s="437">
        <v>2204497</v>
      </c>
      <c r="R283" s="437">
        <v>2395571.8398203081</v>
      </c>
      <c r="S283" s="437">
        <v>1521040.3856361366</v>
      </c>
      <c r="T283" s="437">
        <v>1516510.5745014292</v>
      </c>
      <c r="U283" s="434">
        <f t="shared" si="52"/>
        <v>186545.0286856005</v>
      </c>
      <c r="V283" s="425">
        <v>9422649.9921499006</v>
      </c>
      <c r="W283" s="425">
        <v>9415840.6691148244</v>
      </c>
      <c r="X283" s="438">
        <v>-300256</v>
      </c>
      <c r="Y283" s="438">
        <v>-25603</v>
      </c>
      <c r="Z283" s="453">
        <f t="shared" si="55"/>
        <v>9122393.9921499006</v>
      </c>
      <c r="AA283" s="453">
        <f t="shared" si="56"/>
        <v>9390237.6691148244</v>
      </c>
      <c r="AB283" s="434">
        <f t="shared" si="53"/>
        <v>267843.67696492374</v>
      </c>
      <c r="AC283" s="439">
        <f t="shared" si="47"/>
        <v>1216.8059213218489</v>
      </c>
      <c r="AD283" s="453">
        <f t="shared" si="48"/>
        <v>1263.1473862139931</v>
      </c>
      <c r="AE283" s="436">
        <f t="shared" si="54"/>
        <v>46.341464892144131</v>
      </c>
      <c r="AF283" s="426">
        <v>15</v>
      </c>
      <c r="AG283" s="426">
        <v>15</v>
      </c>
      <c r="AH283" s="504"/>
      <c r="AI283" s="504"/>
      <c r="AJ283" s="504"/>
      <c r="AK283" s="504"/>
    </row>
    <row r="284" spans="1:37">
      <c r="A284" s="431">
        <v>895</v>
      </c>
      <c r="B284" s="432" t="s">
        <v>603</v>
      </c>
      <c r="C284" s="433">
        <v>15463</v>
      </c>
      <c r="D284" s="433">
        <v>15092</v>
      </c>
      <c r="E284" s="437">
        <v>1969814.1907983562</v>
      </c>
      <c r="F284" s="200">
        <v>1801413.8979624333</v>
      </c>
      <c r="G284" s="434">
        <f t="shared" si="49"/>
        <v>-168400.29283592291</v>
      </c>
      <c r="H284" s="435">
        <v>2793678.4899772899</v>
      </c>
      <c r="I284" s="200">
        <f t="shared" si="50"/>
        <v>977560.69456691237</v>
      </c>
      <c r="J284" s="436">
        <f t="shared" si="51"/>
        <v>-1816117.7954103774</v>
      </c>
      <c r="K284" s="200">
        <v>1087190.5307428802</v>
      </c>
      <c r="L284" s="437">
        <v>676603.38302041125</v>
      </c>
      <c r="M284" s="437">
        <v>1706487.9592344095</v>
      </c>
      <c r="N284" s="437">
        <v>1142681.9362001948</v>
      </c>
      <c r="O284" s="437">
        <v>-1365372.5644890019</v>
      </c>
      <c r="P284" s="200">
        <v>523647.93983530824</v>
      </c>
      <c r="Q284" s="437">
        <v>1470319</v>
      </c>
      <c r="R284" s="437">
        <v>1794596.7273950984</v>
      </c>
      <c r="S284" s="437">
        <v>2613083.7152337567</v>
      </c>
      <c r="T284" s="437">
        <v>2603416.4578149375</v>
      </c>
      <c r="U284" s="434">
        <f t="shared" si="52"/>
        <v>314610.46997627942</v>
      </c>
      <c r="V284" s="425">
        <v>8846895.3960094023</v>
      </c>
      <c r="W284" s="425">
        <v>7176987.7780448599</v>
      </c>
      <c r="X284" s="438">
        <v>-1496737</v>
      </c>
      <c r="Y284" s="438">
        <v>-1211559</v>
      </c>
      <c r="Z284" s="453">
        <f t="shared" si="55"/>
        <v>7350158.3960094023</v>
      </c>
      <c r="AA284" s="453">
        <f t="shared" si="56"/>
        <v>5965428.7780448599</v>
      </c>
      <c r="AB284" s="434">
        <f t="shared" si="53"/>
        <v>-1384729.6179645425</v>
      </c>
      <c r="AC284" s="439">
        <f t="shared" si="47"/>
        <v>475.33844635642515</v>
      </c>
      <c r="AD284" s="453">
        <f t="shared" si="48"/>
        <v>395.27092353862048</v>
      </c>
      <c r="AE284" s="436">
        <f t="shared" si="54"/>
        <v>-80.067522817804672</v>
      </c>
      <c r="AF284" s="426">
        <v>2</v>
      </c>
      <c r="AG284" s="426">
        <v>2</v>
      </c>
      <c r="AH284" s="504"/>
      <c r="AI284" s="504"/>
      <c r="AJ284" s="504"/>
      <c r="AK284" s="504"/>
    </row>
    <row r="285" spans="1:37">
      <c r="A285" s="431">
        <v>905</v>
      </c>
      <c r="B285" s="432" t="s">
        <v>604</v>
      </c>
      <c r="C285" s="433">
        <v>67615</v>
      </c>
      <c r="D285" s="433">
        <v>67988</v>
      </c>
      <c r="E285" s="437">
        <v>21772421.89660909</v>
      </c>
      <c r="F285" s="200">
        <v>22012813.378823943</v>
      </c>
      <c r="G285" s="434">
        <f t="shared" si="49"/>
        <v>240391.48221485317</v>
      </c>
      <c r="H285" s="435">
        <v>-14155992.309101781</v>
      </c>
      <c r="I285" s="200">
        <f t="shared" si="50"/>
        <v>-25017824.887476947</v>
      </c>
      <c r="J285" s="436">
        <f t="shared" si="51"/>
        <v>-10861832.578375166</v>
      </c>
      <c r="K285" s="200">
        <v>-9982524.3593746722</v>
      </c>
      <c r="L285" s="437">
        <v>-14669844.571885029</v>
      </c>
      <c r="M285" s="437">
        <v>-4173467.9497271087</v>
      </c>
      <c r="N285" s="437">
        <v>-6556092.3099627569</v>
      </c>
      <c r="O285" s="437">
        <v>-6150871.3168883026</v>
      </c>
      <c r="P285" s="200">
        <v>2358983.3112591398</v>
      </c>
      <c r="Q285" s="437">
        <v>2607194</v>
      </c>
      <c r="R285" s="437">
        <v>3179511.19281467</v>
      </c>
      <c r="S285" s="437">
        <v>10466596.893593699</v>
      </c>
      <c r="T285" s="437">
        <v>10587144.681542942</v>
      </c>
      <c r="U285" s="434">
        <f t="shared" si="52"/>
        <v>692864.98076391406</v>
      </c>
      <c r="V285" s="425">
        <v>20690220.48110101</v>
      </c>
      <c r="W285" s="425">
        <v>10761644.367080754</v>
      </c>
      <c r="X285" s="438">
        <v>28465978</v>
      </c>
      <c r="Y285" s="438">
        <v>30867026</v>
      </c>
      <c r="Z285" s="453">
        <f t="shared" si="55"/>
        <v>49156198.481101006</v>
      </c>
      <c r="AA285" s="453">
        <f t="shared" si="56"/>
        <v>41628670.367080756</v>
      </c>
      <c r="AB285" s="434">
        <f t="shared" si="53"/>
        <v>-7527528.1140202507</v>
      </c>
      <c r="AC285" s="439">
        <f t="shared" si="47"/>
        <v>727.00138254974502</v>
      </c>
      <c r="AD285" s="453">
        <f t="shared" si="48"/>
        <v>612.29438087722474</v>
      </c>
      <c r="AE285" s="436">
        <f t="shared" si="54"/>
        <v>-114.70700167252028</v>
      </c>
      <c r="AF285" s="426">
        <v>15</v>
      </c>
      <c r="AG285" s="426">
        <v>15</v>
      </c>
      <c r="AH285" s="504"/>
      <c r="AI285" s="504"/>
      <c r="AJ285" s="504"/>
      <c r="AK285" s="504"/>
    </row>
    <row r="286" spans="1:37">
      <c r="A286" s="431">
        <v>908</v>
      </c>
      <c r="B286" s="432" t="s">
        <v>289</v>
      </c>
      <c r="C286" s="433">
        <v>20695</v>
      </c>
      <c r="D286" s="433">
        <v>20703</v>
      </c>
      <c r="E286" s="437">
        <v>4385085.5892095407</v>
      </c>
      <c r="F286" s="200">
        <v>4712422.1338940952</v>
      </c>
      <c r="G286" s="434">
        <f t="shared" si="49"/>
        <v>327336.54468455445</v>
      </c>
      <c r="H286" s="435">
        <v>65177.027583061339</v>
      </c>
      <c r="I286" s="200">
        <f t="shared" si="50"/>
        <v>-4486525.4949051775</v>
      </c>
      <c r="J286" s="436">
        <f t="shared" si="51"/>
        <v>-4551702.5224882392</v>
      </c>
      <c r="K286" s="200">
        <v>-196172.36368123142</v>
      </c>
      <c r="L286" s="437">
        <v>-2369717.6612630272</v>
      </c>
      <c r="M286" s="437">
        <v>261349.39126429276</v>
      </c>
      <c r="N286" s="437">
        <v>-962141.46045069606</v>
      </c>
      <c r="O286" s="437">
        <v>-1872999.4833432154</v>
      </c>
      <c r="P286" s="200">
        <v>718333.11015176168</v>
      </c>
      <c r="Q286" s="437">
        <v>4395559</v>
      </c>
      <c r="R286" s="437">
        <v>4281392.3095552186</v>
      </c>
      <c r="S286" s="437">
        <v>2924192.5603013136</v>
      </c>
      <c r="T286" s="437">
        <v>2863396.2832361627</v>
      </c>
      <c r="U286" s="434">
        <f t="shared" si="52"/>
        <v>-174962.96750993188</v>
      </c>
      <c r="V286" s="425">
        <v>11770014.177093916</v>
      </c>
      <c r="W286" s="425">
        <v>7370685.2321993494</v>
      </c>
      <c r="X286" s="438">
        <v>933289</v>
      </c>
      <c r="Y286" s="438">
        <v>685224</v>
      </c>
      <c r="Z286" s="453">
        <f t="shared" si="55"/>
        <v>12703303.177093916</v>
      </c>
      <c r="AA286" s="453">
        <f t="shared" si="56"/>
        <v>8055909.2321993494</v>
      </c>
      <c r="AB286" s="434">
        <f t="shared" si="53"/>
        <v>-4647393.9448945662</v>
      </c>
      <c r="AC286" s="439">
        <f t="shared" si="47"/>
        <v>613.83441300284687</v>
      </c>
      <c r="AD286" s="453">
        <f t="shared" si="48"/>
        <v>389.11796513545619</v>
      </c>
      <c r="AE286" s="436">
        <f t="shared" si="54"/>
        <v>-224.71644786739068</v>
      </c>
      <c r="AF286" s="426">
        <v>6</v>
      </c>
      <c r="AG286" s="426">
        <v>6</v>
      </c>
      <c r="AH286" s="504"/>
      <c r="AI286" s="504"/>
      <c r="AJ286" s="504"/>
      <c r="AK286" s="504"/>
    </row>
    <row r="287" spans="1:37">
      <c r="A287" s="431">
        <v>915</v>
      </c>
      <c r="B287" s="432" t="s">
        <v>290</v>
      </c>
      <c r="C287" s="433">
        <v>19973</v>
      </c>
      <c r="D287" s="433">
        <v>19759</v>
      </c>
      <c r="E287" s="437">
        <v>-1739820.7369767444</v>
      </c>
      <c r="F287" s="200">
        <v>-1902317.7647480567</v>
      </c>
      <c r="G287" s="434">
        <f t="shared" si="49"/>
        <v>-162497.02777131228</v>
      </c>
      <c r="H287" s="435">
        <v>1807046.9287185483</v>
      </c>
      <c r="I287" s="200">
        <f t="shared" si="50"/>
        <v>-1378566.4240242105</v>
      </c>
      <c r="J287" s="436">
        <f t="shared" si="51"/>
        <v>-3185613.3527427586</v>
      </c>
      <c r="K287" s="200">
        <v>773633.93252304895</v>
      </c>
      <c r="L287" s="437">
        <v>-286264.90161749121</v>
      </c>
      <c r="M287" s="437">
        <v>1033412.9961954993</v>
      </c>
      <c r="N287" s="437">
        <v>9715.2320679914064</v>
      </c>
      <c r="O287" s="437">
        <v>-1787595.8455962224</v>
      </c>
      <c r="P287" s="200">
        <v>685579.09112151177</v>
      </c>
      <c r="Q287" s="437">
        <v>6452902</v>
      </c>
      <c r="R287" s="437">
        <v>6074696.8803582322</v>
      </c>
      <c r="S287" s="437">
        <v>3323029.3194958591</v>
      </c>
      <c r="T287" s="437">
        <v>3310473.3823810727</v>
      </c>
      <c r="U287" s="434">
        <f t="shared" si="52"/>
        <v>-390761.05675655417</v>
      </c>
      <c r="V287" s="425">
        <v>9843157.5112376623</v>
      </c>
      <c r="W287" s="425">
        <v>6104286.0743669812</v>
      </c>
      <c r="X287" s="438">
        <v>-2358638</v>
      </c>
      <c r="Y287" s="438">
        <v>-2507152</v>
      </c>
      <c r="Z287" s="453">
        <f t="shared" si="55"/>
        <v>7484519.5112376623</v>
      </c>
      <c r="AA287" s="453">
        <f t="shared" si="56"/>
        <v>3597134.0743669812</v>
      </c>
      <c r="AB287" s="434">
        <f t="shared" si="53"/>
        <v>-3887385.4368706811</v>
      </c>
      <c r="AC287" s="439">
        <f t="shared" si="47"/>
        <v>374.731863577713</v>
      </c>
      <c r="AD287" s="453">
        <f t="shared" si="48"/>
        <v>182.0504111729835</v>
      </c>
      <c r="AE287" s="436">
        <f t="shared" si="54"/>
        <v>-192.6814524047295</v>
      </c>
      <c r="AF287" s="426">
        <v>11</v>
      </c>
      <c r="AG287" s="426">
        <v>11</v>
      </c>
      <c r="AH287" s="504"/>
      <c r="AI287" s="504"/>
      <c r="AJ287" s="504"/>
      <c r="AK287" s="504"/>
    </row>
    <row r="288" spans="1:37">
      <c r="A288" s="431">
        <v>918</v>
      </c>
      <c r="B288" s="432" t="s">
        <v>605</v>
      </c>
      <c r="C288" s="433">
        <v>2271</v>
      </c>
      <c r="D288" s="433">
        <v>2228</v>
      </c>
      <c r="E288" s="437">
        <v>405985.61418573151</v>
      </c>
      <c r="F288" s="200">
        <v>345807.51122259174</v>
      </c>
      <c r="G288" s="434">
        <f t="shared" si="49"/>
        <v>-60178.102963139769</v>
      </c>
      <c r="H288" s="435">
        <v>-80380.261705417579</v>
      </c>
      <c r="I288" s="200">
        <f t="shared" si="50"/>
        <v>-141256.66419770796</v>
      </c>
      <c r="J288" s="436">
        <f t="shared" si="51"/>
        <v>-60876.402492290377</v>
      </c>
      <c r="K288" s="200">
        <v>-60287.279328028912</v>
      </c>
      <c r="L288" s="437">
        <v>-18090.117716500903</v>
      </c>
      <c r="M288" s="437">
        <v>-20092.982377388667</v>
      </c>
      <c r="N288" s="437">
        <v>1095.4773544959185</v>
      </c>
      <c r="O288" s="437">
        <v>-201567.06027574185</v>
      </c>
      <c r="P288" s="200">
        <v>77305.036440038879</v>
      </c>
      <c r="Q288" s="437">
        <v>738026</v>
      </c>
      <c r="R288" s="437">
        <v>924420.81660341076</v>
      </c>
      <c r="S288" s="437">
        <v>520627.6267714923</v>
      </c>
      <c r="T288" s="437">
        <v>510136.77889194078</v>
      </c>
      <c r="U288" s="434">
        <f t="shared" si="52"/>
        <v>175903.96872385917</v>
      </c>
      <c r="V288" s="425">
        <v>1584258.9792518062</v>
      </c>
      <c r="W288" s="425">
        <v>1639108.4425653336</v>
      </c>
      <c r="X288" s="438">
        <v>-563325</v>
      </c>
      <c r="Y288" s="438">
        <v>-460926</v>
      </c>
      <c r="Z288" s="453">
        <f t="shared" si="55"/>
        <v>1020933.9792518062</v>
      </c>
      <c r="AA288" s="453">
        <f t="shared" si="56"/>
        <v>1178182.4425653336</v>
      </c>
      <c r="AB288" s="434">
        <f t="shared" si="53"/>
        <v>157248.46331352741</v>
      </c>
      <c r="AC288" s="439">
        <f t="shared" si="47"/>
        <v>449.55261085504452</v>
      </c>
      <c r="AD288" s="453">
        <f t="shared" si="48"/>
        <v>528.80720043327358</v>
      </c>
      <c r="AE288" s="436">
        <f t="shared" si="54"/>
        <v>79.254589578229059</v>
      </c>
      <c r="AF288" s="426">
        <v>2</v>
      </c>
      <c r="AG288" s="426">
        <v>2</v>
      </c>
      <c r="AH288" s="504"/>
      <c r="AI288" s="504"/>
      <c r="AJ288" s="504"/>
      <c r="AK288" s="504"/>
    </row>
    <row r="289" spans="1:37">
      <c r="A289" s="431">
        <v>921</v>
      </c>
      <c r="B289" s="432" t="s">
        <v>292</v>
      </c>
      <c r="C289" s="433">
        <v>1941</v>
      </c>
      <c r="D289" s="433">
        <v>1894</v>
      </c>
      <c r="E289" s="437">
        <v>207066.39412760956</v>
      </c>
      <c r="F289" s="200">
        <v>151216.69503135979</v>
      </c>
      <c r="G289" s="434">
        <f t="shared" si="49"/>
        <v>-55849.699096249766</v>
      </c>
      <c r="H289" s="435">
        <v>864875.53386762401</v>
      </c>
      <c r="I289" s="200">
        <f t="shared" si="50"/>
        <v>666324.68602437864</v>
      </c>
      <c r="J289" s="436">
        <f t="shared" si="51"/>
        <v>-198550.84784324537</v>
      </c>
      <c r="K289" s="200">
        <v>750034.47577336105</v>
      </c>
      <c r="L289" s="437">
        <v>716128.11507852876</v>
      </c>
      <c r="M289" s="437">
        <v>114841.058094263</v>
      </c>
      <c r="N289" s="437">
        <v>55830.445786434037</v>
      </c>
      <c r="O289" s="437">
        <v>-171350.09522542867</v>
      </c>
      <c r="P289" s="200">
        <v>65716.22038484455</v>
      </c>
      <c r="Q289" s="437">
        <v>964813</v>
      </c>
      <c r="R289" s="437">
        <v>1060693.5749849083</v>
      </c>
      <c r="S289" s="437">
        <v>489090.13610551949</v>
      </c>
      <c r="T289" s="437">
        <v>489829.10183069477</v>
      </c>
      <c r="U289" s="434">
        <f t="shared" si="52"/>
        <v>96619.540710083675</v>
      </c>
      <c r="V289" s="425">
        <v>2525845.0641007531</v>
      </c>
      <c r="W289" s="425">
        <v>2368064.0579096782</v>
      </c>
      <c r="X289" s="438">
        <v>168534</v>
      </c>
      <c r="Y289" s="438">
        <v>245202</v>
      </c>
      <c r="Z289" s="453">
        <f t="shared" si="55"/>
        <v>2694379.0641007531</v>
      </c>
      <c r="AA289" s="453">
        <f t="shared" si="56"/>
        <v>2613266.0579096782</v>
      </c>
      <c r="AB289" s="434">
        <f t="shared" si="53"/>
        <v>-81113.006191074848</v>
      </c>
      <c r="AC289" s="439">
        <f t="shared" si="47"/>
        <v>1388.1396517778223</v>
      </c>
      <c r="AD289" s="453">
        <f t="shared" si="48"/>
        <v>1379.7603262458701</v>
      </c>
      <c r="AE289" s="436">
        <f t="shared" si="54"/>
        <v>-8.3793255319521904</v>
      </c>
      <c r="AF289" s="426">
        <v>11</v>
      </c>
      <c r="AG289" s="426">
        <v>11</v>
      </c>
      <c r="AH289" s="504"/>
      <c r="AI289" s="504"/>
      <c r="AJ289" s="504"/>
      <c r="AK289" s="504"/>
    </row>
    <row r="290" spans="1:37">
      <c r="A290" s="431">
        <v>922</v>
      </c>
      <c r="B290" s="432" t="s">
        <v>293</v>
      </c>
      <c r="C290" s="433">
        <v>4444</v>
      </c>
      <c r="D290" s="433">
        <v>4501</v>
      </c>
      <c r="E290" s="437">
        <v>2589407.1440280266</v>
      </c>
      <c r="F290" s="200">
        <v>2680199.1107752211</v>
      </c>
      <c r="G290" s="434">
        <f t="shared" si="49"/>
        <v>90791.966747194529</v>
      </c>
      <c r="H290" s="435">
        <v>-654070.2289735236</v>
      </c>
      <c r="I290" s="200">
        <f t="shared" si="50"/>
        <v>-543261.64465893246</v>
      </c>
      <c r="J290" s="436">
        <f t="shared" si="51"/>
        <v>110808.58431459113</v>
      </c>
      <c r="K290" s="200">
        <v>-317848.16307317681</v>
      </c>
      <c r="L290" s="437">
        <v>-130315.88425226879</v>
      </c>
      <c r="M290" s="437">
        <v>-336222.06590034679</v>
      </c>
      <c r="N290" s="437">
        <v>-161911.93218202316</v>
      </c>
      <c r="O290" s="437">
        <v>-407205.26853730436</v>
      </c>
      <c r="P290" s="200">
        <v>156171.44031266382</v>
      </c>
      <c r="Q290" s="437">
        <v>1367818</v>
      </c>
      <c r="R290" s="437">
        <v>1252799.1173364331</v>
      </c>
      <c r="S290" s="437">
        <v>723605.03246662067</v>
      </c>
      <c r="T290" s="437">
        <v>697335.80695750774</v>
      </c>
      <c r="U290" s="434">
        <f t="shared" si="52"/>
        <v>-141288.10817267979</v>
      </c>
      <c r="V290" s="425">
        <v>4026759.9475211236</v>
      </c>
      <c r="W290" s="425">
        <v>4087072.3905013334</v>
      </c>
      <c r="X290" s="438">
        <v>-1061894</v>
      </c>
      <c r="Y290" s="438">
        <v>-1130219</v>
      </c>
      <c r="Z290" s="453">
        <f t="shared" si="55"/>
        <v>2964865.9475211236</v>
      </c>
      <c r="AA290" s="453">
        <f t="shared" si="56"/>
        <v>2956853.3905013334</v>
      </c>
      <c r="AB290" s="434">
        <f t="shared" si="53"/>
        <v>-8012.5570197901689</v>
      </c>
      <c r="AC290" s="439">
        <f t="shared" si="47"/>
        <v>667.16155434768757</v>
      </c>
      <c r="AD290" s="453">
        <f t="shared" si="48"/>
        <v>656.93254621224912</v>
      </c>
      <c r="AE290" s="436">
        <f t="shared" si="54"/>
        <v>-10.229008135438448</v>
      </c>
      <c r="AF290" s="426">
        <v>6</v>
      </c>
      <c r="AG290" s="426">
        <v>6</v>
      </c>
      <c r="AH290" s="504"/>
      <c r="AI290" s="504"/>
      <c r="AJ290" s="504"/>
      <c r="AK290" s="504"/>
    </row>
    <row r="291" spans="1:37">
      <c r="A291" s="431">
        <v>924</v>
      </c>
      <c r="B291" s="432" t="s">
        <v>606</v>
      </c>
      <c r="C291" s="433">
        <v>3004</v>
      </c>
      <c r="D291" s="433">
        <v>2946</v>
      </c>
      <c r="E291" s="437">
        <v>1187116.333670387</v>
      </c>
      <c r="F291" s="200">
        <v>976050.8993521512</v>
      </c>
      <c r="G291" s="434">
        <f t="shared" si="49"/>
        <v>-211065.43431823584</v>
      </c>
      <c r="H291" s="435">
        <v>-419131.37752108672</v>
      </c>
      <c r="I291" s="200">
        <f t="shared" si="50"/>
        <v>-128159.14382129714</v>
      </c>
      <c r="J291" s="436">
        <f t="shared" si="51"/>
        <v>290972.23369978956</v>
      </c>
      <c r="K291" s="200">
        <v>-112246.7554178655</v>
      </c>
      <c r="L291" s="437">
        <v>141827.62737698253</v>
      </c>
      <c r="M291" s="437">
        <v>-306884.62210322125</v>
      </c>
      <c r="N291" s="437">
        <v>-105679.80431318947</v>
      </c>
      <c r="O291" s="437">
        <v>-266524.48813839117</v>
      </c>
      <c r="P291" s="200">
        <v>102217.52125330096</v>
      </c>
      <c r="Q291" s="437">
        <v>1620249</v>
      </c>
      <c r="R291" s="437">
        <v>1638184.7060515159</v>
      </c>
      <c r="S291" s="437">
        <v>723912.00203211652</v>
      </c>
      <c r="T291" s="437">
        <v>720400.04595424735</v>
      </c>
      <c r="U291" s="434">
        <f t="shared" si="52"/>
        <v>14423.749973646831</v>
      </c>
      <c r="V291" s="425">
        <v>3112145.9581814166</v>
      </c>
      <c r="W291" s="425">
        <v>3206476.5075962474</v>
      </c>
      <c r="X291" s="438">
        <v>164825</v>
      </c>
      <c r="Y291" s="438">
        <v>100275</v>
      </c>
      <c r="Z291" s="453">
        <f t="shared" si="55"/>
        <v>3276970.9581814166</v>
      </c>
      <c r="AA291" s="453">
        <f t="shared" si="56"/>
        <v>3306751.5075962474</v>
      </c>
      <c r="AB291" s="434">
        <f t="shared" si="53"/>
        <v>29780.549414830748</v>
      </c>
      <c r="AC291" s="439">
        <f t="shared" si="47"/>
        <v>1090.8691605131214</v>
      </c>
      <c r="AD291" s="453">
        <f t="shared" si="48"/>
        <v>1122.4546868962143</v>
      </c>
      <c r="AE291" s="436">
        <f t="shared" si="54"/>
        <v>31.585526383092883</v>
      </c>
      <c r="AF291" s="426">
        <v>16</v>
      </c>
      <c r="AG291" s="426">
        <v>16</v>
      </c>
      <c r="AH291" s="504"/>
      <c r="AI291" s="504"/>
      <c r="AJ291" s="504"/>
      <c r="AK291" s="504"/>
    </row>
    <row r="292" spans="1:37">
      <c r="A292" s="431">
        <v>925</v>
      </c>
      <c r="B292" s="432" t="s">
        <v>295</v>
      </c>
      <c r="C292" s="433">
        <v>3490</v>
      </c>
      <c r="D292" s="433">
        <v>3427</v>
      </c>
      <c r="E292" s="437">
        <v>1322270.9376441259</v>
      </c>
      <c r="F292" s="200">
        <v>1241285.7559173261</v>
      </c>
      <c r="G292" s="434">
        <f t="shared" si="49"/>
        <v>-80985.181726799812</v>
      </c>
      <c r="H292" s="435">
        <v>2078295.3105277307</v>
      </c>
      <c r="I292" s="200">
        <f t="shared" si="50"/>
        <v>1935494.6703124829</v>
      </c>
      <c r="J292" s="436">
        <f t="shared" si="51"/>
        <v>-142800.64021524787</v>
      </c>
      <c r="K292" s="200">
        <v>1179051.7818548291</v>
      </c>
      <c r="L292" s="437">
        <v>1247514.9030525323</v>
      </c>
      <c r="M292" s="437">
        <v>899243.5286729018</v>
      </c>
      <c r="N292" s="437">
        <v>879113.49961405934</v>
      </c>
      <c r="O292" s="437">
        <v>-310040.53660905181</v>
      </c>
      <c r="P292" s="200">
        <v>118906.80425494311</v>
      </c>
      <c r="Q292" s="437">
        <v>-135602</v>
      </c>
      <c r="R292" s="437">
        <v>-20416.79060073354</v>
      </c>
      <c r="S292" s="437">
        <v>817536.66303129576</v>
      </c>
      <c r="T292" s="437">
        <v>820530.34692520485</v>
      </c>
      <c r="U292" s="434">
        <f t="shared" si="52"/>
        <v>118178.8932931755</v>
      </c>
      <c r="V292" s="425">
        <v>4082500.9112031525</v>
      </c>
      <c r="W292" s="425">
        <v>3976893.982623647</v>
      </c>
      <c r="X292" s="438">
        <v>120111</v>
      </c>
      <c r="Y292" s="438">
        <v>-27667</v>
      </c>
      <c r="Z292" s="453">
        <f t="shared" si="55"/>
        <v>4202611.9112031525</v>
      </c>
      <c r="AA292" s="453">
        <f t="shared" si="56"/>
        <v>3949226.982623647</v>
      </c>
      <c r="AB292" s="434">
        <f t="shared" si="53"/>
        <v>-253384.92857950553</v>
      </c>
      <c r="AC292" s="439">
        <f t="shared" si="47"/>
        <v>1204.1867940410179</v>
      </c>
      <c r="AD292" s="453">
        <f t="shared" si="48"/>
        <v>1152.3860468700459</v>
      </c>
      <c r="AE292" s="436">
        <f t="shared" si="54"/>
        <v>-51.800747170972045</v>
      </c>
      <c r="AF292" s="426">
        <v>11</v>
      </c>
      <c r="AG292" s="426">
        <v>11</v>
      </c>
      <c r="AH292" s="504"/>
      <c r="AI292" s="504"/>
      <c r="AJ292" s="504"/>
      <c r="AK292" s="504"/>
    </row>
    <row r="293" spans="1:37">
      <c r="A293" s="431">
        <v>927</v>
      </c>
      <c r="B293" s="432" t="s">
        <v>607</v>
      </c>
      <c r="C293" s="433">
        <v>29239</v>
      </c>
      <c r="D293" s="433">
        <v>28913</v>
      </c>
      <c r="E293" s="437">
        <v>14692565.048590893</v>
      </c>
      <c r="F293" s="200">
        <v>13504862.591214882</v>
      </c>
      <c r="G293" s="434">
        <f t="shared" si="49"/>
        <v>-1187702.4573760107</v>
      </c>
      <c r="H293" s="435">
        <v>883285.1056101498</v>
      </c>
      <c r="I293" s="200">
        <f t="shared" si="50"/>
        <v>1016231.6798600847</v>
      </c>
      <c r="J293" s="436">
        <f t="shared" si="51"/>
        <v>132946.57424993487</v>
      </c>
      <c r="K293" s="200">
        <v>-5557.1046756499763</v>
      </c>
      <c r="L293" s="437">
        <v>1374124.0375638751</v>
      </c>
      <c r="M293" s="437">
        <v>888842.21028579981</v>
      </c>
      <c r="N293" s="437">
        <v>1254669.5342000159</v>
      </c>
      <c r="O293" s="437">
        <v>-2615757.8158673807</v>
      </c>
      <c r="P293" s="200">
        <v>1003195.9239635746</v>
      </c>
      <c r="Q293" s="437">
        <v>3695454</v>
      </c>
      <c r="R293" s="437">
        <v>2622340.0928733731</v>
      </c>
      <c r="S293" s="437">
        <v>4188001.3455443038</v>
      </c>
      <c r="T293" s="437">
        <v>4028182.342729406</v>
      </c>
      <c r="U293" s="434">
        <f t="shared" si="52"/>
        <v>-1232932.9099415252</v>
      </c>
      <c r="V293" s="425">
        <v>23459305.499745347</v>
      </c>
      <c r="W293" s="425">
        <v>21171616.707262974</v>
      </c>
      <c r="X293" s="438">
        <v>-3298104</v>
      </c>
      <c r="Y293" s="438">
        <v>-3203849</v>
      </c>
      <c r="Z293" s="453">
        <f t="shared" si="55"/>
        <v>20161201.499745347</v>
      </c>
      <c r="AA293" s="453">
        <f t="shared" si="56"/>
        <v>17967767.707262974</v>
      </c>
      <c r="AB293" s="434">
        <f t="shared" si="53"/>
        <v>-2193433.7924823724</v>
      </c>
      <c r="AC293" s="439">
        <f t="shared" si="47"/>
        <v>689.53115700760441</v>
      </c>
      <c r="AD293" s="453">
        <f t="shared" si="48"/>
        <v>621.44252437529747</v>
      </c>
      <c r="AE293" s="436">
        <f t="shared" si="54"/>
        <v>-68.08863263230694</v>
      </c>
      <c r="AF293" s="426">
        <v>1</v>
      </c>
      <c r="AG293" s="427">
        <v>34</v>
      </c>
      <c r="AH293" s="504"/>
      <c r="AI293" s="504"/>
      <c r="AJ293" s="504"/>
      <c r="AK293" s="504"/>
    </row>
    <row r="294" spans="1:37">
      <c r="A294" s="431">
        <v>931</v>
      </c>
      <c r="B294" s="432" t="s">
        <v>297</v>
      </c>
      <c r="C294" s="433">
        <v>6070</v>
      </c>
      <c r="D294" s="433">
        <v>5951</v>
      </c>
      <c r="E294" s="437">
        <v>810941.42586656474</v>
      </c>
      <c r="F294" s="200">
        <v>655691.33483692864</v>
      </c>
      <c r="G294" s="434">
        <f t="shared" si="49"/>
        <v>-155250.0910296361</v>
      </c>
      <c r="H294" s="435">
        <v>5901186.4620530438</v>
      </c>
      <c r="I294" s="200">
        <f t="shared" si="50"/>
        <v>3683320.2188644423</v>
      </c>
      <c r="J294" s="436">
        <f t="shared" si="51"/>
        <v>-2217866.2431886015</v>
      </c>
      <c r="K294" s="200">
        <v>3485528.4450906515</v>
      </c>
      <c r="L294" s="437">
        <v>2422506.1542186849</v>
      </c>
      <c r="M294" s="437">
        <v>2415658.0169623923</v>
      </c>
      <c r="N294" s="437">
        <v>1592718.5995857345</v>
      </c>
      <c r="O294" s="437">
        <v>-538386.70363596943</v>
      </c>
      <c r="P294" s="200">
        <v>206482.16869599253</v>
      </c>
      <c r="Q294" s="437">
        <v>1848308</v>
      </c>
      <c r="R294" s="437">
        <v>2372291.80699465</v>
      </c>
      <c r="S294" s="437">
        <v>1313012.9657017426</v>
      </c>
      <c r="T294" s="437">
        <v>1309714.2925791396</v>
      </c>
      <c r="U294" s="434">
        <f t="shared" si="52"/>
        <v>520685.13387204707</v>
      </c>
      <c r="V294" s="425">
        <v>9873448.8536213506</v>
      </c>
      <c r="W294" s="425">
        <v>8021017.6533956164</v>
      </c>
      <c r="X294" s="438">
        <v>31174</v>
      </c>
      <c r="Y294" s="438">
        <v>145870</v>
      </c>
      <c r="Z294" s="453">
        <f t="shared" si="55"/>
        <v>9904622.8536213506</v>
      </c>
      <c r="AA294" s="453">
        <f t="shared" si="56"/>
        <v>8166887.6533956164</v>
      </c>
      <c r="AB294" s="434">
        <f t="shared" si="53"/>
        <v>-1737735.2002257342</v>
      </c>
      <c r="AC294" s="439">
        <f t="shared" si="47"/>
        <v>1631.7335837926441</v>
      </c>
      <c r="AD294" s="453">
        <f t="shared" si="48"/>
        <v>1372.3555122493053</v>
      </c>
      <c r="AE294" s="436">
        <f t="shared" si="54"/>
        <v>-259.37807154333882</v>
      </c>
      <c r="AF294" s="426">
        <v>13</v>
      </c>
      <c r="AG294" s="426">
        <v>13</v>
      </c>
      <c r="AH294" s="504"/>
      <c r="AI294" s="504"/>
      <c r="AJ294" s="504"/>
      <c r="AK294" s="504"/>
    </row>
    <row r="295" spans="1:37">
      <c r="A295" s="431">
        <v>934</v>
      </c>
      <c r="B295" s="432" t="s">
        <v>608</v>
      </c>
      <c r="C295" s="433">
        <v>2756</v>
      </c>
      <c r="D295" s="433">
        <v>2671</v>
      </c>
      <c r="E295" s="437">
        <v>367769.61734675238</v>
      </c>
      <c r="F295" s="200">
        <v>150820.2644880513</v>
      </c>
      <c r="G295" s="434">
        <f t="shared" si="49"/>
        <v>-216949.35285870108</v>
      </c>
      <c r="H295" s="435">
        <v>378251.75007219886</v>
      </c>
      <c r="I295" s="200">
        <f t="shared" si="50"/>
        <v>263044.97301985888</v>
      </c>
      <c r="J295" s="436">
        <f t="shared" si="51"/>
        <v>-115206.77705233998</v>
      </c>
      <c r="K295" s="200">
        <v>336309.764575137</v>
      </c>
      <c r="L295" s="437">
        <v>387424.00469645142</v>
      </c>
      <c r="M295" s="437">
        <v>41941.985497061847</v>
      </c>
      <c r="N295" s="437">
        <v>24590.387383175264</v>
      </c>
      <c r="O295" s="437">
        <v>-241645.25044726505</v>
      </c>
      <c r="P295" s="200">
        <v>92675.831387497237</v>
      </c>
      <c r="Q295" s="437">
        <v>1250089</v>
      </c>
      <c r="R295" s="437">
        <v>1224823.7886438149</v>
      </c>
      <c r="S295" s="437">
        <v>565563.69020306994</v>
      </c>
      <c r="T295" s="437">
        <v>561899.0903256645</v>
      </c>
      <c r="U295" s="434">
        <f t="shared" si="52"/>
        <v>-28929.81123359059</v>
      </c>
      <c r="V295" s="425">
        <v>2561674.0576220211</v>
      </c>
      <c r="W295" s="425">
        <v>2200588.1165314531</v>
      </c>
      <c r="X295" s="438">
        <v>-776612</v>
      </c>
      <c r="Y295" s="438">
        <v>-787755</v>
      </c>
      <c r="Z295" s="453">
        <f t="shared" si="55"/>
        <v>1785062.0576220211</v>
      </c>
      <c r="AA295" s="453">
        <f t="shared" si="56"/>
        <v>1412833.1165314531</v>
      </c>
      <c r="AB295" s="434">
        <f t="shared" si="53"/>
        <v>-372228.94109056797</v>
      </c>
      <c r="AC295" s="439">
        <f t="shared" si="47"/>
        <v>647.70031118360703</v>
      </c>
      <c r="AD295" s="453">
        <f t="shared" si="48"/>
        <v>528.95287028508164</v>
      </c>
      <c r="AE295" s="436">
        <f t="shared" si="54"/>
        <v>-118.74744089852538</v>
      </c>
      <c r="AF295" s="426">
        <v>14</v>
      </c>
      <c r="AG295" s="426">
        <v>14</v>
      </c>
      <c r="AH295" s="504"/>
      <c r="AI295" s="504"/>
      <c r="AJ295" s="504"/>
      <c r="AK295" s="504"/>
    </row>
    <row r="296" spans="1:37">
      <c r="A296" s="431">
        <v>935</v>
      </c>
      <c r="B296" s="432" t="s">
        <v>609</v>
      </c>
      <c r="C296" s="433">
        <v>3040</v>
      </c>
      <c r="D296" s="433">
        <v>2985</v>
      </c>
      <c r="E296" s="437">
        <v>287043.57761077094</v>
      </c>
      <c r="F296" s="200">
        <v>124237.77571490116</v>
      </c>
      <c r="G296" s="434">
        <f t="shared" si="49"/>
        <v>-162805.80189586978</v>
      </c>
      <c r="H296" s="435">
        <v>423190.29163122666</v>
      </c>
      <c r="I296" s="200">
        <f t="shared" si="50"/>
        <v>2902.1904694673722</v>
      </c>
      <c r="J296" s="436">
        <f t="shared" si="51"/>
        <v>-420288.10116175929</v>
      </c>
      <c r="K296" s="200">
        <v>168608.49134791258</v>
      </c>
      <c r="L296" s="437">
        <v>50698.728668289623</v>
      </c>
      <c r="M296" s="437">
        <v>254581.80028331411</v>
      </c>
      <c r="N296" s="437">
        <v>118685.57183240456</v>
      </c>
      <c r="O296" s="437">
        <v>-270052.81639276905</v>
      </c>
      <c r="P296" s="200">
        <v>103570.70636154222</v>
      </c>
      <c r="Q296" s="437">
        <v>896706</v>
      </c>
      <c r="R296" s="437">
        <v>1085050.7477332584</v>
      </c>
      <c r="S296" s="437">
        <v>632603.8478659899</v>
      </c>
      <c r="T296" s="437">
        <v>622487.32514186262</v>
      </c>
      <c r="U296" s="434">
        <f t="shared" si="52"/>
        <v>178228.22500913125</v>
      </c>
      <c r="V296" s="425">
        <v>2239543.7171079875</v>
      </c>
      <c r="W296" s="425">
        <v>1834678.0391199091</v>
      </c>
      <c r="X296" s="438">
        <v>62258</v>
      </c>
      <c r="Y296" s="438">
        <v>216270</v>
      </c>
      <c r="Z296" s="453">
        <f t="shared" si="55"/>
        <v>2301801.7171079875</v>
      </c>
      <c r="AA296" s="453">
        <f t="shared" si="56"/>
        <v>2050948.0391199091</v>
      </c>
      <c r="AB296" s="434">
        <f t="shared" si="53"/>
        <v>-250853.67798807845</v>
      </c>
      <c r="AC296" s="439">
        <f t="shared" si="47"/>
        <v>757.17161746973272</v>
      </c>
      <c r="AD296" s="453">
        <f t="shared" si="48"/>
        <v>687.08477022442514</v>
      </c>
      <c r="AE296" s="436">
        <f t="shared" si="54"/>
        <v>-70.086847245307581</v>
      </c>
      <c r="AF296" s="426">
        <v>8</v>
      </c>
      <c r="AG296" s="426">
        <v>8</v>
      </c>
      <c r="AH296" s="504"/>
      <c r="AI296" s="504"/>
      <c r="AJ296" s="504"/>
      <c r="AK296" s="504"/>
    </row>
    <row r="297" spans="1:37">
      <c r="A297" s="431">
        <v>936</v>
      </c>
      <c r="B297" s="432" t="s">
        <v>610</v>
      </c>
      <c r="C297" s="433">
        <v>6465</v>
      </c>
      <c r="D297" s="433">
        <v>6395</v>
      </c>
      <c r="E297" s="437">
        <v>713228.09696581447</v>
      </c>
      <c r="F297" s="200">
        <v>847103.12252753787</v>
      </c>
      <c r="G297" s="434">
        <f t="shared" si="49"/>
        <v>133875.02556172339</v>
      </c>
      <c r="H297" s="435">
        <v>3270932.5877537113</v>
      </c>
      <c r="I297" s="200">
        <f t="shared" si="50"/>
        <v>2511413.4164913101</v>
      </c>
      <c r="J297" s="436">
        <f t="shared" si="51"/>
        <v>-759519.17126240116</v>
      </c>
      <c r="K297" s="200">
        <v>2153809.1112912162</v>
      </c>
      <c r="L297" s="437">
        <v>1985608.0071362252</v>
      </c>
      <c r="M297" s="437">
        <v>1117123.4764624948</v>
      </c>
      <c r="N297" s="437">
        <v>882473.11242030957</v>
      </c>
      <c r="O297" s="437">
        <v>-578555.36376273306</v>
      </c>
      <c r="P297" s="200">
        <v>221887.66069750837</v>
      </c>
      <c r="Q297" s="437">
        <v>1661339</v>
      </c>
      <c r="R297" s="437">
        <v>2007797.9339286697</v>
      </c>
      <c r="S297" s="437">
        <v>1423625.6235486304</v>
      </c>
      <c r="T297" s="437">
        <v>1416579.1150791266</v>
      </c>
      <c r="U297" s="434">
        <f t="shared" si="52"/>
        <v>339412.42545916559</v>
      </c>
      <c r="V297" s="425">
        <v>7069125.3082681559</v>
      </c>
      <c r="W297" s="425">
        <v>6782893.5881560808</v>
      </c>
      <c r="X297" s="438">
        <v>714835</v>
      </c>
      <c r="Y297" s="438">
        <v>524546</v>
      </c>
      <c r="Z297" s="453">
        <f t="shared" si="55"/>
        <v>7783960.3082681559</v>
      </c>
      <c r="AA297" s="453">
        <f t="shared" si="56"/>
        <v>7307439.5881560808</v>
      </c>
      <c r="AB297" s="434">
        <f t="shared" si="53"/>
        <v>-476520.7201120751</v>
      </c>
      <c r="AC297" s="439">
        <f t="shared" si="47"/>
        <v>1204.0155155867217</v>
      </c>
      <c r="AD297" s="453">
        <f t="shared" si="48"/>
        <v>1142.6801545201065</v>
      </c>
      <c r="AE297" s="436">
        <f t="shared" si="54"/>
        <v>-61.335361066615178</v>
      </c>
      <c r="AF297" s="426">
        <v>6</v>
      </c>
      <c r="AG297" s="426">
        <v>6</v>
      </c>
      <c r="AH297" s="504"/>
      <c r="AI297" s="504"/>
      <c r="AJ297" s="504"/>
      <c r="AK297" s="504"/>
    </row>
    <row r="298" spans="1:37">
      <c r="A298" s="431">
        <v>946</v>
      </c>
      <c r="B298" s="432" t="s">
        <v>611</v>
      </c>
      <c r="C298" s="433">
        <v>6376</v>
      </c>
      <c r="D298" s="433">
        <v>6287</v>
      </c>
      <c r="E298" s="437">
        <v>4923302.6239208123</v>
      </c>
      <c r="F298" s="200">
        <v>5044712.2027860433</v>
      </c>
      <c r="G298" s="434">
        <f t="shared" si="49"/>
        <v>121409.57886523101</v>
      </c>
      <c r="H298" s="435">
        <v>79508.466878366045</v>
      </c>
      <c r="I298" s="200">
        <f t="shared" si="50"/>
        <v>-416889.25500971009</v>
      </c>
      <c r="J298" s="436">
        <f t="shared" si="51"/>
        <v>-496397.72188807616</v>
      </c>
      <c r="K298" s="200">
        <v>-129119.71376491245</v>
      </c>
      <c r="L298" s="437">
        <v>-144248.0297015078</v>
      </c>
      <c r="M298" s="437">
        <v>208628.18064327849</v>
      </c>
      <c r="N298" s="437">
        <v>78003.004429259308</v>
      </c>
      <c r="O298" s="437">
        <v>-568784.60859676346</v>
      </c>
      <c r="P298" s="200">
        <v>218140.37885930183</v>
      </c>
      <c r="Q298" s="437">
        <v>2025058</v>
      </c>
      <c r="R298" s="437">
        <v>2170743.7907054871</v>
      </c>
      <c r="S298" s="437">
        <v>1380218.5947131673</v>
      </c>
      <c r="T298" s="437">
        <v>1364035.1441720412</v>
      </c>
      <c r="U298" s="434">
        <f t="shared" si="52"/>
        <v>129502.34016436106</v>
      </c>
      <c r="V298" s="425">
        <v>8408087.6855123453</v>
      </c>
      <c r="W298" s="425">
        <v>8162601.8827811163</v>
      </c>
      <c r="X298" s="438">
        <v>711365</v>
      </c>
      <c r="Y298" s="438">
        <v>704419</v>
      </c>
      <c r="Z298" s="453">
        <f t="shared" si="55"/>
        <v>9119452.6855123453</v>
      </c>
      <c r="AA298" s="453">
        <f t="shared" si="56"/>
        <v>8867020.8827811163</v>
      </c>
      <c r="AB298" s="434">
        <f t="shared" si="53"/>
        <v>-252431.80273122899</v>
      </c>
      <c r="AC298" s="439">
        <f t="shared" si="47"/>
        <v>1430.2780247039436</v>
      </c>
      <c r="AD298" s="453">
        <f t="shared" si="48"/>
        <v>1410.3739275936243</v>
      </c>
      <c r="AE298" s="436">
        <f t="shared" si="54"/>
        <v>-19.904097110319299</v>
      </c>
      <c r="AF298" s="426">
        <v>15</v>
      </c>
      <c r="AG298" s="426">
        <v>15</v>
      </c>
      <c r="AH298" s="504"/>
      <c r="AI298" s="504"/>
      <c r="AJ298" s="504"/>
      <c r="AK298" s="504"/>
    </row>
    <row r="299" spans="1:37">
      <c r="A299" s="431">
        <v>976</v>
      </c>
      <c r="B299" s="432" t="s">
        <v>612</v>
      </c>
      <c r="C299" s="433">
        <v>3830</v>
      </c>
      <c r="D299" s="433">
        <v>3788</v>
      </c>
      <c r="E299" s="437">
        <v>1752622.1803657352</v>
      </c>
      <c r="F299" s="200">
        <v>1854660.6587483347</v>
      </c>
      <c r="G299" s="434">
        <f t="shared" si="49"/>
        <v>102038.47838259954</v>
      </c>
      <c r="H299" s="435">
        <v>1100544.0405459991</v>
      </c>
      <c r="I299" s="200">
        <f t="shared" si="50"/>
        <v>-475631.6026317061</v>
      </c>
      <c r="J299" s="436">
        <f t="shared" si="51"/>
        <v>-1576175.6431777051</v>
      </c>
      <c r="K299" s="200">
        <v>714989.39707910444</v>
      </c>
      <c r="L299" s="437">
        <v>-128595.223106347</v>
      </c>
      <c r="M299" s="437">
        <v>385554.64346689451</v>
      </c>
      <c r="N299" s="437">
        <v>-135768.62984419087</v>
      </c>
      <c r="O299" s="437">
        <v>-342700.19045085734</v>
      </c>
      <c r="P299" s="200">
        <v>131432.4407696891</v>
      </c>
      <c r="Q299" s="437">
        <v>1988420</v>
      </c>
      <c r="R299" s="437">
        <v>1886670.1666394433</v>
      </c>
      <c r="S299" s="437">
        <v>829621.10435336339</v>
      </c>
      <c r="T299" s="437">
        <v>822771.08316311531</v>
      </c>
      <c r="U299" s="434">
        <f t="shared" si="52"/>
        <v>-108599.85455080494</v>
      </c>
      <c r="V299" s="425">
        <v>5671207.3252650974</v>
      </c>
      <c r="W299" s="425">
        <v>4088470.3059958601</v>
      </c>
      <c r="X299" s="438">
        <v>-622008</v>
      </c>
      <c r="Y299" s="438">
        <v>-724413</v>
      </c>
      <c r="Z299" s="453">
        <f t="shared" si="55"/>
        <v>5049199.3252650974</v>
      </c>
      <c r="AA299" s="453">
        <f t="shared" si="56"/>
        <v>3364057.3059958601</v>
      </c>
      <c r="AB299" s="434">
        <f t="shared" si="53"/>
        <v>-1685142.0192692373</v>
      </c>
      <c r="AC299" s="439">
        <f t="shared" si="47"/>
        <v>1318.3288055522448</v>
      </c>
      <c r="AD299" s="453">
        <f t="shared" si="48"/>
        <v>888.08271013618275</v>
      </c>
      <c r="AE299" s="436">
        <f t="shared" si="54"/>
        <v>-430.24609541606208</v>
      </c>
      <c r="AF299" s="426">
        <v>19</v>
      </c>
      <c r="AG299" s="426">
        <v>19</v>
      </c>
      <c r="AH299" s="504"/>
      <c r="AI299" s="504"/>
      <c r="AJ299" s="504"/>
      <c r="AK299" s="504"/>
    </row>
    <row r="300" spans="1:37">
      <c r="A300" s="431">
        <v>977</v>
      </c>
      <c r="B300" s="432" t="s">
        <v>303</v>
      </c>
      <c r="C300" s="433">
        <v>15357</v>
      </c>
      <c r="D300" s="433">
        <v>15293</v>
      </c>
      <c r="E300" s="437">
        <v>10040963.249501374</v>
      </c>
      <c r="F300" s="200">
        <v>9930978.2737681754</v>
      </c>
      <c r="G300" s="434">
        <f t="shared" si="49"/>
        <v>-109984.97573319823</v>
      </c>
      <c r="H300" s="435">
        <v>-334575.04947550071</v>
      </c>
      <c r="I300" s="200">
        <f t="shared" si="50"/>
        <v>-2018921.9443699869</v>
      </c>
      <c r="J300" s="436">
        <f t="shared" si="51"/>
        <v>-1684346.8948944863</v>
      </c>
      <c r="K300" s="200">
        <v>20025.058790852534</v>
      </c>
      <c r="L300" s="437">
        <v>-578591.0236461414</v>
      </c>
      <c r="M300" s="437">
        <v>-354600.10826635326</v>
      </c>
      <c r="N300" s="437">
        <v>-587395.94293237117</v>
      </c>
      <c r="O300" s="437">
        <v>-1383557.025492334</v>
      </c>
      <c r="P300" s="200">
        <v>530622.04770085937</v>
      </c>
      <c r="Q300" s="437">
        <v>6534374</v>
      </c>
      <c r="R300" s="437">
        <v>6526933.9752020221</v>
      </c>
      <c r="S300" s="437">
        <v>2434887.9310677741</v>
      </c>
      <c r="T300" s="437">
        <v>2433413.28319035</v>
      </c>
      <c r="U300" s="434">
        <f t="shared" si="52"/>
        <v>-8914.672675402835</v>
      </c>
      <c r="V300" s="425">
        <v>18675650.131093647</v>
      </c>
      <c r="W300" s="425">
        <v>16872403.588100106</v>
      </c>
      <c r="X300" s="438">
        <v>182836</v>
      </c>
      <c r="Y300" s="438">
        <v>205625</v>
      </c>
      <c r="Z300" s="453">
        <f t="shared" si="55"/>
        <v>18858486.131093647</v>
      </c>
      <c r="AA300" s="453">
        <f t="shared" si="56"/>
        <v>17078028.588100106</v>
      </c>
      <c r="AB300" s="434">
        <f t="shared" si="53"/>
        <v>-1780457.5429935418</v>
      </c>
      <c r="AC300" s="439">
        <f t="shared" si="47"/>
        <v>1228.0058690560427</v>
      </c>
      <c r="AD300" s="453">
        <f t="shared" si="48"/>
        <v>1116.7219373635066</v>
      </c>
      <c r="AE300" s="436">
        <f t="shared" si="54"/>
        <v>-111.28393169253604</v>
      </c>
      <c r="AF300" s="426">
        <v>17</v>
      </c>
      <c r="AG300" s="426">
        <v>17</v>
      </c>
      <c r="AH300" s="504"/>
      <c r="AI300" s="504"/>
      <c r="AJ300" s="504"/>
      <c r="AK300" s="504"/>
    </row>
    <row r="301" spans="1:37">
      <c r="A301" s="431">
        <v>980</v>
      </c>
      <c r="B301" s="432" t="s">
        <v>304</v>
      </c>
      <c r="C301" s="433">
        <v>33533</v>
      </c>
      <c r="D301" s="433">
        <v>33607</v>
      </c>
      <c r="E301" s="437">
        <v>21952616.030924652</v>
      </c>
      <c r="F301" s="200">
        <v>21938637.490646064</v>
      </c>
      <c r="G301" s="434">
        <f t="shared" si="49"/>
        <v>-13978.54027858749</v>
      </c>
      <c r="H301" s="435">
        <v>-1630276.0985823497</v>
      </c>
      <c r="I301" s="200">
        <f t="shared" si="50"/>
        <v>-1864044.8249786696</v>
      </c>
      <c r="J301" s="436">
        <f t="shared" si="51"/>
        <v>-233768.72639631992</v>
      </c>
      <c r="K301" s="200">
        <v>-434704.46374581836</v>
      </c>
      <c r="L301" s="437">
        <v>329810.9233740627</v>
      </c>
      <c r="M301" s="437">
        <v>-1195571.6348365312</v>
      </c>
      <c r="N301" s="437">
        <v>-319495.85829596844</v>
      </c>
      <c r="O301" s="437">
        <v>-3040423.7857660935</v>
      </c>
      <c r="P301" s="200">
        <v>1166063.8957093298</v>
      </c>
      <c r="Q301" s="437">
        <v>6639437</v>
      </c>
      <c r="R301" s="437">
        <v>5483454.6264062934</v>
      </c>
      <c r="S301" s="437">
        <v>4320934.4172466155</v>
      </c>
      <c r="T301" s="437">
        <v>4220969.3136749519</v>
      </c>
      <c r="U301" s="434">
        <f t="shared" si="52"/>
        <v>-1255947.4771653693</v>
      </c>
      <c r="V301" s="425">
        <v>31282711.349588916</v>
      </c>
      <c r="W301" s="425">
        <v>29779016.60642888</v>
      </c>
      <c r="X301" s="438">
        <v>-3835518</v>
      </c>
      <c r="Y301" s="438">
        <v>-4044415</v>
      </c>
      <c r="Z301" s="453">
        <f t="shared" si="55"/>
        <v>27447193.349588916</v>
      </c>
      <c r="AA301" s="453">
        <f t="shared" si="56"/>
        <v>25734601.60642888</v>
      </c>
      <c r="AB301" s="434">
        <f t="shared" si="53"/>
        <v>-1712591.7431600355</v>
      </c>
      <c r="AC301" s="439">
        <f t="shared" si="47"/>
        <v>818.51290816774269</v>
      </c>
      <c r="AD301" s="453">
        <f t="shared" si="48"/>
        <v>765.75123058972474</v>
      </c>
      <c r="AE301" s="436">
        <f t="shared" si="54"/>
        <v>-52.761677578017952</v>
      </c>
      <c r="AF301" s="426">
        <v>6</v>
      </c>
      <c r="AG301" s="426">
        <v>6</v>
      </c>
      <c r="AH301" s="504"/>
      <c r="AI301" s="504"/>
      <c r="AJ301" s="504"/>
      <c r="AK301" s="504"/>
    </row>
    <row r="302" spans="1:37">
      <c r="A302" s="431">
        <v>981</v>
      </c>
      <c r="B302" s="432" t="s">
        <v>305</v>
      </c>
      <c r="C302" s="433">
        <v>2282</v>
      </c>
      <c r="D302" s="433">
        <v>2237</v>
      </c>
      <c r="E302" s="437">
        <v>20.208887913846411</v>
      </c>
      <c r="F302" s="200">
        <v>-172550.5430098169</v>
      </c>
      <c r="G302" s="434">
        <f t="shared" si="49"/>
        <v>-172570.75189773075</v>
      </c>
      <c r="H302" s="435">
        <v>687505.00049836724</v>
      </c>
      <c r="I302" s="200">
        <f t="shared" si="50"/>
        <v>861008.70100288687</v>
      </c>
      <c r="J302" s="436">
        <f t="shared" si="51"/>
        <v>173503.70050451963</v>
      </c>
      <c r="K302" s="200">
        <v>455638.53422491642</v>
      </c>
      <c r="L302" s="437">
        <v>660369.77074952412</v>
      </c>
      <c r="M302" s="437">
        <v>231866.46627345079</v>
      </c>
      <c r="N302" s="437">
        <v>325402.91019971267</v>
      </c>
      <c r="O302" s="437">
        <v>-202381.289872906</v>
      </c>
      <c r="P302" s="200">
        <v>77617.309926556089</v>
      </c>
      <c r="Q302" s="437">
        <v>1170099</v>
      </c>
      <c r="R302" s="437">
        <v>1123713.116947154</v>
      </c>
      <c r="S302" s="437">
        <v>512319.97658165707</v>
      </c>
      <c r="T302" s="437">
        <v>506594.97488760692</v>
      </c>
      <c r="U302" s="434">
        <f t="shared" si="52"/>
        <v>-52110.884746896103</v>
      </c>
      <c r="V302" s="425">
        <v>2369944.185967938</v>
      </c>
      <c r="W302" s="425">
        <v>2318766.2498731101</v>
      </c>
      <c r="X302" s="438">
        <v>-536460</v>
      </c>
      <c r="Y302" s="438">
        <v>-578171</v>
      </c>
      <c r="Z302" s="453">
        <f t="shared" si="55"/>
        <v>1833484.185967938</v>
      </c>
      <c r="AA302" s="453">
        <f t="shared" si="56"/>
        <v>1740595.2498731101</v>
      </c>
      <c r="AB302" s="434">
        <f t="shared" si="53"/>
        <v>-92888.93609482795</v>
      </c>
      <c r="AC302" s="439">
        <f t="shared" si="47"/>
        <v>803.45494564765033</v>
      </c>
      <c r="AD302" s="453">
        <f t="shared" si="48"/>
        <v>778.0935403992446</v>
      </c>
      <c r="AE302" s="436">
        <f t="shared" si="54"/>
        <v>-25.361405248405731</v>
      </c>
      <c r="AF302" s="426">
        <v>5</v>
      </c>
      <c r="AG302" s="426">
        <v>5</v>
      </c>
      <c r="AH302" s="504"/>
      <c r="AI302" s="504"/>
      <c r="AJ302" s="504"/>
      <c r="AK302" s="504"/>
    </row>
    <row r="303" spans="1:37">
      <c r="A303" s="431">
        <v>989</v>
      </c>
      <c r="B303" s="432" t="s">
        <v>613</v>
      </c>
      <c r="C303" s="433">
        <v>5484</v>
      </c>
      <c r="D303" s="433">
        <v>5406</v>
      </c>
      <c r="E303" s="437">
        <v>1085287.1652819782</v>
      </c>
      <c r="F303" s="200">
        <v>1134066.4890223825</v>
      </c>
      <c r="G303" s="434">
        <f t="shared" si="49"/>
        <v>48779.323740404332</v>
      </c>
      <c r="H303" s="435">
        <v>-1370063.5684050967</v>
      </c>
      <c r="I303" s="200">
        <f t="shared" si="50"/>
        <v>-1780437.8301819125</v>
      </c>
      <c r="J303" s="436">
        <f t="shared" si="51"/>
        <v>-410374.26177681587</v>
      </c>
      <c r="K303" s="200">
        <v>-856359.96821526811</v>
      </c>
      <c r="L303" s="437">
        <v>-956794.3121460845</v>
      </c>
      <c r="M303" s="437">
        <v>-513703.6001898286</v>
      </c>
      <c r="N303" s="437">
        <v>-522135.21424058086</v>
      </c>
      <c r="O303" s="437">
        <v>-489080.57802991942</v>
      </c>
      <c r="P303" s="200">
        <v>187572.27423467243</v>
      </c>
      <c r="Q303" s="437">
        <v>1930642</v>
      </c>
      <c r="R303" s="437">
        <v>2044935.2697507231</v>
      </c>
      <c r="S303" s="437">
        <v>1159091.2377425532</v>
      </c>
      <c r="T303" s="437">
        <v>1150277.1356862797</v>
      </c>
      <c r="U303" s="434">
        <f t="shared" si="52"/>
        <v>105479.16769444942</v>
      </c>
      <c r="V303" s="425">
        <v>2804956.8346194346</v>
      </c>
      <c r="W303" s="425">
        <v>2548841.0643868959</v>
      </c>
      <c r="X303" s="438">
        <v>-442114</v>
      </c>
      <c r="Y303" s="438">
        <v>-407983</v>
      </c>
      <c r="Z303" s="453">
        <f t="shared" si="55"/>
        <v>2362842.8346194346</v>
      </c>
      <c r="AA303" s="453">
        <f t="shared" si="56"/>
        <v>2140858.0643868959</v>
      </c>
      <c r="AB303" s="434">
        <f t="shared" si="53"/>
        <v>-221984.77023253869</v>
      </c>
      <c r="AC303" s="439">
        <f t="shared" si="47"/>
        <v>430.86120251995527</v>
      </c>
      <c r="AD303" s="453">
        <f t="shared" si="48"/>
        <v>396.01518024174914</v>
      </c>
      <c r="AE303" s="436">
        <f t="shared" si="54"/>
        <v>-34.846022278206135</v>
      </c>
      <c r="AF303" s="426">
        <v>14</v>
      </c>
      <c r="AG303" s="426">
        <v>14</v>
      </c>
      <c r="AH303" s="504"/>
      <c r="AI303" s="504"/>
      <c r="AJ303" s="504"/>
      <c r="AK303" s="504"/>
    </row>
    <row r="304" spans="1:37">
      <c r="A304" s="431">
        <v>992</v>
      </c>
      <c r="B304" s="432" t="s">
        <v>307</v>
      </c>
      <c r="C304" s="433">
        <v>18318</v>
      </c>
      <c r="D304" s="433">
        <v>18120</v>
      </c>
      <c r="E304" s="437">
        <v>4021400.8014953779</v>
      </c>
      <c r="F304" s="437">
        <v>3405741.7731701145</v>
      </c>
      <c r="G304" s="434">
        <f t="shared" si="49"/>
        <v>-615659.02832526341</v>
      </c>
      <c r="H304" s="435">
        <v>6889858.2755095502</v>
      </c>
      <c r="I304" s="200">
        <f t="shared" si="50"/>
        <v>-608385.13684560556</v>
      </c>
      <c r="J304" s="436">
        <f t="shared" si="51"/>
        <v>-7498243.4123551557</v>
      </c>
      <c r="K304" s="200">
        <v>3464287.3897799039</v>
      </c>
      <c r="L304" s="437">
        <v>-220009.7661159664</v>
      </c>
      <c r="M304" s="437">
        <v>3425570.8857296463</v>
      </c>
      <c r="N304" s="437">
        <v>622229.59870614985</v>
      </c>
      <c r="O304" s="437">
        <v>-1639315.5889571107</v>
      </c>
      <c r="P304" s="200">
        <v>628710.61952132161</v>
      </c>
      <c r="Q304" s="437">
        <v>2638297</v>
      </c>
      <c r="R304" s="437">
        <v>5160493.4438761827</v>
      </c>
      <c r="S304" s="437">
        <v>2981917.2262499053</v>
      </c>
      <c r="T304" s="200">
        <v>2934301.2147387285</v>
      </c>
      <c r="U304" s="434">
        <f t="shared" si="52"/>
        <v>2474580.4323650058</v>
      </c>
      <c r="V304" s="425">
        <v>16531473.303254833</v>
      </c>
      <c r="W304" s="425">
        <v>10892151.295306187</v>
      </c>
      <c r="X304" s="438">
        <v>-878881</v>
      </c>
      <c r="Y304" s="438">
        <v>-801830</v>
      </c>
      <c r="Z304" s="453">
        <f t="shared" si="55"/>
        <v>15652592.303254833</v>
      </c>
      <c r="AA304" s="453">
        <f t="shared" si="56"/>
        <v>10090321.295306187</v>
      </c>
      <c r="AB304" s="434">
        <f t="shared" si="53"/>
        <v>-5562271.0079486463</v>
      </c>
      <c r="AC304" s="439">
        <f t="shared" si="47"/>
        <v>854.49242839037197</v>
      </c>
      <c r="AD304" s="453">
        <f t="shared" si="48"/>
        <v>556.86099863720676</v>
      </c>
      <c r="AE304" s="436">
        <f t="shared" si="54"/>
        <v>-297.63142975316521</v>
      </c>
      <c r="AF304" s="426">
        <v>13</v>
      </c>
      <c r="AG304" s="426">
        <v>13</v>
      </c>
      <c r="AH304" s="504"/>
      <c r="AI304" s="504"/>
      <c r="AJ304" s="504"/>
      <c r="AK304" s="504"/>
    </row>
    <row r="305" spans="4:33">
      <c r="D305" s="25"/>
      <c r="F305" s="26"/>
      <c r="G305" s="409"/>
      <c r="R305" s="38"/>
      <c r="Y305" s="245"/>
      <c r="AG305" s="31"/>
    </row>
    <row r="306" spans="4:33">
      <c r="D306" s="25"/>
      <c r="F306" s="26"/>
      <c r="G306" s="409"/>
      <c r="R306" s="38"/>
      <c r="Y306" s="245"/>
    </row>
    <row r="307" spans="4:33">
      <c r="D307" s="25"/>
      <c r="F307" s="26"/>
      <c r="G307" s="409"/>
      <c r="R307" s="38"/>
      <c r="Y307" s="245"/>
    </row>
    <row r="308" spans="4:33">
      <c r="D308" s="25"/>
      <c r="F308" s="26"/>
      <c r="G308" s="409"/>
      <c r="R308" s="38"/>
      <c r="Y308" s="245"/>
    </row>
    <row r="309" spans="4:33">
      <c r="D309" s="21"/>
      <c r="F309" s="26"/>
      <c r="G309" s="409"/>
      <c r="R309" s="38"/>
      <c r="Y309" s="245"/>
    </row>
    <row r="310" spans="4:33">
      <c r="D310" s="21"/>
      <c r="F310" s="26"/>
      <c r="G310" s="409"/>
      <c r="R310" s="38"/>
      <c r="Y310" s="245"/>
    </row>
    <row r="311" spans="4:33">
      <c r="D311" s="21"/>
      <c r="F311" s="26"/>
      <c r="G311" s="409"/>
      <c r="R311" s="38"/>
      <c r="Y311" s="245"/>
    </row>
    <row r="312" spans="4:33">
      <c r="D312" s="21"/>
      <c r="F312" s="26"/>
      <c r="G312" s="409"/>
      <c r="R312" s="38"/>
      <c r="Y312" s="245"/>
    </row>
    <row r="313" spans="4:33">
      <c r="D313" s="21"/>
      <c r="F313" s="26"/>
      <c r="G313" s="409"/>
      <c r="R313" s="38"/>
      <c r="Y313" s="245"/>
    </row>
    <row r="314" spans="4:33">
      <c r="D314" s="21"/>
      <c r="F314" s="26"/>
      <c r="G314" s="409"/>
      <c r="R314" s="38"/>
      <c r="Y314" s="245"/>
    </row>
    <row r="315" spans="4:33">
      <c r="D315" s="21"/>
      <c r="F315" s="26"/>
      <c r="G315" s="409"/>
      <c r="R315" s="38"/>
      <c r="Y315" s="245"/>
    </row>
    <row r="316" spans="4:33">
      <c r="D316" s="21"/>
      <c r="F316" s="26"/>
      <c r="G316" s="409"/>
      <c r="R316" s="38"/>
      <c r="Y316" s="245"/>
    </row>
    <row r="317" spans="4:33">
      <c r="D317" s="21"/>
      <c r="F317" s="26"/>
      <c r="G317" s="409"/>
      <c r="R317" s="38"/>
      <c r="Y317" s="245"/>
    </row>
    <row r="318" spans="4:33">
      <c r="D318" s="21"/>
      <c r="F318" s="26"/>
      <c r="G318" s="409"/>
      <c r="R318" s="38"/>
      <c r="Y318" s="245"/>
    </row>
    <row r="319" spans="4:33">
      <c r="D319" s="21"/>
      <c r="F319" s="26"/>
      <c r="G319" s="409"/>
      <c r="R319" s="38"/>
      <c r="Y319" s="245"/>
    </row>
    <row r="320" spans="4:33">
      <c r="D320" s="21"/>
      <c r="F320" s="26"/>
      <c r="G320" s="409"/>
      <c r="R320" s="38"/>
      <c r="Y320" s="245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  <row r="333" spans="4:18">
      <c r="D333" s="21"/>
      <c r="F333" s="26"/>
      <c r="G333" s="409"/>
      <c r="R333" s="40"/>
    </row>
  </sheetData>
  <autoFilter ref="A11:AG11" xr:uid="{31A7DE4B-9394-4838-A3F5-47957724A23F}">
    <sortState xmlns:xlrd2="http://schemas.microsoft.com/office/spreadsheetml/2017/richdata2" ref="A12:AG304">
      <sortCondition ref="A11"/>
    </sortState>
  </autoFilter>
  <conditionalFormatting sqref="AC11">
    <cfRule type="cellIs" dxfId="18" priority="1" operator="lessThan">
      <formula>0</formula>
    </cfRule>
  </conditionalFormatting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28515625" style="14" customWidth="1"/>
    <col min="2" max="2" width="18" style="8" bestFit="1" customWidth="1"/>
    <col min="3" max="3" width="12.140625" style="7" customWidth="1"/>
    <col min="4" max="4" width="16.42578125" style="7" customWidth="1"/>
    <col min="5" max="7" width="15.7109375" style="7" customWidth="1"/>
    <col min="8" max="8" width="13.42578125" style="7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4" width="17" style="14" customWidth="1"/>
    <col min="15" max="17" width="16.140625" style="14" customWidth="1"/>
    <col min="18" max="18" width="10.85546875" style="14" customWidth="1"/>
    <col min="19" max="19" width="16" style="41" customWidth="1"/>
    <col min="20" max="20" width="16.140625" style="41" customWidth="1"/>
    <col min="21" max="22" width="16.140625" style="40" customWidth="1"/>
    <col min="23" max="23" width="10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  <col min="39" max="39" width="11.85546875" customWidth="1"/>
  </cols>
  <sheetData>
    <row r="1" spans="1:40" ht="30.75">
      <c r="A1" s="626" t="s">
        <v>763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764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765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812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1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 ht="33" customHeight="1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68" customFormat="1" ht="15.75">
      <c r="A8" s="466"/>
      <c r="B8" s="466"/>
      <c r="C8" s="467"/>
      <c r="D8" s="467" t="s">
        <v>715</v>
      </c>
      <c r="E8" s="467" t="s">
        <v>717</v>
      </c>
      <c r="F8" s="467" t="s">
        <v>718</v>
      </c>
      <c r="G8" s="467" t="s">
        <v>716</v>
      </c>
      <c r="H8" s="467"/>
      <c r="I8" s="467" t="s">
        <v>715</v>
      </c>
      <c r="J8" s="467" t="s">
        <v>717</v>
      </c>
      <c r="K8" s="467" t="s">
        <v>718</v>
      </c>
      <c r="L8" s="467" t="s">
        <v>716</v>
      </c>
      <c r="M8" s="467"/>
      <c r="N8" s="467" t="s">
        <v>715</v>
      </c>
      <c r="O8" s="467" t="s">
        <v>717</v>
      </c>
      <c r="P8" s="467" t="s">
        <v>718</v>
      </c>
      <c r="Q8" s="467" t="s">
        <v>716</v>
      </c>
      <c r="R8" s="466"/>
      <c r="S8" s="467" t="s">
        <v>715</v>
      </c>
      <c r="T8" s="467" t="s">
        <v>717</v>
      </c>
      <c r="U8" s="467" t="s">
        <v>718</v>
      </c>
      <c r="V8" s="467" t="s">
        <v>716</v>
      </c>
      <c r="W8" s="466"/>
      <c r="X8" s="467" t="s">
        <v>715</v>
      </c>
      <c r="Y8" s="467" t="s">
        <v>717</v>
      </c>
      <c r="Z8" s="467" t="s">
        <v>718</v>
      </c>
      <c r="AA8" s="467" t="s">
        <v>716</v>
      </c>
      <c r="AB8" s="466"/>
      <c r="AC8" s="467" t="s">
        <v>715</v>
      </c>
      <c r="AD8" s="467" t="s">
        <v>717</v>
      </c>
      <c r="AE8" s="467" t="s">
        <v>718</v>
      </c>
      <c r="AF8" s="467" t="s">
        <v>716</v>
      </c>
      <c r="AH8" s="467" t="s">
        <v>715</v>
      </c>
      <c r="AI8" s="467" t="s">
        <v>717</v>
      </c>
      <c r="AJ8" s="467" t="s">
        <v>718</v>
      </c>
      <c r="AK8" s="467" t="s">
        <v>716</v>
      </c>
    </row>
    <row r="9" spans="1:40" ht="99">
      <c r="A9" s="746" t="s">
        <v>635</v>
      </c>
      <c r="B9" s="746" t="s">
        <v>637</v>
      </c>
      <c r="C9" s="734" t="s">
        <v>660</v>
      </c>
      <c r="D9" s="747" t="s">
        <v>467</v>
      </c>
      <c r="E9" s="747" t="s">
        <v>467</v>
      </c>
      <c r="F9" s="747" t="s">
        <v>467</v>
      </c>
      <c r="G9" s="747" t="s">
        <v>467</v>
      </c>
      <c r="H9" s="748" t="s">
        <v>766</v>
      </c>
      <c r="I9" s="749" t="s">
        <v>468</v>
      </c>
      <c r="J9" s="749" t="s">
        <v>468</v>
      </c>
      <c r="K9" s="749" t="s">
        <v>468</v>
      </c>
      <c r="L9" s="749" t="s">
        <v>468</v>
      </c>
      <c r="M9" s="750" t="s">
        <v>766</v>
      </c>
      <c r="N9" s="751" t="s">
        <v>719</v>
      </c>
      <c r="O9" s="751" t="s">
        <v>719</v>
      </c>
      <c r="P9" s="751" t="s">
        <v>719</v>
      </c>
      <c r="Q9" s="751" t="s">
        <v>719</v>
      </c>
      <c r="R9" s="734" t="s">
        <v>766</v>
      </c>
      <c r="S9" s="734" t="s">
        <v>767</v>
      </c>
      <c r="T9" s="734" t="s">
        <v>767</v>
      </c>
      <c r="U9" s="734" t="s">
        <v>767</v>
      </c>
      <c r="V9" s="734" t="s">
        <v>767</v>
      </c>
      <c r="W9" s="734" t="s">
        <v>768</v>
      </c>
      <c r="X9" s="751" t="s">
        <v>721</v>
      </c>
      <c r="Y9" s="751" t="s">
        <v>721</v>
      </c>
      <c r="Z9" s="751" t="s">
        <v>721</v>
      </c>
      <c r="AA9" s="751" t="s">
        <v>721</v>
      </c>
      <c r="AB9" s="734" t="s">
        <v>768</v>
      </c>
      <c r="AC9" s="752" t="s">
        <v>720</v>
      </c>
      <c r="AD9" s="752" t="s">
        <v>720</v>
      </c>
      <c r="AE9" s="752" t="s">
        <v>720</v>
      </c>
      <c r="AF9" s="752" t="s">
        <v>720</v>
      </c>
      <c r="AG9" s="734" t="s">
        <v>768</v>
      </c>
      <c r="AH9" s="753" t="s">
        <v>473</v>
      </c>
      <c r="AI9" s="753" t="s">
        <v>473</v>
      </c>
      <c r="AJ9" s="753" t="s">
        <v>473</v>
      </c>
      <c r="AK9" s="753" t="s">
        <v>473</v>
      </c>
      <c r="AL9" s="734" t="s">
        <v>768</v>
      </c>
      <c r="AM9" s="754" t="s">
        <v>762</v>
      </c>
      <c r="AN9" s="754" t="s">
        <v>615</v>
      </c>
    </row>
    <row r="10" spans="1:40" s="175" customFormat="1" ht="17.25" thickBot="1">
      <c r="A10" s="474"/>
      <c r="B10" s="475" t="s">
        <v>501</v>
      </c>
      <c r="C10" s="476">
        <v>5533611</v>
      </c>
      <c r="D10" s="490">
        <f>SUM(D11:D303)</f>
        <v>1978102838.4563606</v>
      </c>
      <c r="E10" s="490">
        <v>1959070445.7565501</v>
      </c>
      <c r="F10" s="490">
        <v>1958310963.8574786</v>
      </c>
      <c r="G10" s="490">
        <f>SUM(G11:G303)</f>
        <v>1958310963.8574786</v>
      </c>
      <c r="H10" s="490">
        <f>F10-G10</f>
        <v>0</v>
      </c>
      <c r="I10" s="477">
        <f>SUM(I11:I303)</f>
        <v>-335728153.01348412</v>
      </c>
      <c r="J10" s="477">
        <f>SUM(J11:J303)</f>
        <v>-308117758.9887895</v>
      </c>
      <c r="K10" s="477">
        <v>-308625539.20809424</v>
      </c>
      <c r="L10" s="477">
        <v>-308625539.20809424</v>
      </c>
      <c r="M10" s="477">
        <f>K10-L10</f>
        <v>0</v>
      </c>
      <c r="N10" s="476">
        <v>1642374685.4428759</v>
      </c>
      <c r="O10" s="476">
        <v>1650952686.7677622</v>
      </c>
      <c r="P10" s="476">
        <v>1649685424.649385</v>
      </c>
      <c r="Q10" s="476">
        <f>SUM(G10,L10)</f>
        <v>1649685424.6493845</v>
      </c>
      <c r="R10" s="476">
        <f>P10-Q10</f>
        <v>0</v>
      </c>
      <c r="S10" s="476">
        <v>807839455.41338634</v>
      </c>
      <c r="T10" s="476">
        <v>807839455.41338634</v>
      </c>
      <c r="U10" s="476">
        <f t="shared" ref="U10" si="0">SUM(U11:U303)</f>
        <v>808485152.80636096</v>
      </c>
      <c r="V10" s="458">
        <f t="shared" ref="V10" si="1">SUM(V11:V303)</f>
        <v>808485152.80636096</v>
      </c>
      <c r="W10" s="476">
        <f>U10-V10</f>
        <v>0</v>
      </c>
      <c r="X10" s="476">
        <v>2450214140.8562598</v>
      </c>
      <c r="Y10" s="476">
        <v>2458792142.1811481</v>
      </c>
      <c r="Z10" s="476">
        <v>2458170577.4557462</v>
      </c>
      <c r="AA10" s="476">
        <v>2458170577.4557462</v>
      </c>
      <c r="AB10" s="476">
        <f>AA10-Z10</f>
        <v>0</v>
      </c>
      <c r="AC10" s="476">
        <v>863000000.00000143</v>
      </c>
      <c r="AD10" s="476">
        <v>861000000.00000179</v>
      </c>
      <c r="AE10" s="476">
        <v>861000000.00000179</v>
      </c>
      <c r="AF10" s="458">
        <f t="shared" ref="AF10" si="2">SUM(AF11:AF303)</f>
        <v>848000000.00000095</v>
      </c>
      <c r="AG10" s="476">
        <f>AF10-AE10</f>
        <v>-13000000.000000834</v>
      </c>
      <c r="AH10" s="425">
        <v>3313214140.8562613</v>
      </c>
      <c r="AI10" s="425">
        <v>3319792142.18115</v>
      </c>
      <c r="AJ10" s="425">
        <v>3319170577.4557481</v>
      </c>
      <c r="AK10" s="425">
        <f>SUM(AA10,AF10)</f>
        <v>3306170577.4557471</v>
      </c>
      <c r="AL10" s="476">
        <f>AK10-AJ10</f>
        <v>-13000000.000000954</v>
      </c>
      <c r="AM10" s="476">
        <v>0</v>
      </c>
      <c r="AN10" s="425">
        <v>0</v>
      </c>
    </row>
    <row r="11" spans="1:40">
      <c r="A11" s="431">
        <v>5</v>
      </c>
      <c r="B11" s="432" t="s">
        <v>15</v>
      </c>
      <c r="C11" s="433">
        <v>9183</v>
      </c>
      <c r="D11" s="491">
        <v>4347593.4962549843</v>
      </c>
      <c r="E11" s="487">
        <v>4309644.5297982516</v>
      </c>
      <c r="F11" s="487">
        <v>4305690.2935721893</v>
      </c>
      <c r="G11" s="487">
        <v>4305690.2935721893</v>
      </c>
      <c r="H11" s="490">
        <f t="shared" ref="H11:H74" si="3">F11-G11</f>
        <v>0</v>
      </c>
      <c r="I11" s="479">
        <v>-1397157.199941728</v>
      </c>
      <c r="J11" s="480">
        <v>610285.99316340301</v>
      </c>
      <c r="K11" s="480">
        <v>600143.04185976414</v>
      </c>
      <c r="L11" s="480">
        <v>600143.04185976414</v>
      </c>
      <c r="M11" s="477">
        <f t="shared" ref="M11:M74" si="4">K11-L11</f>
        <v>0</v>
      </c>
      <c r="N11" s="200">
        <v>2950436.296313256</v>
      </c>
      <c r="O11" s="437">
        <v>4919930.5229616547</v>
      </c>
      <c r="P11" s="437">
        <v>4905833.3354319539</v>
      </c>
      <c r="Q11" s="619">
        <f t="shared" ref="Q11:Q74" si="5">SUM(G11,L11)</f>
        <v>4905833.3354319539</v>
      </c>
      <c r="R11" s="476">
        <f>P11-Q11</f>
        <v>0</v>
      </c>
      <c r="S11" s="437">
        <v>5325459.5829674033</v>
      </c>
      <c r="T11" s="437">
        <v>5325459.5829674033</v>
      </c>
      <c r="U11" s="437">
        <v>5328311.2382792467</v>
      </c>
      <c r="V11" s="452">
        <v>5328311.2382792467</v>
      </c>
      <c r="W11" s="476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76">
        <f t="shared" ref="AB11:AB74" si="7">AA11-Z11</f>
        <v>0</v>
      </c>
      <c r="AC11" s="437">
        <v>2023477.1024927343</v>
      </c>
      <c r="AD11" s="437">
        <v>2007914.0652667179</v>
      </c>
      <c r="AE11" s="437">
        <v>2007914.0652667179</v>
      </c>
      <c r="AF11" s="452">
        <v>1998836.7833538039</v>
      </c>
      <c r="AG11" s="476">
        <f t="shared" ref="AG11:AG74" si="8">AF11-AE11</f>
        <v>-9077.2819129140116</v>
      </c>
      <c r="AH11" s="435">
        <v>10299372.981773393</v>
      </c>
      <c r="AI11" s="435">
        <v>12253304.171195775</v>
      </c>
      <c r="AJ11" s="435">
        <v>12242058.638977919</v>
      </c>
      <c r="AK11" s="425">
        <f t="shared" ref="AK11:AK74" si="9">SUM(AA11,AF11)</f>
        <v>12232981.357065005</v>
      </c>
      <c r="AL11" s="476">
        <f t="shared" ref="AL11:AL74" si="10">AK11-AJ11</f>
        <v>-9077.281912913546</v>
      </c>
      <c r="AM11" s="426">
        <v>14</v>
      </c>
      <c r="AN11" s="426">
        <v>14</v>
      </c>
    </row>
    <row r="12" spans="1:40">
      <c r="A12" s="431">
        <v>9</v>
      </c>
      <c r="B12" s="432" t="s">
        <v>16</v>
      </c>
      <c r="C12" s="433">
        <v>2447</v>
      </c>
      <c r="D12" s="491">
        <v>1479472.8518539083</v>
      </c>
      <c r="E12" s="487">
        <v>1467161.3876654287</v>
      </c>
      <c r="F12" s="487">
        <v>1475445.4908334273</v>
      </c>
      <c r="G12" s="487">
        <v>1475445.4908334273</v>
      </c>
      <c r="H12" s="490">
        <f t="shared" si="3"/>
        <v>0</v>
      </c>
      <c r="I12" s="479">
        <v>395212.06397345214</v>
      </c>
      <c r="J12" s="480">
        <v>409800.09960001905</v>
      </c>
      <c r="K12" s="480">
        <v>416935.07363251323</v>
      </c>
      <c r="L12" s="480">
        <v>416935.07363251323</v>
      </c>
      <c r="M12" s="477">
        <f t="shared" si="4"/>
        <v>0</v>
      </c>
      <c r="N12" s="200">
        <v>1874684.9158273605</v>
      </c>
      <c r="O12" s="437">
        <v>1876961.4872654479</v>
      </c>
      <c r="P12" s="437">
        <v>1892380.5644659405</v>
      </c>
      <c r="Q12" s="619">
        <f t="shared" si="5"/>
        <v>1892380.5644659405</v>
      </c>
      <c r="R12" s="476">
        <f t="shared" ref="R12:R75" si="11">P12-Q12</f>
        <v>0</v>
      </c>
      <c r="S12" s="437">
        <v>1714403.8865584091</v>
      </c>
      <c r="T12" s="437">
        <v>1714403.8865584091</v>
      </c>
      <c r="U12" s="437">
        <v>1701923.5138172619</v>
      </c>
      <c r="V12" s="437">
        <v>1701923.5138172619</v>
      </c>
      <c r="W12" s="476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76">
        <f t="shared" si="7"/>
        <v>0</v>
      </c>
      <c r="AC12" s="437">
        <v>529249.67676565854</v>
      </c>
      <c r="AD12" s="437">
        <v>525503.69829320372</v>
      </c>
      <c r="AE12" s="437">
        <v>525503.69829320372</v>
      </c>
      <c r="AF12" s="437">
        <v>524718.77367367654</v>
      </c>
      <c r="AG12" s="476">
        <f t="shared" si="8"/>
        <v>-784.9246195271844</v>
      </c>
      <c r="AH12" s="435">
        <v>4118338.4791514282</v>
      </c>
      <c r="AI12" s="435">
        <v>4116869.0721170604</v>
      </c>
      <c r="AJ12" s="435">
        <v>4119807.7765764063</v>
      </c>
      <c r="AK12" s="425">
        <f t="shared" si="9"/>
        <v>4119022.8519568788</v>
      </c>
      <c r="AL12" s="476">
        <f t="shared" si="10"/>
        <v>-784.92461952753365</v>
      </c>
      <c r="AM12" s="426">
        <v>17</v>
      </c>
      <c r="AN12" s="426">
        <v>17</v>
      </c>
    </row>
    <row r="13" spans="1:40">
      <c r="A13" s="431">
        <v>10</v>
      </c>
      <c r="B13" s="432" t="s">
        <v>502</v>
      </c>
      <c r="C13" s="433">
        <v>11102</v>
      </c>
      <c r="D13" s="491">
        <v>4116805.153295781</v>
      </c>
      <c r="E13" s="487">
        <v>4079745.6836815765</v>
      </c>
      <c r="F13" s="487">
        <v>4074288.5815929552</v>
      </c>
      <c r="G13" s="487">
        <v>4074288.5815929552</v>
      </c>
      <c r="H13" s="490">
        <f t="shared" si="3"/>
        <v>0</v>
      </c>
      <c r="I13" s="479">
        <v>-2102300.4914409965</v>
      </c>
      <c r="J13" s="480">
        <v>-2017100.5879553026</v>
      </c>
      <c r="K13" s="480">
        <v>-1969910.206791189</v>
      </c>
      <c r="L13" s="480">
        <v>-1969910.206791189</v>
      </c>
      <c r="M13" s="477">
        <f t="shared" si="4"/>
        <v>0</v>
      </c>
      <c r="N13" s="200">
        <v>2014504.6618547845</v>
      </c>
      <c r="O13" s="437">
        <v>2062645.095726274</v>
      </c>
      <c r="P13" s="437">
        <v>2104378.3748017661</v>
      </c>
      <c r="Q13" s="619">
        <f t="shared" si="5"/>
        <v>2104378.3748017661</v>
      </c>
      <c r="R13" s="476">
        <f t="shared" si="11"/>
        <v>0</v>
      </c>
      <c r="S13" s="437">
        <v>6437001.6224941313</v>
      </c>
      <c r="T13" s="437">
        <v>6437001.6224941313</v>
      </c>
      <c r="U13" s="437">
        <v>6432598.827244279</v>
      </c>
      <c r="V13" s="437">
        <v>6432598.827244279</v>
      </c>
      <c r="W13" s="476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76">
        <f t="shared" si="7"/>
        <v>0</v>
      </c>
      <c r="AC13" s="437">
        <v>2472053.3397171064</v>
      </c>
      <c r="AD13" s="437">
        <v>2453439.7788472241</v>
      </c>
      <c r="AE13" s="437">
        <v>2453439.7788472241</v>
      </c>
      <c r="AF13" s="437">
        <v>2446371.1142968205</v>
      </c>
      <c r="AG13" s="476">
        <f t="shared" si="8"/>
        <v>-7068.6645504035987</v>
      </c>
      <c r="AH13" s="435">
        <v>10923559.624066023</v>
      </c>
      <c r="AI13" s="435">
        <v>10953086.49706763</v>
      </c>
      <c r="AJ13" s="435">
        <v>10990416.980893269</v>
      </c>
      <c r="AK13" s="425">
        <f t="shared" si="9"/>
        <v>10983348.316342864</v>
      </c>
      <c r="AL13" s="476">
        <f t="shared" si="10"/>
        <v>-7068.6645504049957</v>
      </c>
      <c r="AM13" s="426">
        <v>14</v>
      </c>
      <c r="AN13" s="426">
        <v>14</v>
      </c>
    </row>
    <row r="14" spans="1:40">
      <c r="A14" s="431">
        <v>16</v>
      </c>
      <c r="B14" s="432" t="s">
        <v>18</v>
      </c>
      <c r="C14" s="433">
        <v>8014</v>
      </c>
      <c r="D14" s="491">
        <v>813860.05590941105</v>
      </c>
      <c r="E14" s="487">
        <v>803972.99763958901</v>
      </c>
      <c r="F14" s="487">
        <v>795086.21641397011</v>
      </c>
      <c r="G14" s="487">
        <v>795086.21641397011</v>
      </c>
      <c r="H14" s="490">
        <f t="shared" si="3"/>
        <v>0</v>
      </c>
      <c r="I14" s="479">
        <v>3756161.4001538521</v>
      </c>
      <c r="J14" s="480">
        <v>3809854.3918308103</v>
      </c>
      <c r="K14" s="480">
        <v>3744592.7893369859</v>
      </c>
      <c r="L14" s="480">
        <v>3744592.7893369859</v>
      </c>
      <c r="M14" s="477">
        <f t="shared" si="4"/>
        <v>0</v>
      </c>
      <c r="N14" s="200">
        <v>4570021.4560632631</v>
      </c>
      <c r="O14" s="437">
        <v>4613827.3894703994</v>
      </c>
      <c r="P14" s="437">
        <v>4539679.005750956</v>
      </c>
      <c r="Q14" s="619">
        <f t="shared" si="5"/>
        <v>4539679.005750956</v>
      </c>
      <c r="R14" s="476">
        <f t="shared" si="11"/>
        <v>0</v>
      </c>
      <c r="S14" s="437">
        <v>2354017.326290362</v>
      </c>
      <c r="T14" s="437">
        <v>2354017.326290362</v>
      </c>
      <c r="U14" s="437">
        <v>2368648.8969992241</v>
      </c>
      <c r="V14" s="437">
        <v>2368648.8969992241</v>
      </c>
      <c r="W14" s="476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76">
        <f t="shared" si="7"/>
        <v>0</v>
      </c>
      <c r="AC14" s="437">
        <v>1402731.6594713924</v>
      </c>
      <c r="AD14" s="437">
        <v>1396031.2578853781</v>
      </c>
      <c r="AE14" s="437">
        <v>1396031.2578853781</v>
      </c>
      <c r="AF14" s="437">
        <v>1380381.6988638802</v>
      </c>
      <c r="AG14" s="476">
        <f t="shared" si="8"/>
        <v>-15649.559021497844</v>
      </c>
      <c r="AH14" s="435">
        <v>8326770.4418250173</v>
      </c>
      <c r="AI14" s="435">
        <v>8363875.9736461397</v>
      </c>
      <c r="AJ14" s="435">
        <v>8304359.160635558</v>
      </c>
      <c r="AK14" s="425">
        <f t="shared" si="9"/>
        <v>8288709.6016140599</v>
      </c>
      <c r="AL14" s="476">
        <f t="shared" si="10"/>
        <v>-15649.559021498077</v>
      </c>
      <c r="AM14" s="426">
        <v>7</v>
      </c>
      <c r="AN14" s="426">
        <v>7</v>
      </c>
    </row>
    <row r="15" spans="1:40">
      <c r="A15" s="431">
        <v>18</v>
      </c>
      <c r="B15" s="432" t="s">
        <v>19</v>
      </c>
      <c r="C15" s="433">
        <v>4763</v>
      </c>
      <c r="D15" s="491">
        <v>2347422.0303152548</v>
      </c>
      <c r="E15" s="487">
        <v>2327606.3271965506</v>
      </c>
      <c r="F15" s="487">
        <v>2330607.3362869676</v>
      </c>
      <c r="G15" s="487">
        <v>2330607.3362869676</v>
      </c>
      <c r="H15" s="490">
        <f t="shared" si="3"/>
        <v>0</v>
      </c>
      <c r="I15" s="479">
        <v>-954606.39706081268</v>
      </c>
      <c r="J15" s="480">
        <v>-924241.20437414339</v>
      </c>
      <c r="K15" s="480">
        <v>-999401.7608543532</v>
      </c>
      <c r="L15" s="480">
        <v>-999401.7608543532</v>
      </c>
      <c r="M15" s="477">
        <f t="shared" si="4"/>
        <v>0</v>
      </c>
      <c r="N15" s="200">
        <v>1392815.6332544419</v>
      </c>
      <c r="O15" s="437">
        <v>1403365.1228224074</v>
      </c>
      <c r="P15" s="437">
        <v>1331205.5754326144</v>
      </c>
      <c r="Q15" s="619">
        <f t="shared" si="5"/>
        <v>1331205.5754326144</v>
      </c>
      <c r="R15" s="476">
        <f t="shared" si="11"/>
        <v>0</v>
      </c>
      <c r="S15" s="437">
        <v>1191234.9836468897</v>
      </c>
      <c r="T15" s="437">
        <v>1191234.9836468897</v>
      </c>
      <c r="U15" s="437">
        <v>1202177.5160080274</v>
      </c>
      <c r="V15" s="437">
        <v>1202177.5160080274</v>
      </c>
      <c r="W15" s="476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76">
        <f t="shared" si="7"/>
        <v>0</v>
      </c>
      <c r="AC15" s="437">
        <v>829716.90878165886</v>
      </c>
      <c r="AD15" s="437">
        <v>826860.0108532476</v>
      </c>
      <c r="AE15" s="437">
        <v>826860.0108532476</v>
      </c>
      <c r="AF15" s="437">
        <v>810544.9492311714</v>
      </c>
      <c r="AG15" s="476">
        <f t="shared" si="8"/>
        <v>-16315.061622076202</v>
      </c>
      <c r="AH15" s="435">
        <v>3413767.5256829904</v>
      </c>
      <c r="AI15" s="435">
        <v>3421460.1173225446</v>
      </c>
      <c r="AJ15" s="435">
        <v>3360243.1022938895</v>
      </c>
      <c r="AK15" s="425">
        <f t="shared" si="9"/>
        <v>3343928.0406718133</v>
      </c>
      <c r="AL15" s="476">
        <f t="shared" si="10"/>
        <v>-16315.061622076202</v>
      </c>
      <c r="AM15" s="426">
        <v>1</v>
      </c>
      <c r="AN15" s="427">
        <v>32</v>
      </c>
    </row>
    <row r="16" spans="1:40">
      <c r="A16" s="431">
        <v>19</v>
      </c>
      <c r="B16" s="432" t="s">
        <v>20</v>
      </c>
      <c r="C16" s="433">
        <v>3965</v>
      </c>
      <c r="D16" s="491">
        <v>1927483.1003771885</v>
      </c>
      <c r="E16" s="487">
        <v>1910878.9309299579</v>
      </c>
      <c r="F16" s="487">
        <v>1902525.3462708944</v>
      </c>
      <c r="G16" s="487">
        <v>1902525.3462708944</v>
      </c>
      <c r="H16" s="490">
        <f t="shared" si="3"/>
        <v>0</v>
      </c>
      <c r="I16" s="479">
        <v>-1115693.8489066116</v>
      </c>
      <c r="J16" s="480">
        <v>-1055459.4207643555</v>
      </c>
      <c r="K16" s="480">
        <v>-1088904.1719786732</v>
      </c>
      <c r="L16" s="480">
        <v>-1088904.1719786732</v>
      </c>
      <c r="M16" s="477">
        <f t="shared" si="4"/>
        <v>0</v>
      </c>
      <c r="N16" s="200">
        <v>811789.25147057697</v>
      </c>
      <c r="O16" s="437">
        <v>855419.51016560243</v>
      </c>
      <c r="P16" s="437">
        <v>813621.1742922212</v>
      </c>
      <c r="Q16" s="619">
        <f t="shared" si="5"/>
        <v>813621.1742922212</v>
      </c>
      <c r="R16" s="476">
        <f t="shared" si="11"/>
        <v>0</v>
      </c>
      <c r="S16" s="437">
        <v>1585213.1965054921</v>
      </c>
      <c r="T16" s="437">
        <v>1585213.1965054921</v>
      </c>
      <c r="U16" s="437">
        <v>1578060.6176425968</v>
      </c>
      <c r="V16" s="437">
        <v>1578060.6176425968</v>
      </c>
      <c r="W16" s="476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76">
        <f t="shared" si="7"/>
        <v>0</v>
      </c>
      <c r="AC16" s="437">
        <v>660118.79801516049</v>
      </c>
      <c r="AD16" s="437">
        <v>657930.56378154922</v>
      </c>
      <c r="AE16" s="437">
        <v>657930.56378154922</v>
      </c>
      <c r="AF16" s="437">
        <v>635350.01221102325</v>
      </c>
      <c r="AG16" s="476">
        <f t="shared" si="8"/>
        <v>-22580.551570525975</v>
      </c>
      <c r="AH16" s="435">
        <v>3057121.2459912295</v>
      </c>
      <c r="AI16" s="435">
        <v>3098563.2704526437</v>
      </c>
      <c r="AJ16" s="435">
        <v>3049612.3557163673</v>
      </c>
      <c r="AK16" s="425">
        <f t="shared" si="9"/>
        <v>3027031.8041458414</v>
      </c>
      <c r="AL16" s="476">
        <f t="shared" si="10"/>
        <v>-22580.551570525859</v>
      </c>
      <c r="AM16" s="426">
        <v>2</v>
      </c>
      <c r="AN16" s="426">
        <v>2</v>
      </c>
    </row>
    <row r="17" spans="1:40">
      <c r="A17" s="431">
        <v>20</v>
      </c>
      <c r="B17" s="432" t="s">
        <v>503</v>
      </c>
      <c r="C17" s="433">
        <v>16473</v>
      </c>
      <c r="D17" s="491">
        <v>4380185.8833946018</v>
      </c>
      <c r="E17" s="487">
        <v>4336668.3385929409</v>
      </c>
      <c r="F17" s="487">
        <v>4379257.6859463146</v>
      </c>
      <c r="G17" s="487">
        <v>4379257.6859463146</v>
      </c>
      <c r="H17" s="490">
        <f t="shared" si="3"/>
        <v>0</v>
      </c>
      <c r="I17" s="479">
        <v>-5845370.5392033374</v>
      </c>
      <c r="J17" s="480">
        <v>-5761975.1860876773</v>
      </c>
      <c r="K17" s="480">
        <v>-6052395.4612032259</v>
      </c>
      <c r="L17" s="480">
        <v>-6052395.4612032259</v>
      </c>
      <c r="M17" s="477">
        <f t="shared" si="4"/>
        <v>0</v>
      </c>
      <c r="N17" s="200">
        <v>-1465184.6558087356</v>
      </c>
      <c r="O17" s="437">
        <v>-1425306.8474947363</v>
      </c>
      <c r="P17" s="437">
        <v>-1673137.7752569113</v>
      </c>
      <c r="Q17" s="619">
        <f t="shared" si="5"/>
        <v>-1673137.7752569113</v>
      </c>
      <c r="R17" s="476">
        <f t="shared" si="11"/>
        <v>0</v>
      </c>
      <c r="S17" s="437">
        <v>7063363.7358082561</v>
      </c>
      <c r="T17" s="437">
        <v>7063363.7358082561</v>
      </c>
      <c r="U17" s="437">
        <v>7090798.5108171748</v>
      </c>
      <c r="V17" s="437">
        <v>7090798.5108171748</v>
      </c>
      <c r="W17" s="476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76">
        <f t="shared" si="7"/>
        <v>0</v>
      </c>
      <c r="AC17" s="437">
        <v>2777116.1111893579</v>
      </c>
      <c r="AD17" s="437">
        <v>2762415.8235294484</v>
      </c>
      <c r="AE17" s="437">
        <v>2762415.8235294484</v>
      </c>
      <c r="AF17" s="437">
        <v>2687797.7412677575</v>
      </c>
      <c r="AG17" s="476">
        <f t="shared" si="8"/>
        <v>-74618.08226169087</v>
      </c>
      <c r="AH17" s="435">
        <v>8375295.1911888784</v>
      </c>
      <c r="AI17" s="435">
        <v>8400472.7118429691</v>
      </c>
      <c r="AJ17" s="435">
        <v>8180076.5590897119</v>
      </c>
      <c r="AK17" s="425">
        <f t="shared" si="9"/>
        <v>8105458.476828021</v>
      </c>
      <c r="AL17" s="476">
        <f t="shared" si="10"/>
        <v>-74618.08226169087</v>
      </c>
      <c r="AM17" s="426">
        <v>6</v>
      </c>
      <c r="AN17" s="426">
        <v>6</v>
      </c>
    </row>
    <row r="18" spans="1:40">
      <c r="A18" s="431">
        <v>46</v>
      </c>
      <c r="B18" s="432" t="s">
        <v>22</v>
      </c>
      <c r="C18" s="433">
        <v>1341</v>
      </c>
      <c r="D18" s="491">
        <v>832327.40064817399</v>
      </c>
      <c r="E18" s="487">
        <v>825160.93525803683</v>
      </c>
      <c r="F18" s="487">
        <v>825529.70492772479</v>
      </c>
      <c r="G18" s="487">
        <v>825529.70492772479</v>
      </c>
      <c r="H18" s="490">
        <f t="shared" si="3"/>
        <v>0</v>
      </c>
      <c r="I18" s="479">
        <v>594833.85578836582</v>
      </c>
      <c r="J18" s="480">
        <v>586828.84196574695</v>
      </c>
      <c r="K18" s="480">
        <v>602522.22606470808</v>
      </c>
      <c r="L18" s="480">
        <v>602522.22606470808</v>
      </c>
      <c r="M18" s="477">
        <f t="shared" si="4"/>
        <v>0</v>
      </c>
      <c r="N18" s="200">
        <v>1427161.2564365398</v>
      </c>
      <c r="O18" s="437">
        <v>1411989.7772237838</v>
      </c>
      <c r="P18" s="437">
        <v>1428051.9309924329</v>
      </c>
      <c r="Q18" s="619">
        <f t="shared" si="5"/>
        <v>1428051.9309924329</v>
      </c>
      <c r="R18" s="476">
        <f t="shared" si="11"/>
        <v>0</v>
      </c>
      <c r="S18" s="437">
        <v>557868.34228187974</v>
      </c>
      <c r="T18" s="437">
        <v>557868.34228187974</v>
      </c>
      <c r="U18" s="437">
        <v>557740.1019090804</v>
      </c>
      <c r="V18" s="437">
        <v>557740.1019090804</v>
      </c>
      <c r="W18" s="476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76">
        <f t="shared" si="7"/>
        <v>0</v>
      </c>
      <c r="AC18" s="437">
        <v>301710.19723308878</v>
      </c>
      <c r="AD18" s="437">
        <v>299231.23337639979</v>
      </c>
      <c r="AE18" s="437">
        <v>299231.23337639979</v>
      </c>
      <c r="AF18" s="437">
        <v>298198.75810749142</v>
      </c>
      <c r="AG18" s="476">
        <f t="shared" si="8"/>
        <v>-1032.4752689083689</v>
      </c>
      <c r="AH18" s="435">
        <v>2286739.7959515085</v>
      </c>
      <c r="AI18" s="435">
        <v>2269089.352882063</v>
      </c>
      <c r="AJ18" s="435">
        <v>2285023.266277913</v>
      </c>
      <c r="AK18" s="425">
        <f t="shared" si="9"/>
        <v>2283990.7910090047</v>
      </c>
      <c r="AL18" s="476">
        <f t="shared" si="10"/>
        <v>-1032.4752689083107</v>
      </c>
      <c r="AM18" s="426">
        <v>10</v>
      </c>
      <c r="AN18" s="426">
        <v>10</v>
      </c>
    </row>
    <row r="19" spans="1:40">
      <c r="A19" s="431">
        <v>47</v>
      </c>
      <c r="B19" s="432" t="s">
        <v>504</v>
      </c>
      <c r="C19" s="433">
        <v>1811</v>
      </c>
      <c r="D19" s="491">
        <v>2257422.040934932</v>
      </c>
      <c r="E19" s="487">
        <v>2239031.343426506</v>
      </c>
      <c r="F19" s="487">
        <v>2239201.8396675973</v>
      </c>
      <c r="G19" s="487">
        <v>2239201.8396675973</v>
      </c>
      <c r="H19" s="490">
        <f t="shared" si="3"/>
        <v>0</v>
      </c>
      <c r="I19" s="479">
        <v>355986.64825666527</v>
      </c>
      <c r="J19" s="480">
        <v>369345.18905081763</v>
      </c>
      <c r="K19" s="480">
        <v>346642.22967493947</v>
      </c>
      <c r="L19" s="480">
        <v>346642.22967493947</v>
      </c>
      <c r="M19" s="477">
        <f t="shared" si="4"/>
        <v>0</v>
      </c>
      <c r="N19" s="200">
        <v>2613408.689191597</v>
      </c>
      <c r="O19" s="437">
        <v>2608376.5324773239</v>
      </c>
      <c r="P19" s="437">
        <v>2585844.0693425369</v>
      </c>
      <c r="Q19" s="619">
        <f t="shared" si="5"/>
        <v>2585844.0693425369</v>
      </c>
      <c r="R19" s="476">
        <f t="shared" si="11"/>
        <v>0</v>
      </c>
      <c r="S19" s="437">
        <v>480692.39136218984</v>
      </c>
      <c r="T19" s="437">
        <v>480692.39136218984</v>
      </c>
      <c r="U19" s="437">
        <v>492549.8208036701</v>
      </c>
      <c r="V19" s="437">
        <v>492549.8208036701</v>
      </c>
      <c r="W19" s="476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76">
        <f t="shared" si="7"/>
        <v>0</v>
      </c>
      <c r="AC19" s="437">
        <v>396846.70958367927</v>
      </c>
      <c r="AD19" s="437">
        <v>394056.26887649676</v>
      </c>
      <c r="AE19" s="437">
        <v>394056.26887649676</v>
      </c>
      <c r="AF19" s="437">
        <v>388828.50457805779</v>
      </c>
      <c r="AG19" s="476">
        <f t="shared" si="8"/>
        <v>-5227.7642984389677</v>
      </c>
      <c r="AH19" s="435">
        <v>3490947.790137466</v>
      </c>
      <c r="AI19" s="435">
        <v>3483125.1927160104</v>
      </c>
      <c r="AJ19" s="435">
        <v>3472450.1590227038</v>
      </c>
      <c r="AK19" s="425">
        <f t="shared" si="9"/>
        <v>3467222.3947242647</v>
      </c>
      <c r="AL19" s="476">
        <f t="shared" si="10"/>
        <v>-5227.7642984390259</v>
      </c>
      <c r="AM19" s="426">
        <v>19</v>
      </c>
      <c r="AN19" s="426">
        <v>19</v>
      </c>
    </row>
    <row r="20" spans="1:40">
      <c r="A20" s="431">
        <v>49</v>
      </c>
      <c r="B20" s="432" t="s">
        <v>505</v>
      </c>
      <c r="C20" s="433">
        <v>305274</v>
      </c>
      <c r="D20" s="491">
        <v>248677887.92596337</v>
      </c>
      <c r="E20" s="487">
        <v>246518487.30660841</v>
      </c>
      <c r="F20" s="487">
        <v>246876678.20078072</v>
      </c>
      <c r="G20" s="487">
        <v>246876678.20078072</v>
      </c>
      <c r="H20" s="490">
        <f t="shared" si="3"/>
        <v>0</v>
      </c>
      <c r="I20" s="479">
        <v>143198978.85848108</v>
      </c>
      <c r="J20" s="480">
        <v>144664788.32942</v>
      </c>
      <c r="K20" s="480">
        <v>144664543.82413647</v>
      </c>
      <c r="L20" s="480">
        <v>144664543.82413647</v>
      </c>
      <c r="M20" s="477">
        <f t="shared" si="4"/>
        <v>0</v>
      </c>
      <c r="N20" s="200">
        <v>391876866.78444445</v>
      </c>
      <c r="O20" s="437">
        <v>391183275.63602841</v>
      </c>
      <c r="P20" s="437">
        <v>391541222.02491719</v>
      </c>
      <c r="Q20" s="619">
        <f t="shared" si="5"/>
        <v>391541222.02491719</v>
      </c>
      <c r="R20" s="476">
        <f t="shared" si="11"/>
        <v>0</v>
      </c>
      <c r="S20" s="437">
        <v>-24503466.170605302</v>
      </c>
      <c r="T20" s="437">
        <v>-24503466.170605302</v>
      </c>
      <c r="U20" s="437">
        <v>-24543140.663064256</v>
      </c>
      <c r="V20" s="437">
        <v>-24543140.663064256</v>
      </c>
      <c r="W20" s="476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76">
        <f t="shared" si="7"/>
        <v>0</v>
      </c>
      <c r="AC20" s="437">
        <v>31196367.638407085</v>
      </c>
      <c r="AD20" s="437">
        <v>31507603.724271391</v>
      </c>
      <c r="AE20" s="437">
        <v>31507603.724271391</v>
      </c>
      <c r="AF20" s="437">
        <v>30849901.272778347</v>
      </c>
      <c r="AG20" s="476">
        <f t="shared" si="8"/>
        <v>-657702.45149304345</v>
      </c>
      <c r="AH20" s="435">
        <v>398569768.25224626</v>
      </c>
      <c r="AI20" s="435">
        <v>398187413.18969452</v>
      </c>
      <c r="AJ20" s="435">
        <v>398505685.08612436</v>
      </c>
      <c r="AK20" s="425">
        <f t="shared" si="9"/>
        <v>397847982.63463128</v>
      </c>
      <c r="AL20" s="476">
        <f t="shared" si="10"/>
        <v>-657702.45149308443</v>
      </c>
      <c r="AM20" s="426">
        <v>1</v>
      </c>
      <c r="AN20" s="427">
        <v>34</v>
      </c>
    </row>
    <row r="21" spans="1:40">
      <c r="A21" s="431">
        <v>50</v>
      </c>
      <c r="B21" s="432" t="s">
        <v>25</v>
      </c>
      <c r="C21" s="433">
        <v>11276</v>
      </c>
      <c r="D21" s="491">
        <v>2301952.0429240959</v>
      </c>
      <c r="E21" s="487">
        <v>2280022.8125060182</v>
      </c>
      <c r="F21" s="487">
        <v>2298130.7753830813</v>
      </c>
      <c r="G21" s="487">
        <v>2298130.7753830813</v>
      </c>
      <c r="H21" s="490">
        <f t="shared" si="3"/>
        <v>0</v>
      </c>
      <c r="I21" s="479">
        <v>-1968559.957863726</v>
      </c>
      <c r="J21" s="480">
        <v>-1893239.2482373845</v>
      </c>
      <c r="K21" s="480">
        <v>-2013631.9860949265</v>
      </c>
      <c r="L21" s="480">
        <v>-2013631.9860949265</v>
      </c>
      <c r="M21" s="477">
        <f t="shared" si="4"/>
        <v>0</v>
      </c>
      <c r="N21" s="200">
        <v>333392.08506036969</v>
      </c>
      <c r="O21" s="437">
        <v>386783.56426863372</v>
      </c>
      <c r="P21" s="437">
        <v>284498.7892881548</v>
      </c>
      <c r="Q21" s="619">
        <f t="shared" si="5"/>
        <v>284498.7892881548</v>
      </c>
      <c r="R21" s="476">
        <f t="shared" si="11"/>
        <v>0</v>
      </c>
      <c r="S21" s="437">
        <v>3596434.9808094613</v>
      </c>
      <c r="T21" s="437">
        <v>3596434.9808094613</v>
      </c>
      <c r="U21" s="437">
        <v>3606541.4339591502</v>
      </c>
      <c r="V21" s="437">
        <v>3606541.4339591502</v>
      </c>
      <c r="W21" s="476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76">
        <f t="shared" si="7"/>
        <v>0</v>
      </c>
      <c r="AC21" s="437">
        <v>2085141.0496233262</v>
      </c>
      <c r="AD21" s="437">
        <v>2076589.1694048452</v>
      </c>
      <c r="AE21" s="437">
        <v>2076589.1694048452</v>
      </c>
      <c r="AF21" s="437">
        <v>2048835.1354750555</v>
      </c>
      <c r="AG21" s="476">
        <f t="shared" si="8"/>
        <v>-27754.033929789672</v>
      </c>
      <c r="AH21" s="435">
        <v>6014968.1154931569</v>
      </c>
      <c r="AI21" s="435">
        <v>6059807.7144829407</v>
      </c>
      <c r="AJ21" s="435">
        <v>5967629.3926521502</v>
      </c>
      <c r="AK21" s="425">
        <f t="shared" si="9"/>
        <v>5939875.3587223608</v>
      </c>
      <c r="AL21" s="476">
        <f t="shared" si="10"/>
        <v>-27754.033929789439</v>
      </c>
      <c r="AM21" s="426">
        <v>4</v>
      </c>
      <c r="AN21" s="426">
        <v>4</v>
      </c>
    </row>
    <row r="22" spans="1:40">
      <c r="A22" s="431">
        <v>51</v>
      </c>
      <c r="B22" s="432" t="s">
        <v>506</v>
      </c>
      <c r="C22" s="433">
        <v>9211</v>
      </c>
      <c r="D22" s="491">
        <v>3532642.1383864963</v>
      </c>
      <c r="E22" s="487">
        <v>3502138.3553041378</v>
      </c>
      <c r="F22" s="487">
        <v>3480607.4980658963</v>
      </c>
      <c r="G22" s="487">
        <v>3480607.4980658963</v>
      </c>
      <c r="H22" s="490">
        <f t="shared" si="3"/>
        <v>0</v>
      </c>
      <c r="I22" s="479">
        <v>-9164902.979887221</v>
      </c>
      <c r="J22" s="480">
        <v>-9142651.4616948161</v>
      </c>
      <c r="K22" s="480">
        <v>-9068810.781944599</v>
      </c>
      <c r="L22" s="480">
        <v>-9068810.781944599</v>
      </c>
      <c r="M22" s="477">
        <f t="shared" si="4"/>
        <v>0</v>
      </c>
      <c r="N22" s="200">
        <v>-5632260.8415007247</v>
      </c>
      <c r="O22" s="437">
        <v>-5640513.1063906783</v>
      </c>
      <c r="P22" s="437">
        <v>-5588203.2838787027</v>
      </c>
      <c r="Q22" s="619">
        <f t="shared" si="5"/>
        <v>-5588203.2838787027</v>
      </c>
      <c r="R22" s="476">
        <f t="shared" si="11"/>
        <v>0</v>
      </c>
      <c r="S22" s="437">
        <v>-171848.63615171384</v>
      </c>
      <c r="T22" s="437">
        <v>-171848.63615171384</v>
      </c>
      <c r="U22" s="437">
        <v>-172948.8332569873</v>
      </c>
      <c r="V22" s="437">
        <v>-172948.8332569873</v>
      </c>
      <c r="W22" s="476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76">
        <f t="shared" si="7"/>
        <v>0</v>
      </c>
      <c r="AC22" s="437">
        <v>1800675.4432268033</v>
      </c>
      <c r="AD22" s="437">
        <v>1803264.5337986529</v>
      </c>
      <c r="AE22" s="437">
        <v>1803264.5337986529</v>
      </c>
      <c r="AF22" s="437">
        <v>1783372.0840898198</v>
      </c>
      <c r="AG22" s="476">
        <f t="shared" si="8"/>
        <v>-19892.449708833126</v>
      </c>
      <c r="AH22" s="435">
        <v>-4003434.0344256358</v>
      </c>
      <c r="AI22" s="435">
        <v>-4009097.2087437399</v>
      </c>
      <c r="AJ22" s="435">
        <v>-3957887.5833370369</v>
      </c>
      <c r="AK22" s="425">
        <f t="shared" si="9"/>
        <v>-3977780.0330458698</v>
      </c>
      <c r="AL22" s="476">
        <f t="shared" si="10"/>
        <v>-19892.449708832894</v>
      </c>
      <c r="AM22" s="426">
        <v>4</v>
      </c>
      <c r="AN22" s="426">
        <v>4</v>
      </c>
    </row>
    <row r="23" spans="1:40">
      <c r="A23" s="431">
        <v>52</v>
      </c>
      <c r="B23" s="432" t="s">
        <v>27</v>
      </c>
      <c r="C23" s="433">
        <v>2346</v>
      </c>
      <c r="D23" s="491">
        <v>1082856.8115568371</v>
      </c>
      <c r="E23" s="487">
        <v>1073699.0621865634</v>
      </c>
      <c r="F23" s="487">
        <v>1065952.9587854734</v>
      </c>
      <c r="G23" s="487">
        <v>1065952.9587854734</v>
      </c>
      <c r="H23" s="490">
        <f t="shared" si="3"/>
        <v>0</v>
      </c>
      <c r="I23" s="479">
        <v>506912.88286548195</v>
      </c>
      <c r="J23" s="480">
        <v>529493.32155956607</v>
      </c>
      <c r="K23" s="480">
        <v>452294.18178733194</v>
      </c>
      <c r="L23" s="480">
        <v>452294.18178733194</v>
      </c>
      <c r="M23" s="477">
        <f t="shared" si="4"/>
        <v>0</v>
      </c>
      <c r="N23" s="200">
        <v>1589769.6944223191</v>
      </c>
      <c r="O23" s="437">
        <v>1603192.3837461295</v>
      </c>
      <c r="P23" s="437">
        <v>1518247.1405728054</v>
      </c>
      <c r="Q23" s="619">
        <f t="shared" si="5"/>
        <v>1518247.1405728054</v>
      </c>
      <c r="R23" s="476">
        <f t="shared" si="11"/>
        <v>0</v>
      </c>
      <c r="S23" s="437">
        <v>1193094.3536320028</v>
      </c>
      <c r="T23" s="437">
        <v>1193094.3536320028</v>
      </c>
      <c r="U23" s="437">
        <v>1220596.9903446012</v>
      </c>
      <c r="V23" s="437">
        <v>1220596.9903446012</v>
      </c>
      <c r="W23" s="476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76">
        <f t="shared" si="7"/>
        <v>0</v>
      </c>
      <c r="AC23" s="437">
        <v>552636.6982331397</v>
      </c>
      <c r="AD23" s="437">
        <v>547880.88052594138</v>
      </c>
      <c r="AE23" s="437">
        <v>547880.88052594138</v>
      </c>
      <c r="AF23" s="437">
        <v>546078.89423253492</v>
      </c>
      <c r="AG23" s="476">
        <f t="shared" si="8"/>
        <v>-1801.9862934064586</v>
      </c>
      <c r="AH23" s="435">
        <v>3335500.7462874614</v>
      </c>
      <c r="AI23" s="435">
        <v>3344167.617904074</v>
      </c>
      <c r="AJ23" s="435">
        <v>3286725.0114433481</v>
      </c>
      <c r="AK23" s="425">
        <f t="shared" si="9"/>
        <v>3284923.0251499414</v>
      </c>
      <c r="AL23" s="476">
        <f t="shared" si="10"/>
        <v>-1801.9862934066914</v>
      </c>
      <c r="AM23" s="426">
        <v>14</v>
      </c>
      <c r="AN23" s="426">
        <v>14</v>
      </c>
    </row>
    <row r="24" spans="1:40">
      <c r="A24" s="431">
        <v>61</v>
      </c>
      <c r="B24" s="432" t="s">
        <v>28</v>
      </c>
      <c r="C24" s="433">
        <v>16459</v>
      </c>
      <c r="D24" s="491">
        <v>-969101.9256176874</v>
      </c>
      <c r="E24" s="487">
        <v>-973694.59350808465</v>
      </c>
      <c r="F24" s="487">
        <v>-980303.39550229872</v>
      </c>
      <c r="G24" s="487">
        <v>-980303.39550229872</v>
      </c>
      <c r="H24" s="490">
        <f t="shared" si="3"/>
        <v>0</v>
      </c>
      <c r="I24" s="479">
        <v>913377.45688203222</v>
      </c>
      <c r="J24" s="480">
        <v>1029086.1903032223</v>
      </c>
      <c r="K24" s="480">
        <v>998339.21399116085</v>
      </c>
      <c r="L24" s="480">
        <v>998339.21399116085</v>
      </c>
      <c r="M24" s="477">
        <f t="shared" si="4"/>
        <v>0</v>
      </c>
      <c r="N24" s="200">
        <v>-55724.468735655188</v>
      </c>
      <c r="O24" s="437">
        <v>55391.596795137622</v>
      </c>
      <c r="P24" s="437">
        <v>18035.818488862133</v>
      </c>
      <c r="Q24" s="619">
        <f t="shared" si="5"/>
        <v>18035.818488862133</v>
      </c>
      <c r="R24" s="476">
        <f t="shared" si="11"/>
        <v>0</v>
      </c>
      <c r="S24" s="437">
        <v>5524735.6871870952</v>
      </c>
      <c r="T24" s="437">
        <v>5524735.6871870952</v>
      </c>
      <c r="U24" s="437">
        <v>5522321.8735863203</v>
      </c>
      <c r="V24" s="437">
        <v>5522321.8735863203</v>
      </c>
      <c r="W24" s="476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76">
        <f t="shared" si="7"/>
        <v>0</v>
      </c>
      <c r="AC24" s="437">
        <v>3065720.5326125962</v>
      </c>
      <c r="AD24" s="437">
        <v>3050520.4137203908</v>
      </c>
      <c r="AE24" s="437">
        <v>3050520.4137203908</v>
      </c>
      <c r="AF24" s="437">
        <v>3027628.6186531498</v>
      </c>
      <c r="AG24" s="476">
        <f t="shared" si="8"/>
        <v>-22891.79506724095</v>
      </c>
      <c r="AH24" s="435">
        <v>8534731.751064036</v>
      </c>
      <c r="AI24" s="435">
        <v>8630647.6977026239</v>
      </c>
      <c r="AJ24" s="435">
        <v>8590878.1057955734</v>
      </c>
      <c r="AK24" s="425">
        <f t="shared" si="9"/>
        <v>8567986.310728332</v>
      </c>
      <c r="AL24" s="476">
        <f t="shared" si="10"/>
        <v>-22891.795067241415</v>
      </c>
      <c r="AM24" s="426">
        <v>5</v>
      </c>
      <c r="AN24" s="426">
        <v>5</v>
      </c>
    </row>
    <row r="25" spans="1:40">
      <c r="A25" s="431">
        <v>69</v>
      </c>
      <c r="B25" s="432" t="s">
        <v>29</v>
      </c>
      <c r="C25" s="433">
        <v>6687</v>
      </c>
      <c r="D25" s="491">
        <v>3595426.0556196584</v>
      </c>
      <c r="E25" s="487">
        <v>3564734.1655044076</v>
      </c>
      <c r="F25" s="487">
        <v>3560303.8310273918</v>
      </c>
      <c r="G25" s="487">
        <v>3560303.8310273918</v>
      </c>
      <c r="H25" s="490">
        <f t="shared" si="3"/>
        <v>0</v>
      </c>
      <c r="I25" s="479">
        <v>-4030166.2346300767</v>
      </c>
      <c r="J25" s="480">
        <v>-3979804.5283715078</v>
      </c>
      <c r="K25" s="480">
        <v>-4055998.3183543258</v>
      </c>
      <c r="L25" s="480">
        <v>-4055998.3183543258</v>
      </c>
      <c r="M25" s="477">
        <f t="shared" si="4"/>
        <v>0</v>
      </c>
      <c r="N25" s="200">
        <v>-434740.17901041824</v>
      </c>
      <c r="O25" s="437">
        <v>-415070.36286710016</v>
      </c>
      <c r="P25" s="437">
        <v>-495694.487326934</v>
      </c>
      <c r="Q25" s="619">
        <f t="shared" si="5"/>
        <v>-495694.487326934</v>
      </c>
      <c r="R25" s="476">
        <f t="shared" si="11"/>
        <v>0</v>
      </c>
      <c r="S25" s="437">
        <v>3720927.9316509287</v>
      </c>
      <c r="T25" s="437">
        <v>3720927.9316509287</v>
      </c>
      <c r="U25" s="437">
        <v>3728067.2994639766</v>
      </c>
      <c r="V25" s="437">
        <v>3728067.2994639766</v>
      </c>
      <c r="W25" s="476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76">
        <f t="shared" si="7"/>
        <v>0</v>
      </c>
      <c r="AC25" s="437">
        <v>1378950.1907303869</v>
      </c>
      <c r="AD25" s="437">
        <v>1367569.5029672969</v>
      </c>
      <c r="AE25" s="437">
        <v>1367569.5029672969</v>
      </c>
      <c r="AF25" s="437">
        <v>1360710.0577640531</v>
      </c>
      <c r="AG25" s="476">
        <f t="shared" si="8"/>
        <v>-6859.4452032437548</v>
      </c>
      <c r="AH25" s="435">
        <v>4665137.9433708973</v>
      </c>
      <c r="AI25" s="435">
        <v>4673427.0717511252</v>
      </c>
      <c r="AJ25" s="435">
        <v>4599942.3151043393</v>
      </c>
      <c r="AK25" s="425">
        <f t="shared" si="9"/>
        <v>4593082.8699010955</v>
      </c>
      <c r="AL25" s="476">
        <f t="shared" si="10"/>
        <v>-6859.4452032437548</v>
      </c>
      <c r="AM25" s="426">
        <v>17</v>
      </c>
      <c r="AN25" s="426">
        <v>17</v>
      </c>
    </row>
    <row r="26" spans="1:40">
      <c r="A26" s="431">
        <v>71</v>
      </c>
      <c r="B26" s="432" t="s">
        <v>30</v>
      </c>
      <c r="C26" s="433">
        <v>6591</v>
      </c>
      <c r="D26" s="491">
        <v>4867759.0030744849</v>
      </c>
      <c r="E26" s="487">
        <v>4827246.1963166688</v>
      </c>
      <c r="F26" s="487">
        <v>4822178.1889839536</v>
      </c>
      <c r="G26" s="487">
        <v>4822178.1889839536</v>
      </c>
      <c r="H26" s="490">
        <f t="shared" si="3"/>
        <v>0</v>
      </c>
      <c r="I26" s="479">
        <v>-1461616.2574713521</v>
      </c>
      <c r="J26" s="480">
        <v>-1414733.3018484302</v>
      </c>
      <c r="K26" s="480">
        <v>-1456851.7574831357</v>
      </c>
      <c r="L26" s="480">
        <v>-1456851.7574831357</v>
      </c>
      <c r="M26" s="477">
        <f t="shared" si="4"/>
        <v>0</v>
      </c>
      <c r="N26" s="200">
        <v>3406142.745603133</v>
      </c>
      <c r="O26" s="437">
        <v>3412512.8944682386</v>
      </c>
      <c r="P26" s="437">
        <v>3365326.4315008181</v>
      </c>
      <c r="Q26" s="619">
        <f t="shared" si="5"/>
        <v>3365326.4315008176</v>
      </c>
      <c r="R26" s="476">
        <f t="shared" si="11"/>
        <v>0</v>
      </c>
      <c r="S26" s="437">
        <v>3888870.1094753686</v>
      </c>
      <c r="T26" s="437">
        <v>3888870.1094753686</v>
      </c>
      <c r="U26" s="437">
        <v>3898124.8037349805</v>
      </c>
      <c r="V26" s="437">
        <v>3898124.8037349805</v>
      </c>
      <c r="W26" s="476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76">
        <f t="shared" si="7"/>
        <v>0</v>
      </c>
      <c r="AC26" s="437">
        <v>1404178.6055457909</v>
      </c>
      <c r="AD26" s="437">
        <v>1394665.6506082078</v>
      </c>
      <c r="AE26" s="437">
        <v>1394665.6506082078</v>
      </c>
      <c r="AF26" s="437">
        <v>1382873.4984998675</v>
      </c>
      <c r="AG26" s="476">
        <f t="shared" si="8"/>
        <v>-11792.152108340291</v>
      </c>
      <c r="AH26" s="435">
        <v>8699191.4606242925</v>
      </c>
      <c r="AI26" s="435">
        <v>8696048.6545518152</v>
      </c>
      <c r="AJ26" s="435">
        <v>8658116.8858440071</v>
      </c>
      <c r="AK26" s="425">
        <f t="shared" si="9"/>
        <v>8646324.7337356657</v>
      </c>
      <c r="AL26" s="476">
        <f t="shared" si="10"/>
        <v>-11792.152108341455</v>
      </c>
      <c r="AM26" s="426">
        <v>17</v>
      </c>
      <c r="AN26" s="426">
        <v>17</v>
      </c>
    </row>
    <row r="27" spans="1:40">
      <c r="A27" s="431">
        <v>72</v>
      </c>
      <c r="B27" s="432" t="s">
        <v>507</v>
      </c>
      <c r="C27" s="433">
        <v>960</v>
      </c>
      <c r="D27" s="491">
        <v>1304895.1913229665</v>
      </c>
      <c r="E27" s="487">
        <v>1294407.5714119154</v>
      </c>
      <c r="F27" s="487">
        <v>1294519.9807062638</v>
      </c>
      <c r="G27" s="487">
        <v>1294519.9807062638</v>
      </c>
      <c r="H27" s="490">
        <f t="shared" si="3"/>
        <v>0</v>
      </c>
      <c r="I27" s="479">
        <v>-302631.23868751817</v>
      </c>
      <c r="J27" s="480">
        <v>-295132.96440035099</v>
      </c>
      <c r="K27" s="480">
        <v>-296812.16940457991</v>
      </c>
      <c r="L27" s="480">
        <v>-296812.16940457991</v>
      </c>
      <c r="M27" s="477">
        <f t="shared" si="4"/>
        <v>0</v>
      </c>
      <c r="N27" s="200">
        <v>1002263.9526354483</v>
      </c>
      <c r="O27" s="437">
        <v>999274.60701156443</v>
      </c>
      <c r="P27" s="437">
        <v>997707.81130168389</v>
      </c>
      <c r="Q27" s="619">
        <f t="shared" si="5"/>
        <v>997707.81130168389</v>
      </c>
      <c r="R27" s="476">
        <f t="shared" si="11"/>
        <v>0</v>
      </c>
      <c r="S27" s="437">
        <v>297482.92442468769</v>
      </c>
      <c r="T27" s="437">
        <v>297482.92442468769</v>
      </c>
      <c r="U27" s="437">
        <v>296991.75196522468</v>
      </c>
      <c r="V27" s="437">
        <v>296991.75196522468</v>
      </c>
      <c r="W27" s="476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76">
        <f t="shared" si="7"/>
        <v>0</v>
      </c>
      <c r="AC27" s="437">
        <v>171597.85210447796</v>
      </c>
      <c r="AD27" s="437">
        <v>171069.73682782805</v>
      </c>
      <c r="AE27" s="437">
        <v>171069.73682782805</v>
      </c>
      <c r="AF27" s="437">
        <v>170637.816848054</v>
      </c>
      <c r="AG27" s="476">
        <f t="shared" si="8"/>
        <v>-431.9199797740439</v>
      </c>
      <c r="AH27" s="435">
        <v>1471344.7291646141</v>
      </c>
      <c r="AI27" s="435">
        <v>1467827.2682640802</v>
      </c>
      <c r="AJ27" s="435">
        <v>1465769.3000947365</v>
      </c>
      <c r="AK27" s="425">
        <f t="shared" si="9"/>
        <v>1465337.3801149626</v>
      </c>
      <c r="AL27" s="476">
        <f t="shared" si="10"/>
        <v>-431.91997977392748</v>
      </c>
      <c r="AM27" s="426">
        <v>17</v>
      </c>
      <c r="AN27" s="426">
        <v>17</v>
      </c>
    </row>
    <row r="28" spans="1:40">
      <c r="A28" s="431">
        <v>74</v>
      </c>
      <c r="B28" s="432" t="s">
        <v>508</v>
      </c>
      <c r="C28" s="433">
        <v>1052</v>
      </c>
      <c r="D28" s="491">
        <v>523618.18759566173</v>
      </c>
      <c r="E28" s="487">
        <v>519131.31718378398</v>
      </c>
      <c r="F28" s="487">
        <v>518465.49789947097</v>
      </c>
      <c r="G28" s="487">
        <v>518465.49789947097</v>
      </c>
      <c r="H28" s="490">
        <f t="shared" si="3"/>
        <v>0</v>
      </c>
      <c r="I28" s="479">
        <v>198159.48422991237</v>
      </c>
      <c r="J28" s="480">
        <v>209984.15242088446</v>
      </c>
      <c r="K28" s="480">
        <v>202862.25385423342</v>
      </c>
      <c r="L28" s="480">
        <v>202862.25385423342</v>
      </c>
      <c r="M28" s="477">
        <f t="shared" si="4"/>
        <v>0</v>
      </c>
      <c r="N28" s="200">
        <v>721777.67182557413</v>
      </c>
      <c r="O28" s="437">
        <v>729115.46960466844</v>
      </c>
      <c r="P28" s="437">
        <v>721327.75175370439</v>
      </c>
      <c r="Q28" s="619">
        <f t="shared" si="5"/>
        <v>721327.75175370439</v>
      </c>
      <c r="R28" s="476">
        <f t="shared" si="11"/>
        <v>0</v>
      </c>
      <c r="S28" s="437">
        <v>517079.63859000657</v>
      </c>
      <c r="T28" s="437">
        <v>517079.63859000657</v>
      </c>
      <c r="U28" s="437">
        <v>517380.09010282316</v>
      </c>
      <c r="V28" s="437">
        <v>517380.09010282316</v>
      </c>
      <c r="W28" s="476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76">
        <f t="shared" si="7"/>
        <v>0</v>
      </c>
      <c r="AC28" s="437">
        <v>288321.85245114315</v>
      </c>
      <c r="AD28" s="437">
        <v>284969.08242256287</v>
      </c>
      <c r="AE28" s="437">
        <v>284969.08242256287</v>
      </c>
      <c r="AF28" s="437">
        <v>287820.22960673127</v>
      </c>
      <c r="AG28" s="476">
        <f t="shared" si="8"/>
        <v>2851.1471841683961</v>
      </c>
      <c r="AH28" s="435">
        <v>1527179.1628667237</v>
      </c>
      <c r="AI28" s="435">
        <v>1531164.1906172379</v>
      </c>
      <c r="AJ28" s="435">
        <v>1523676.9242790905</v>
      </c>
      <c r="AK28" s="425">
        <f t="shared" si="9"/>
        <v>1526528.0714632589</v>
      </c>
      <c r="AL28" s="476">
        <f t="shared" si="10"/>
        <v>2851.1471841684543</v>
      </c>
      <c r="AM28" s="426">
        <v>16</v>
      </c>
      <c r="AN28" s="426">
        <v>16</v>
      </c>
    </row>
    <row r="29" spans="1:40">
      <c r="A29" s="431">
        <v>75</v>
      </c>
      <c r="B29" s="432" t="s">
        <v>509</v>
      </c>
      <c r="C29" s="433">
        <v>19549</v>
      </c>
      <c r="D29" s="491">
        <v>1737067.8058260581</v>
      </c>
      <c r="E29" s="487">
        <v>1714092.4216875769</v>
      </c>
      <c r="F29" s="487">
        <v>1729906.4423021339</v>
      </c>
      <c r="G29" s="487">
        <v>1729906.4423021339</v>
      </c>
      <c r="H29" s="490">
        <f t="shared" si="3"/>
        <v>0</v>
      </c>
      <c r="I29" s="479">
        <v>-5893924.8826127239</v>
      </c>
      <c r="J29" s="480">
        <v>-5806679.1594191408</v>
      </c>
      <c r="K29" s="480">
        <v>-5945781.3378772875</v>
      </c>
      <c r="L29" s="480">
        <v>-5945781.3378772875</v>
      </c>
      <c r="M29" s="477">
        <f t="shared" si="4"/>
        <v>0</v>
      </c>
      <c r="N29" s="200">
        <v>-4156857.0767866657</v>
      </c>
      <c r="O29" s="437">
        <v>-4092586.7377315639</v>
      </c>
      <c r="P29" s="437">
        <v>-4215874.8955751536</v>
      </c>
      <c r="Q29" s="619">
        <f t="shared" si="5"/>
        <v>-4215874.8955751536</v>
      </c>
      <c r="R29" s="476">
        <f t="shared" si="11"/>
        <v>0</v>
      </c>
      <c r="S29" s="437">
        <v>-476092.85014347173</v>
      </c>
      <c r="T29" s="437">
        <v>-476092.85014347173</v>
      </c>
      <c r="U29" s="437">
        <v>-475828.35206105874</v>
      </c>
      <c r="V29" s="437">
        <v>-475828.35206105874</v>
      </c>
      <c r="W29" s="476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76">
        <f t="shared" si="7"/>
        <v>0</v>
      </c>
      <c r="AC29" s="437">
        <v>3266995.9565822659</v>
      </c>
      <c r="AD29" s="437">
        <v>3253878.7176232142</v>
      </c>
      <c r="AE29" s="437">
        <v>3253878.7176232142</v>
      </c>
      <c r="AF29" s="437">
        <v>3174876.1896728883</v>
      </c>
      <c r="AG29" s="476">
        <f t="shared" si="8"/>
        <v>-79002.527950325981</v>
      </c>
      <c r="AH29" s="435">
        <v>-1365953.9703478711</v>
      </c>
      <c r="AI29" s="435">
        <v>-1314800.8702518214</v>
      </c>
      <c r="AJ29" s="435">
        <v>-1437824.5300129978</v>
      </c>
      <c r="AK29" s="425">
        <f t="shared" si="9"/>
        <v>-1516827.0579633238</v>
      </c>
      <c r="AL29" s="476">
        <f t="shared" si="10"/>
        <v>-79002.527950325981</v>
      </c>
      <c r="AM29" s="426">
        <v>8</v>
      </c>
      <c r="AN29" s="426">
        <v>8</v>
      </c>
    </row>
    <row r="30" spans="1:40">
      <c r="A30" s="431">
        <v>77</v>
      </c>
      <c r="B30" s="432" t="s">
        <v>34</v>
      </c>
      <c r="C30" s="433">
        <v>4601</v>
      </c>
      <c r="D30" s="491">
        <v>908570.67863764788</v>
      </c>
      <c r="E30" s="487">
        <v>899300.00965101551</v>
      </c>
      <c r="F30" s="487">
        <v>892801.02508965973</v>
      </c>
      <c r="G30" s="487">
        <v>892801.02508965973</v>
      </c>
      <c r="H30" s="490">
        <f t="shared" si="3"/>
        <v>0</v>
      </c>
      <c r="I30" s="479">
        <v>-985537.32167636731</v>
      </c>
      <c r="J30" s="480">
        <v>-923747.62826391589</v>
      </c>
      <c r="K30" s="480">
        <v>-892056.37321436871</v>
      </c>
      <c r="L30" s="480">
        <v>-892056.37321436871</v>
      </c>
      <c r="M30" s="477">
        <f t="shared" si="4"/>
        <v>0</v>
      </c>
      <c r="N30" s="200">
        <v>-76966.643038719427</v>
      </c>
      <c r="O30" s="437">
        <v>-24447.618612900376</v>
      </c>
      <c r="P30" s="437">
        <v>744.65187529101968</v>
      </c>
      <c r="Q30" s="619">
        <f t="shared" si="5"/>
        <v>744.65187529101968</v>
      </c>
      <c r="R30" s="476">
        <f t="shared" si="11"/>
        <v>0</v>
      </c>
      <c r="S30" s="437">
        <v>2686569.5431748857</v>
      </c>
      <c r="T30" s="437">
        <v>2686569.5431748857</v>
      </c>
      <c r="U30" s="437">
        <v>2664698.4176582657</v>
      </c>
      <c r="V30" s="437">
        <v>2664698.4176582657</v>
      </c>
      <c r="W30" s="476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76">
        <f t="shared" si="7"/>
        <v>0</v>
      </c>
      <c r="AC30" s="437">
        <v>1064403.0760449108</v>
      </c>
      <c r="AD30" s="437">
        <v>1055430.0378290887</v>
      </c>
      <c r="AE30" s="437">
        <v>1055430.0378290887</v>
      </c>
      <c r="AF30" s="437">
        <v>1047105.7362009127</v>
      </c>
      <c r="AG30" s="476">
        <f t="shared" si="8"/>
        <v>-8324.3016281760065</v>
      </c>
      <c r="AH30" s="435">
        <v>3674005.9761810768</v>
      </c>
      <c r="AI30" s="435">
        <v>3717551.9623910738</v>
      </c>
      <c r="AJ30" s="435">
        <v>3720873.1073626457</v>
      </c>
      <c r="AK30" s="425">
        <f t="shared" si="9"/>
        <v>3712548.8057344696</v>
      </c>
      <c r="AL30" s="476">
        <f t="shared" si="10"/>
        <v>-8324.3016281761229</v>
      </c>
      <c r="AM30" s="426">
        <v>13</v>
      </c>
      <c r="AN30" s="426">
        <v>13</v>
      </c>
    </row>
    <row r="31" spans="1:40">
      <c r="A31" s="431">
        <v>78</v>
      </c>
      <c r="B31" s="432" t="s">
        <v>510</v>
      </c>
      <c r="C31" s="433">
        <v>7832</v>
      </c>
      <c r="D31" s="491">
        <v>1204586.4437026605</v>
      </c>
      <c r="E31" s="487">
        <v>1191001.2895882824</v>
      </c>
      <c r="F31" s="487">
        <v>1165666.0323911682</v>
      </c>
      <c r="G31" s="487">
        <v>1165666.0323911682</v>
      </c>
      <c r="H31" s="490">
        <f t="shared" si="3"/>
        <v>0</v>
      </c>
      <c r="I31" s="479">
        <v>-3390209.4979212601</v>
      </c>
      <c r="J31" s="480">
        <v>-3318497.3399577113</v>
      </c>
      <c r="K31" s="480">
        <v>-3455937.126194525</v>
      </c>
      <c r="L31" s="480">
        <v>-3455937.126194525</v>
      </c>
      <c r="M31" s="477">
        <f t="shared" si="4"/>
        <v>0</v>
      </c>
      <c r="N31" s="200">
        <v>-2185623.0542185996</v>
      </c>
      <c r="O31" s="437">
        <v>-2127496.0503694289</v>
      </c>
      <c r="P31" s="437">
        <v>-2290271.0938033569</v>
      </c>
      <c r="Q31" s="619">
        <f t="shared" si="5"/>
        <v>-2290271.0938033569</v>
      </c>
      <c r="R31" s="476">
        <f t="shared" si="11"/>
        <v>0</v>
      </c>
      <c r="S31" s="437">
        <v>-107517.31688563203</v>
      </c>
      <c r="T31" s="437">
        <v>-107517.31688563203</v>
      </c>
      <c r="U31" s="437">
        <v>-107199.07430915257</v>
      </c>
      <c r="V31" s="437">
        <v>-107199.07430915257</v>
      </c>
      <c r="W31" s="476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76">
        <f t="shared" si="7"/>
        <v>0</v>
      </c>
      <c r="AC31" s="437">
        <v>1261821.2359808837</v>
      </c>
      <c r="AD31" s="437">
        <v>1257016.7332005452</v>
      </c>
      <c r="AE31" s="437">
        <v>1257016.7332005452</v>
      </c>
      <c r="AF31" s="437">
        <v>1242815.293543437</v>
      </c>
      <c r="AG31" s="476">
        <f t="shared" si="8"/>
        <v>-14201.43965710816</v>
      </c>
      <c r="AH31" s="435">
        <v>-1031319.1351233479</v>
      </c>
      <c r="AI31" s="435">
        <v>-977996.63405451574</v>
      </c>
      <c r="AJ31" s="435">
        <v>-1140453.4349119642</v>
      </c>
      <c r="AK31" s="425">
        <f t="shared" si="9"/>
        <v>-1154654.8745690724</v>
      </c>
      <c r="AL31" s="476">
        <f t="shared" si="10"/>
        <v>-14201.43965710816</v>
      </c>
      <c r="AM31" s="426">
        <v>1</v>
      </c>
      <c r="AN31" s="427">
        <v>34</v>
      </c>
    </row>
    <row r="32" spans="1:40">
      <c r="A32" s="431">
        <v>79</v>
      </c>
      <c r="B32" s="432" t="s">
        <v>36</v>
      </c>
      <c r="C32" s="433">
        <v>6753</v>
      </c>
      <c r="D32" s="491">
        <v>400358.57217752421</v>
      </c>
      <c r="E32" s="487">
        <v>393455.17803265923</v>
      </c>
      <c r="F32" s="487">
        <v>371227.48136465158</v>
      </c>
      <c r="G32" s="487">
        <v>371227.48136465158</v>
      </c>
      <c r="H32" s="490">
        <f t="shared" si="3"/>
        <v>0</v>
      </c>
      <c r="I32" s="479">
        <v>-2269422.193554685</v>
      </c>
      <c r="J32" s="480">
        <v>-2219938.7269030316</v>
      </c>
      <c r="K32" s="480">
        <v>-2314413.3594911685</v>
      </c>
      <c r="L32" s="480">
        <v>-2314413.3594911685</v>
      </c>
      <c r="M32" s="477">
        <f t="shared" si="4"/>
        <v>0</v>
      </c>
      <c r="N32" s="200">
        <v>-1869063.6213771608</v>
      </c>
      <c r="O32" s="437">
        <v>-1826483.5488703724</v>
      </c>
      <c r="P32" s="437">
        <v>-1943185.8781265169</v>
      </c>
      <c r="Q32" s="619">
        <f t="shared" si="5"/>
        <v>-1943185.8781265169</v>
      </c>
      <c r="R32" s="476">
        <f t="shared" si="11"/>
        <v>0</v>
      </c>
      <c r="S32" s="437">
        <v>-436442.75713384827</v>
      </c>
      <c r="T32" s="437">
        <v>-436442.75713384827</v>
      </c>
      <c r="U32" s="437">
        <v>-435753.11137453606</v>
      </c>
      <c r="V32" s="437">
        <v>-435753.11137453606</v>
      </c>
      <c r="W32" s="476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76">
        <f t="shared" si="7"/>
        <v>0</v>
      </c>
      <c r="AC32" s="437">
        <v>1092388.3991532675</v>
      </c>
      <c r="AD32" s="437">
        <v>1086941.8017829384</v>
      </c>
      <c r="AE32" s="437">
        <v>1086941.8017829384</v>
      </c>
      <c r="AF32" s="437">
        <v>1064230.3536242272</v>
      </c>
      <c r="AG32" s="476">
        <f t="shared" si="8"/>
        <v>-22711.448158711195</v>
      </c>
      <c r="AH32" s="435">
        <v>-1213117.9793577413</v>
      </c>
      <c r="AI32" s="435">
        <v>-1175984.5042212822</v>
      </c>
      <c r="AJ32" s="435">
        <v>-1291997.1877181146</v>
      </c>
      <c r="AK32" s="425">
        <f t="shared" si="9"/>
        <v>-1314708.6358768258</v>
      </c>
      <c r="AL32" s="476">
        <f t="shared" si="10"/>
        <v>-22711.448158711195</v>
      </c>
      <c r="AM32" s="426">
        <v>4</v>
      </c>
      <c r="AN32" s="426">
        <v>4</v>
      </c>
    </row>
    <row r="33" spans="1:40">
      <c r="A33" s="431">
        <v>81</v>
      </c>
      <c r="B33" s="432" t="s">
        <v>511</v>
      </c>
      <c r="C33" s="433">
        <v>2574</v>
      </c>
      <c r="D33" s="491">
        <v>-294692.17360965145</v>
      </c>
      <c r="E33" s="487">
        <v>-293706.20335722645</v>
      </c>
      <c r="F33" s="487">
        <v>-298078.72762952291</v>
      </c>
      <c r="G33" s="487">
        <v>-298078.72762952291</v>
      </c>
      <c r="H33" s="490">
        <f t="shared" si="3"/>
        <v>0</v>
      </c>
      <c r="I33" s="479">
        <v>-185213.27794265619</v>
      </c>
      <c r="J33" s="480">
        <v>-168826.5952550334</v>
      </c>
      <c r="K33" s="480">
        <v>-208908.09008579471</v>
      </c>
      <c r="L33" s="480">
        <v>-208908.09008579471</v>
      </c>
      <c r="M33" s="477">
        <f t="shared" si="4"/>
        <v>0</v>
      </c>
      <c r="N33" s="200">
        <v>-479905.45155230764</v>
      </c>
      <c r="O33" s="437">
        <v>-462532.79861225985</v>
      </c>
      <c r="P33" s="437">
        <v>-506986.81771531765</v>
      </c>
      <c r="Q33" s="619">
        <f t="shared" si="5"/>
        <v>-506986.81771531759</v>
      </c>
      <c r="R33" s="476">
        <f t="shared" si="11"/>
        <v>0</v>
      </c>
      <c r="S33" s="437">
        <v>576075.280461043</v>
      </c>
      <c r="T33" s="437">
        <v>576075.280461043</v>
      </c>
      <c r="U33" s="437">
        <v>578984.87792434893</v>
      </c>
      <c r="V33" s="437">
        <v>578984.87792434893</v>
      </c>
      <c r="W33" s="476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76">
        <f t="shared" si="7"/>
        <v>0</v>
      </c>
      <c r="AC33" s="437">
        <v>630717.24210827868</v>
      </c>
      <c r="AD33" s="437">
        <v>624950.23331026779</v>
      </c>
      <c r="AE33" s="437">
        <v>624950.23331026779</v>
      </c>
      <c r="AF33" s="437">
        <v>620103.63561888481</v>
      </c>
      <c r="AG33" s="476">
        <f t="shared" si="8"/>
        <v>-4846.59769138298</v>
      </c>
      <c r="AH33" s="435">
        <v>726887.0710170141</v>
      </c>
      <c r="AI33" s="435">
        <v>738492.71515905089</v>
      </c>
      <c r="AJ33" s="435">
        <v>696948.29351929901</v>
      </c>
      <c r="AK33" s="425">
        <f t="shared" si="9"/>
        <v>692101.69582791603</v>
      </c>
      <c r="AL33" s="476">
        <f t="shared" si="10"/>
        <v>-4846.59769138298</v>
      </c>
      <c r="AM33" s="426">
        <v>7</v>
      </c>
      <c r="AN33" s="426">
        <v>7</v>
      </c>
    </row>
    <row r="34" spans="1:40">
      <c r="A34" s="431">
        <v>82</v>
      </c>
      <c r="B34" s="432" t="s">
        <v>38</v>
      </c>
      <c r="C34" s="433">
        <v>9359</v>
      </c>
      <c r="D34" s="491">
        <v>3044703.472723607</v>
      </c>
      <c r="E34" s="487">
        <v>3017698.3709798087</v>
      </c>
      <c r="F34" s="487">
        <v>3012609.5728198416</v>
      </c>
      <c r="G34" s="487">
        <v>3012609.5728198416</v>
      </c>
      <c r="H34" s="490">
        <f t="shared" si="3"/>
        <v>0</v>
      </c>
      <c r="I34" s="479">
        <v>382264.36203661311</v>
      </c>
      <c r="J34" s="480">
        <v>414484.46357925527</v>
      </c>
      <c r="K34" s="480">
        <v>327589.12247790344</v>
      </c>
      <c r="L34" s="480">
        <v>327589.12247790344</v>
      </c>
      <c r="M34" s="477">
        <f t="shared" si="4"/>
        <v>0</v>
      </c>
      <c r="N34" s="200">
        <v>3426967.8347602203</v>
      </c>
      <c r="O34" s="437">
        <v>3432182.8345590639</v>
      </c>
      <c r="P34" s="437">
        <v>3340198.6952977451</v>
      </c>
      <c r="Q34" s="619">
        <f t="shared" si="5"/>
        <v>3340198.6952977451</v>
      </c>
      <c r="R34" s="476">
        <f t="shared" si="11"/>
        <v>0</v>
      </c>
      <c r="S34" s="437">
        <v>1942543.6184467645</v>
      </c>
      <c r="T34" s="437">
        <v>1942543.6184467645</v>
      </c>
      <c r="U34" s="437">
        <v>1941876.0120621289</v>
      </c>
      <c r="V34" s="437">
        <v>1941876.0120621289</v>
      </c>
      <c r="W34" s="476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76">
        <f t="shared" si="7"/>
        <v>0</v>
      </c>
      <c r="AC34" s="437">
        <v>1418650.1772071798</v>
      </c>
      <c r="AD34" s="437">
        <v>1417686.3301889184</v>
      </c>
      <c r="AE34" s="437">
        <v>1417686.3301889184</v>
      </c>
      <c r="AF34" s="437">
        <v>1389353.3398513854</v>
      </c>
      <c r="AG34" s="476">
        <f t="shared" si="8"/>
        <v>-28332.990337532945</v>
      </c>
      <c r="AH34" s="435">
        <v>6788161.6304141637</v>
      </c>
      <c r="AI34" s="435">
        <v>6792412.7831947468</v>
      </c>
      <c r="AJ34" s="435">
        <v>6699761.0375487916</v>
      </c>
      <c r="AK34" s="425">
        <f t="shared" si="9"/>
        <v>6671428.0472112596</v>
      </c>
      <c r="AL34" s="476">
        <f t="shared" si="10"/>
        <v>-28332.990337532014</v>
      </c>
      <c r="AM34" s="426">
        <v>5</v>
      </c>
      <c r="AN34" s="426">
        <v>5</v>
      </c>
    </row>
    <row r="35" spans="1:40">
      <c r="A35" s="431">
        <v>86</v>
      </c>
      <c r="B35" s="432" t="s">
        <v>39</v>
      </c>
      <c r="C35" s="433">
        <v>8031</v>
      </c>
      <c r="D35" s="491">
        <v>2672909.2868749611</v>
      </c>
      <c r="E35" s="487">
        <v>2648876.6327503938</v>
      </c>
      <c r="F35" s="487">
        <v>2636919.4189737285</v>
      </c>
      <c r="G35" s="487">
        <v>2636919.4189737285</v>
      </c>
      <c r="H35" s="490">
        <f t="shared" si="3"/>
        <v>0</v>
      </c>
      <c r="I35" s="479">
        <v>-1193470.0414293138</v>
      </c>
      <c r="J35" s="480">
        <v>-1146457.5741538065</v>
      </c>
      <c r="K35" s="480">
        <v>-1242837.2520691538</v>
      </c>
      <c r="L35" s="480">
        <v>-1242837.2520691538</v>
      </c>
      <c r="M35" s="477">
        <f t="shared" si="4"/>
        <v>0</v>
      </c>
      <c r="N35" s="200">
        <v>1479439.2454456473</v>
      </c>
      <c r="O35" s="437">
        <v>1502419.0585965875</v>
      </c>
      <c r="P35" s="437">
        <v>1394082.1669045747</v>
      </c>
      <c r="Q35" s="619">
        <f t="shared" si="5"/>
        <v>1394082.1669045747</v>
      </c>
      <c r="R35" s="476">
        <f t="shared" si="11"/>
        <v>0</v>
      </c>
      <c r="S35" s="437">
        <v>2701745.9299028371</v>
      </c>
      <c r="T35" s="437">
        <v>2701745.9299028371</v>
      </c>
      <c r="U35" s="437">
        <v>2709083.5633251849</v>
      </c>
      <c r="V35" s="437">
        <v>2709083.5633251849</v>
      </c>
      <c r="W35" s="476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76">
        <f t="shared" si="7"/>
        <v>0</v>
      </c>
      <c r="AC35" s="437">
        <v>1429799.1012791933</v>
      </c>
      <c r="AD35" s="437">
        <v>1424810.6715311864</v>
      </c>
      <c r="AE35" s="437">
        <v>1424810.6715311864</v>
      </c>
      <c r="AF35" s="437">
        <v>1391697.930258194</v>
      </c>
      <c r="AG35" s="476">
        <f t="shared" si="8"/>
        <v>-33112.741272992454</v>
      </c>
      <c r="AH35" s="435">
        <v>5610984.2766276775</v>
      </c>
      <c r="AI35" s="435">
        <v>5628975.6600306109</v>
      </c>
      <c r="AJ35" s="435">
        <v>5527976.401760946</v>
      </c>
      <c r="AK35" s="425">
        <f t="shared" si="9"/>
        <v>5494863.6604879536</v>
      </c>
      <c r="AL35" s="476">
        <f t="shared" si="10"/>
        <v>-33112.741272992454</v>
      </c>
      <c r="AM35" s="426">
        <v>5</v>
      </c>
      <c r="AN35" s="426">
        <v>5</v>
      </c>
    </row>
    <row r="36" spans="1:40">
      <c r="A36" s="431">
        <v>90</v>
      </c>
      <c r="B36" s="432" t="s">
        <v>40</v>
      </c>
      <c r="C36" s="433">
        <v>3061</v>
      </c>
      <c r="D36" s="491">
        <v>985328.39246837213</v>
      </c>
      <c r="E36" s="487">
        <v>976098.2907614382</v>
      </c>
      <c r="F36" s="487">
        <v>972354.55732732033</v>
      </c>
      <c r="G36" s="487">
        <v>972354.55732732033</v>
      </c>
      <c r="H36" s="490">
        <f t="shared" si="3"/>
        <v>0</v>
      </c>
      <c r="I36" s="479">
        <v>-1574636.8747040904</v>
      </c>
      <c r="J36" s="480">
        <v>-1698735.9449433847</v>
      </c>
      <c r="K36" s="480">
        <v>-1685821.2071662636</v>
      </c>
      <c r="L36" s="480">
        <v>-1685821.2071662636</v>
      </c>
      <c r="M36" s="477">
        <f t="shared" si="4"/>
        <v>0</v>
      </c>
      <c r="N36" s="200">
        <v>-589308.48223571829</v>
      </c>
      <c r="O36" s="437">
        <v>-722637.65418194653</v>
      </c>
      <c r="P36" s="437">
        <v>-713466.64983894327</v>
      </c>
      <c r="Q36" s="619">
        <f t="shared" si="5"/>
        <v>-713466.64983894327</v>
      </c>
      <c r="R36" s="476">
        <f t="shared" si="11"/>
        <v>0</v>
      </c>
      <c r="S36" s="437">
        <v>538428.09371317155</v>
      </c>
      <c r="T36" s="437">
        <v>538428.09371317155</v>
      </c>
      <c r="U36" s="437">
        <v>538376.61967507505</v>
      </c>
      <c r="V36" s="437">
        <v>538376.61967507505</v>
      </c>
      <c r="W36" s="476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76">
        <f t="shared" si="7"/>
        <v>0</v>
      </c>
      <c r="AC36" s="437">
        <v>719272.86297479284</v>
      </c>
      <c r="AD36" s="437">
        <v>713344.71408737171</v>
      </c>
      <c r="AE36" s="437">
        <v>713344.71408737171</v>
      </c>
      <c r="AF36" s="437">
        <v>704029.19670250802</v>
      </c>
      <c r="AG36" s="476">
        <f t="shared" si="8"/>
        <v>-9315.5173848636914</v>
      </c>
      <c r="AH36" s="435">
        <v>668392.4744522461</v>
      </c>
      <c r="AI36" s="435">
        <v>529135.15361859673</v>
      </c>
      <c r="AJ36" s="435">
        <v>538254.6839235035</v>
      </c>
      <c r="AK36" s="425">
        <f t="shared" si="9"/>
        <v>528939.16653863981</v>
      </c>
      <c r="AL36" s="476">
        <f t="shared" si="10"/>
        <v>-9315.5173848636914</v>
      </c>
      <c r="AM36" s="426">
        <v>12</v>
      </c>
      <c r="AN36" s="426">
        <v>12</v>
      </c>
    </row>
    <row r="37" spans="1:40">
      <c r="A37" s="431">
        <v>91</v>
      </c>
      <c r="B37" s="432" t="s">
        <v>512</v>
      </c>
      <c r="C37" s="433">
        <v>664028</v>
      </c>
      <c r="D37" s="491">
        <v>239313378.47077087</v>
      </c>
      <c r="E37" s="487">
        <v>236861907.39760351</v>
      </c>
      <c r="F37" s="487">
        <v>236879787.76760089</v>
      </c>
      <c r="G37" s="487">
        <v>236879787.76760089</v>
      </c>
      <c r="H37" s="490">
        <f t="shared" si="3"/>
        <v>0</v>
      </c>
      <c r="I37" s="479">
        <v>-43939124.603671007</v>
      </c>
      <c r="J37" s="480">
        <v>-45287851.491872177</v>
      </c>
      <c r="K37" s="480">
        <v>-10161298.447310377</v>
      </c>
      <c r="L37" s="480">
        <v>-10161298.447310377</v>
      </c>
      <c r="M37" s="477">
        <f t="shared" si="4"/>
        <v>0</v>
      </c>
      <c r="N37" s="200">
        <v>195374253.86709985</v>
      </c>
      <c r="O37" s="437">
        <v>191574055.90573135</v>
      </c>
      <c r="P37" s="437">
        <v>226718489.32029051</v>
      </c>
      <c r="Q37" s="619">
        <f t="shared" si="5"/>
        <v>226718489.32029051</v>
      </c>
      <c r="R37" s="476">
        <f t="shared" si="11"/>
        <v>0</v>
      </c>
      <c r="S37" s="437">
        <v>-58123786.553367086</v>
      </c>
      <c r="T37" s="437">
        <v>-58123786.553367086</v>
      </c>
      <c r="U37" s="437">
        <v>-58174880.507060565</v>
      </c>
      <c r="V37" s="437">
        <v>-58174880.507060565</v>
      </c>
      <c r="W37" s="476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76">
        <f t="shared" si="7"/>
        <v>0</v>
      </c>
      <c r="AC37" s="437">
        <v>90126131.11135605</v>
      </c>
      <c r="AD37" s="437">
        <v>90525651.326119259</v>
      </c>
      <c r="AE37" s="437">
        <v>90525651.326119259</v>
      </c>
      <c r="AF37" s="437">
        <v>89144112.888305768</v>
      </c>
      <c r="AG37" s="476">
        <f t="shared" si="8"/>
        <v>-1381538.4378134906</v>
      </c>
      <c r="AH37" s="435">
        <v>227376598.42508882</v>
      </c>
      <c r="AI37" s="435">
        <v>223975920.67848355</v>
      </c>
      <c r="AJ37" s="435">
        <v>259069260.13934922</v>
      </c>
      <c r="AK37" s="425">
        <f t="shared" si="9"/>
        <v>257687721.7015357</v>
      </c>
      <c r="AL37" s="476">
        <f t="shared" si="10"/>
        <v>-1381538.4378135204</v>
      </c>
      <c r="AM37" s="426">
        <v>1</v>
      </c>
      <c r="AN37" s="427">
        <v>31</v>
      </c>
    </row>
    <row r="38" spans="1:40">
      <c r="A38" s="431">
        <v>92</v>
      </c>
      <c r="B38" s="432" t="s">
        <v>513</v>
      </c>
      <c r="C38" s="433">
        <v>242819</v>
      </c>
      <c r="D38" s="491">
        <v>172123892.55463254</v>
      </c>
      <c r="E38" s="487">
        <v>170536647.53722292</v>
      </c>
      <c r="F38" s="487">
        <v>170750707.79163212</v>
      </c>
      <c r="G38" s="487">
        <v>170750707.79163212</v>
      </c>
      <c r="H38" s="490">
        <f t="shared" si="3"/>
        <v>0</v>
      </c>
      <c r="I38" s="479">
        <v>-40011017.804452203</v>
      </c>
      <c r="J38" s="480">
        <v>-38803822.02352795</v>
      </c>
      <c r="K38" s="480">
        <v>-39919306.840996101</v>
      </c>
      <c r="L38" s="480">
        <v>-39919306.840996101</v>
      </c>
      <c r="M38" s="477">
        <f t="shared" si="4"/>
        <v>0</v>
      </c>
      <c r="N38" s="200">
        <v>132112874.75018033</v>
      </c>
      <c r="O38" s="437">
        <v>131732825.51369496</v>
      </c>
      <c r="P38" s="437">
        <v>130831400.950636</v>
      </c>
      <c r="Q38" s="619">
        <f t="shared" si="5"/>
        <v>130831400.95063601</v>
      </c>
      <c r="R38" s="476">
        <f t="shared" si="11"/>
        <v>0</v>
      </c>
      <c r="S38" s="437">
        <v>-4311609.8943935242</v>
      </c>
      <c r="T38" s="437">
        <v>-4311609.8943935242</v>
      </c>
      <c r="U38" s="437">
        <v>-4333789.5023266869</v>
      </c>
      <c r="V38" s="437">
        <v>-4333789.5023266869</v>
      </c>
      <c r="W38" s="476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76">
        <f t="shared" si="7"/>
        <v>0</v>
      </c>
      <c r="AC38" s="437">
        <v>30781063.347831074</v>
      </c>
      <c r="AD38" s="437">
        <v>30836459.40966218</v>
      </c>
      <c r="AE38" s="437">
        <v>30836459.40966218</v>
      </c>
      <c r="AF38" s="437">
        <v>30298277.497694023</v>
      </c>
      <c r="AG38" s="476">
        <f t="shared" si="8"/>
        <v>-538181.9119681567</v>
      </c>
      <c r="AH38" s="435">
        <v>158582328.2036179</v>
      </c>
      <c r="AI38" s="435">
        <v>158257675.02896363</v>
      </c>
      <c r="AJ38" s="435">
        <v>157334070.85797149</v>
      </c>
      <c r="AK38" s="425">
        <f t="shared" si="9"/>
        <v>156795888.94600335</v>
      </c>
      <c r="AL38" s="476">
        <f t="shared" si="10"/>
        <v>-538181.91196814179</v>
      </c>
      <c r="AM38" s="426">
        <v>1</v>
      </c>
      <c r="AN38" s="427">
        <v>35</v>
      </c>
    </row>
    <row r="39" spans="1:40">
      <c r="A39" s="431">
        <v>97</v>
      </c>
      <c r="B39" s="432" t="s">
        <v>43</v>
      </c>
      <c r="C39" s="433">
        <v>2091</v>
      </c>
      <c r="D39" s="491">
        <v>266056.96178101352</v>
      </c>
      <c r="E39" s="487">
        <v>262819.85973374994</v>
      </c>
      <c r="F39" s="487">
        <v>262626.29268553108</v>
      </c>
      <c r="G39" s="487">
        <v>262626.29268553108</v>
      </c>
      <c r="H39" s="490">
        <f t="shared" si="3"/>
        <v>0</v>
      </c>
      <c r="I39" s="479">
        <v>-403939.30959287193</v>
      </c>
      <c r="J39" s="480">
        <v>-386940.34263607051</v>
      </c>
      <c r="K39" s="480">
        <v>-350231.49968068907</v>
      </c>
      <c r="L39" s="480">
        <v>-350231.49968068907</v>
      </c>
      <c r="M39" s="477">
        <f t="shared" si="4"/>
        <v>0</v>
      </c>
      <c r="N39" s="200">
        <v>-137882.3478118584</v>
      </c>
      <c r="O39" s="437">
        <v>-124120.48290232057</v>
      </c>
      <c r="P39" s="437">
        <v>-87605.206995157991</v>
      </c>
      <c r="Q39" s="619">
        <f t="shared" si="5"/>
        <v>-87605.206995157991</v>
      </c>
      <c r="R39" s="476">
        <f t="shared" si="11"/>
        <v>0</v>
      </c>
      <c r="S39" s="437">
        <v>291449.46645134175</v>
      </c>
      <c r="T39" s="437">
        <v>291449.46645134175</v>
      </c>
      <c r="U39" s="437">
        <v>295078.15947681328</v>
      </c>
      <c r="V39" s="437">
        <v>295078.15947681328</v>
      </c>
      <c r="W39" s="476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76">
        <f t="shared" si="7"/>
        <v>0</v>
      </c>
      <c r="AC39" s="437">
        <v>454095.49808352289</v>
      </c>
      <c r="AD39" s="437">
        <v>451529.91103457013</v>
      </c>
      <c r="AE39" s="437">
        <v>451529.91103457013</v>
      </c>
      <c r="AF39" s="437">
        <v>448682.95524441573</v>
      </c>
      <c r="AG39" s="476">
        <f t="shared" si="8"/>
        <v>-2846.9557901544031</v>
      </c>
      <c r="AH39" s="435">
        <v>607662.61672300624</v>
      </c>
      <c r="AI39" s="435">
        <v>618858.89458359126</v>
      </c>
      <c r="AJ39" s="435">
        <v>659002.86351622548</v>
      </c>
      <c r="AK39" s="425">
        <f t="shared" si="9"/>
        <v>656155.90772607108</v>
      </c>
      <c r="AL39" s="476">
        <f t="shared" si="10"/>
        <v>-2846.9557901544031</v>
      </c>
      <c r="AM39" s="426">
        <v>10</v>
      </c>
      <c r="AN39" s="426">
        <v>10</v>
      </c>
    </row>
    <row r="40" spans="1:40">
      <c r="A40" s="431">
        <v>98</v>
      </c>
      <c r="B40" s="432" t="s">
        <v>44</v>
      </c>
      <c r="C40" s="433">
        <v>22943</v>
      </c>
      <c r="D40" s="491">
        <v>7657463.8692710409</v>
      </c>
      <c r="E40" s="487">
        <v>7587553.2434028788</v>
      </c>
      <c r="F40" s="487">
        <v>7552560.2724531814</v>
      </c>
      <c r="G40" s="487">
        <v>7552560.2724531814</v>
      </c>
      <c r="H40" s="490">
        <f t="shared" si="3"/>
        <v>0</v>
      </c>
      <c r="I40" s="479">
        <v>6077857.5203306032</v>
      </c>
      <c r="J40" s="480">
        <v>6211555.3176715029</v>
      </c>
      <c r="K40" s="480">
        <v>5907218.8951148428</v>
      </c>
      <c r="L40" s="480">
        <v>5907218.8951148428</v>
      </c>
      <c r="M40" s="477">
        <f t="shared" si="4"/>
        <v>0</v>
      </c>
      <c r="N40" s="200">
        <v>13735321.389601644</v>
      </c>
      <c r="O40" s="437">
        <v>13799108.561074382</v>
      </c>
      <c r="P40" s="437">
        <v>13459779.167568024</v>
      </c>
      <c r="Q40" s="619">
        <f t="shared" si="5"/>
        <v>13459779.167568024</v>
      </c>
      <c r="R40" s="476">
        <f t="shared" si="11"/>
        <v>0</v>
      </c>
      <c r="S40" s="437">
        <v>5851041.4802328385</v>
      </c>
      <c r="T40" s="437">
        <v>5851041.4802328385</v>
      </c>
      <c r="U40" s="437">
        <v>5853940.8935225541</v>
      </c>
      <c r="V40" s="437">
        <v>5853940.8935225541</v>
      </c>
      <c r="W40" s="476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76">
        <f t="shared" si="7"/>
        <v>0</v>
      </c>
      <c r="AC40" s="437">
        <v>3489679.5994259771</v>
      </c>
      <c r="AD40" s="437">
        <v>3483466.7150648371</v>
      </c>
      <c r="AE40" s="437">
        <v>3483466.7150648371</v>
      </c>
      <c r="AF40" s="437">
        <v>3417359.4084765422</v>
      </c>
      <c r="AG40" s="476">
        <f t="shared" si="8"/>
        <v>-66107.306588294916</v>
      </c>
      <c r="AH40" s="435">
        <v>23076042.469260462</v>
      </c>
      <c r="AI40" s="435">
        <v>23133616.756372057</v>
      </c>
      <c r="AJ40" s="435">
        <v>22797186.776155416</v>
      </c>
      <c r="AK40" s="425">
        <f t="shared" si="9"/>
        <v>22731079.46956712</v>
      </c>
      <c r="AL40" s="476">
        <f t="shared" si="10"/>
        <v>-66107.306588295847</v>
      </c>
      <c r="AM40" s="426">
        <v>7</v>
      </c>
      <c r="AN40" s="426">
        <v>7</v>
      </c>
    </row>
    <row r="41" spans="1:40">
      <c r="A41" s="431">
        <v>102</v>
      </c>
      <c r="B41" s="432" t="s">
        <v>514</v>
      </c>
      <c r="C41" s="433">
        <v>9745</v>
      </c>
      <c r="D41" s="491">
        <v>1194734.0874465583</v>
      </c>
      <c r="E41" s="487">
        <v>1181254.6816189822</v>
      </c>
      <c r="F41" s="487">
        <v>1171695.0521470527</v>
      </c>
      <c r="G41" s="487">
        <v>1171695.0521470527</v>
      </c>
      <c r="H41" s="490">
        <f t="shared" si="3"/>
        <v>0</v>
      </c>
      <c r="I41" s="479">
        <v>-269707.38309082791</v>
      </c>
      <c r="J41" s="480">
        <v>-211283.52738074449</v>
      </c>
      <c r="K41" s="480">
        <v>-229757.5176478689</v>
      </c>
      <c r="L41" s="480">
        <v>-229757.5176478689</v>
      </c>
      <c r="M41" s="477">
        <f t="shared" si="4"/>
        <v>0</v>
      </c>
      <c r="N41" s="200">
        <v>925026.70435573044</v>
      </c>
      <c r="O41" s="437">
        <v>969971.15423823765</v>
      </c>
      <c r="P41" s="437">
        <v>941937.53449918376</v>
      </c>
      <c r="Q41" s="619">
        <f t="shared" si="5"/>
        <v>941937.53449918376</v>
      </c>
      <c r="R41" s="476">
        <f t="shared" si="11"/>
        <v>0</v>
      </c>
      <c r="S41" s="437">
        <v>3901554.3893291992</v>
      </c>
      <c r="T41" s="437">
        <v>3901554.3893291992</v>
      </c>
      <c r="U41" s="437">
        <v>3902026.9960696246</v>
      </c>
      <c r="V41" s="437">
        <v>3902026.9960696246</v>
      </c>
      <c r="W41" s="476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76">
        <f t="shared" si="7"/>
        <v>0</v>
      </c>
      <c r="AC41" s="437">
        <v>2163453.0178744495</v>
      </c>
      <c r="AD41" s="437">
        <v>2150998.6033763769</v>
      </c>
      <c r="AE41" s="437">
        <v>2150998.6033763769</v>
      </c>
      <c r="AF41" s="437">
        <v>2140556.412930782</v>
      </c>
      <c r="AG41" s="476">
        <f t="shared" si="8"/>
        <v>-10442.190445594955</v>
      </c>
      <c r="AH41" s="435">
        <v>6990034.1115593789</v>
      </c>
      <c r="AI41" s="435">
        <v>7022524.1469438132</v>
      </c>
      <c r="AJ41" s="435">
        <v>6994963.1339451857</v>
      </c>
      <c r="AK41" s="425">
        <f t="shared" si="9"/>
        <v>6984520.9434995903</v>
      </c>
      <c r="AL41" s="476">
        <f t="shared" si="10"/>
        <v>-10442.190445595421</v>
      </c>
      <c r="AM41" s="426">
        <v>4</v>
      </c>
      <c r="AN41" s="426">
        <v>4</v>
      </c>
    </row>
    <row r="42" spans="1:40">
      <c r="A42" s="431">
        <v>103</v>
      </c>
      <c r="B42" s="432" t="s">
        <v>46</v>
      </c>
      <c r="C42" s="433">
        <v>2161</v>
      </c>
      <c r="D42" s="491">
        <v>180000.63852089291</v>
      </c>
      <c r="E42" s="487">
        <v>177641.513845423</v>
      </c>
      <c r="F42" s="487">
        <v>177253.65275991967</v>
      </c>
      <c r="G42" s="487">
        <v>177253.65275991967</v>
      </c>
      <c r="H42" s="490">
        <f t="shared" si="3"/>
        <v>0</v>
      </c>
      <c r="I42" s="479">
        <v>53533.807047012902</v>
      </c>
      <c r="J42" s="480">
        <v>67455.768946115189</v>
      </c>
      <c r="K42" s="480">
        <v>61368.856634013326</v>
      </c>
      <c r="L42" s="480">
        <v>61368.856634013326</v>
      </c>
      <c r="M42" s="477">
        <f t="shared" si="4"/>
        <v>0</v>
      </c>
      <c r="N42" s="200">
        <v>233534.44556790582</v>
      </c>
      <c r="O42" s="437">
        <v>245097.28279153819</v>
      </c>
      <c r="P42" s="437">
        <v>238622.509393933</v>
      </c>
      <c r="Q42" s="619">
        <f t="shared" si="5"/>
        <v>238622.509393933</v>
      </c>
      <c r="R42" s="476">
        <f t="shared" si="11"/>
        <v>0</v>
      </c>
      <c r="S42" s="437">
        <v>1123183.9801514957</v>
      </c>
      <c r="T42" s="437">
        <v>1123183.9801514957</v>
      </c>
      <c r="U42" s="437">
        <v>1125081.326062046</v>
      </c>
      <c r="V42" s="437">
        <v>1125081.326062046</v>
      </c>
      <c r="W42" s="476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76">
        <f t="shared" si="7"/>
        <v>0</v>
      </c>
      <c r="AC42" s="437">
        <v>497239.44079968566</v>
      </c>
      <c r="AD42" s="437">
        <v>493840.80522015085</v>
      </c>
      <c r="AE42" s="437">
        <v>493840.80522015085</v>
      </c>
      <c r="AF42" s="437">
        <v>488886.35415327025</v>
      </c>
      <c r="AG42" s="476">
        <f t="shared" si="8"/>
        <v>-4954.4510668806033</v>
      </c>
      <c r="AH42" s="435">
        <v>1853957.8665190872</v>
      </c>
      <c r="AI42" s="435">
        <v>1862122.0681631847</v>
      </c>
      <c r="AJ42" s="435">
        <v>1857544.6406761298</v>
      </c>
      <c r="AK42" s="425">
        <f t="shared" si="9"/>
        <v>1852590.1896092491</v>
      </c>
      <c r="AL42" s="476">
        <f t="shared" si="10"/>
        <v>-4954.4510668807197</v>
      </c>
      <c r="AM42" s="426">
        <v>5</v>
      </c>
      <c r="AN42" s="426">
        <v>5</v>
      </c>
    </row>
    <row r="43" spans="1:40">
      <c r="A43" s="431">
        <v>105</v>
      </c>
      <c r="B43" s="432" t="s">
        <v>47</v>
      </c>
      <c r="C43" s="433">
        <v>2094</v>
      </c>
      <c r="D43" s="491">
        <v>1086404.3989143651</v>
      </c>
      <c r="E43" s="487">
        <v>1077035.4922420247</v>
      </c>
      <c r="F43" s="487">
        <v>1080740.8913664808</v>
      </c>
      <c r="G43" s="487">
        <v>1080740.8913664808</v>
      </c>
      <c r="H43" s="490">
        <f t="shared" si="3"/>
        <v>0</v>
      </c>
      <c r="I43" s="479">
        <v>656112.18541535095</v>
      </c>
      <c r="J43" s="480">
        <v>645542.02582537418</v>
      </c>
      <c r="K43" s="480">
        <v>664292.2501496817</v>
      </c>
      <c r="L43" s="480">
        <v>664292.2501496817</v>
      </c>
      <c r="M43" s="477">
        <f t="shared" si="4"/>
        <v>0</v>
      </c>
      <c r="N43" s="200">
        <v>1742516.5843297159</v>
      </c>
      <c r="O43" s="437">
        <v>1722577.518067399</v>
      </c>
      <c r="P43" s="437">
        <v>1745033.1415161625</v>
      </c>
      <c r="Q43" s="619">
        <f t="shared" si="5"/>
        <v>1745033.1415161625</v>
      </c>
      <c r="R43" s="476">
        <f t="shared" si="11"/>
        <v>0</v>
      </c>
      <c r="S43" s="437">
        <v>910838.60649998044</v>
      </c>
      <c r="T43" s="437">
        <v>910838.60649998044</v>
      </c>
      <c r="U43" s="437">
        <v>916111.99700052931</v>
      </c>
      <c r="V43" s="437">
        <v>916111.99700052931</v>
      </c>
      <c r="W43" s="476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76">
        <f t="shared" si="7"/>
        <v>0</v>
      </c>
      <c r="AC43" s="437">
        <v>507314.49640371185</v>
      </c>
      <c r="AD43" s="437">
        <v>502800.29183422762</v>
      </c>
      <c r="AE43" s="437">
        <v>502800.29183422762</v>
      </c>
      <c r="AF43" s="437">
        <v>500423.75808776653</v>
      </c>
      <c r="AG43" s="476">
        <f t="shared" si="8"/>
        <v>-2376.533746461093</v>
      </c>
      <c r="AH43" s="435">
        <v>3160669.687233408</v>
      </c>
      <c r="AI43" s="435">
        <v>3136216.416401607</v>
      </c>
      <c r="AJ43" s="435">
        <v>3163945.4303509197</v>
      </c>
      <c r="AK43" s="425">
        <f t="shared" si="9"/>
        <v>3161568.8966044583</v>
      </c>
      <c r="AL43" s="476">
        <f t="shared" si="10"/>
        <v>-2376.533746461384</v>
      </c>
      <c r="AM43" s="426">
        <v>18</v>
      </c>
      <c r="AN43" s="426">
        <v>18</v>
      </c>
    </row>
    <row r="44" spans="1:40">
      <c r="A44" s="431">
        <v>106</v>
      </c>
      <c r="B44" s="432" t="s">
        <v>515</v>
      </c>
      <c r="C44" s="433">
        <v>46797</v>
      </c>
      <c r="D44" s="491">
        <v>10571570.903808948</v>
      </c>
      <c r="E44" s="487">
        <v>10455237.146247057</v>
      </c>
      <c r="F44" s="487">
        <v>10398110.134279059</v>
      </c>
      <c r="G44" s="487">
        <v>10398110.134279059</v>
      </c>
      <c r="H44" s="490">
        <f t="shared" si="3"/>
        <v>0</v>
      </c>
      <c r="I44" s="479">
        <v>-2942055.7339625023</v>
      </c>
      <c r="J44" s="480">
        <v>-2629082.1651465935</v>
      </c>
      <c r="K44" s="480">
        <v>-3244135.8172526024</v>
      </c>
      <c r="L44" s="480">
        <v>-3244135.8172526024</v>
      </c>
      <c r="M44" s="477">
        <f t="shared" si="4"/>
        <v>0</v>
      </c>
      <c r="N44" s="200">
        <v>7629515.1698464453</v>
      </c>
      <c r="O44" s="437">
        <v>7826154.9811004642</v>
      </c>
      <c r="P44" s="437">
        <v>7153974.3170264568</v>
      </c>
      <c r="Q44" s="619">
        <f t="shared" si="5"/>
        <v>7153974.3170264568</v>
      </c>
      <c r="R44" s="476">
        <f t="shared" si="11"/>
        <v>0</v>
      </c>
      <c r="S44" s="437">
        <v>-322500.66219971125</v>
      </c>
      <c r="T44" s="437">
        <v>-322500.66219971125</v>
      </c>
      <c r="U44" s="437">
        <v>-323426.846373117</v>
      </c>
      <c r="V44" s="437">
        <v>-323426.846373117</v>
      </c>
      <c r="W44" s="476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76">
        <f t="shared" si="7"/>
        <v>0</v>
      </c>
      <c r="AC44" s="437">
        <v>6757521.3314964902</v>
      </c>
      <c r="AD44" s="437">
        <v>6757288.2768912241</v>
      </c>
      <c r="AE44" s="437">
        <v>6757288.2768912241</v>
      </c>
      <c r="AF44" s="437">
        <v>6611095.3578563128</v>
      </c>
      <c r="AG44" s="476">
        <f t="shared" si="8"/>
        <v>-146192.91903491132</v>
      </c>
      <c r="AH44" s="435">
        <v>14064535.839143224</v>
      </c>
      <c r="AI44" s="435">
        <v>14260942.595791977</v>
      </c>
      <c r="AJ44" s="435">
        <v>13587835.747544564</v>
      </c>
      <c r="AK44" s="425">
        <f t="shared" si="9"/>
        <v>13441642.828509653</v>
      </c>
      <c r="AL44" s="476">
        <f t="shared" si="10"/>
        <v>-146192.91903491132</v>
      </c>
      <c r="AM44" s="426">
        <v>1</v>
      </c>
      <c r="AN44" s="427">
        <v>33</v>
      </c>
    </row>
    <row r="45" spans="1:40">
      <c r="A45" s="431">
        <v>108</v>
      </c>
      <c r="B45" s="432" t="s">
        <v>516</v>
      </c>
      <c r="C45" s="433">
        <v>10257</v>
      </c>
      <c r="D45" s="491">
        <v>3277883.7187370923</v>
      </c>
      <c r="E45" s="487">
        <v>3247690.7743179663</v>
      </c>
      <c r="F45" s="487">
        <v>3236584.1824108167</v>
      </c>
      <c r="G45" s="487">
        <v>3236584.1824108167</v>
      </c>
      <c r="H45" s="490">
        <f t="shared" si="3"/>
        <v>0</v>
      </c>
      <c r="I45" s="479">
        <v>391376.66818011866</v>
      </c>
      <c r="J45" s="480">
        <v>469994.21969594096</v>
      </c>
      <c r="K45" s="480">
        <v>356482.20408417727</v>
      </c>
      <c r="L45" s="480">
        <v>356482.20408417727</v>
      </c>
      <c r="M45" s="477">
        <f t="shared" si="4"/>
        <v>0</v>
      </c>
      <c r="N45" s="200">
        <v>3669260.3869172111</v>
      </c>
      <c r="O45" s="437">
        <v>3717684.9940139074</v>
      </c>
      <c r="P45" s="437">
        <v>3593066.3864949942</v>
      </c>
      <c r="Q45" s="619">
        <f t="shared" si="5"/>
        <v>3593066.3864949942</v>
      </c>
      <c r="R45" s="476">
        <f t="shared" si="11"/>
        <v>0</v>
      </c>
      <c r="S45" s="437">
        <v>4007486.0866760602</v>
      </c>
      <c r="T45" s="437">
        <v>4007486.0866760602</v>
      </c>
      <c r="U45" s="437">
        <v>4009707.1234771875</v>
      </c>
      <c r="V45" s="437">
        <v>4009707.1234771875</v>
      </c>
      <c r="W45" s="476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76">
        <f t="shared" si="7"/>
        <v>0</v>
      </c>
      <c r="AC45" s="437">
        <v>1769372.9406499148</v>
      </c>
      <c r="AD45" s="437">
        <v>1758204.0448967321</v>
      </c>
      <c r="AE45" s="437">
        <v>1758204.0448967321</v>
      </c>
      <c r="AF45" s="437">
        <v>1713555.3959331969</v>
      </c>
      <c r="AG45" s="476">
        <f t="shared" si="8"/>
        <v>-44648.648963535205</v>
      </c>
      <c r="AH45" s="435">
        <v>9446119.4142431859</v>
      </c>
      <c r="AI45" s="435">
        <v>9483375.1255866997</v>
      </c>
      <c r="AJ45" s="435">
        <v>9360977.5548689142</v>
      </c>
      <c r="AK45" s="425">
        <f t="shared" si="9"/>
        <v>9316328.9059053771</v>
      </c>
      <c r="AL45" s="476">
        <f t="shared" si="10"/>
        <v>-44648.648963537067</v>
      </c>
      <c r="AM45" s="426">
        <v>6</v>
      </c>
      <c r="AN45" s="426">
        <v>6</v>
      </c>
    </row>
    <row r="46" spans="1:40">
      <c r="A46" s="431">
        <v>109</v>
      </c>
      <c r="B46" s="432" t="s">
        <v>517</v>
      </c>
      <c r="C46" s="433">
        <v>68043</v>
      </c>
      <c r="D46" s="491">
        <v>10207939.163104925</v>
      </c>
      <c r="E46" s="487">
        <v>10079485.154695563</v>
      </c>
      <c r="F46" s="487">
        <v>10125018.912250042</v>
      </c>
      <c r="G46" s="487">
        <v>10125018.912250042</v>
      </c>
      <c r="H46" s="490">
        <f t="shared" si="3"/>
        <v>0</v>
      </c>
      <c r="I46" s="479">
        <v>-457748.91175324586</v>
      </c>
      <c r="J46" s="480">
        <v>-79605.645002586301</v>
      </c>
      <c r="K46" s="480">
        <v>-814360.70421121828</v>
      </c>
      <c r="L46" s="480">
        <v>-814360.70421121828</v>
      </c>
      <c r="M46" s="477">
        <f t="shared" si="4"/>
        <v>0</v>
      </c>
      <c r="N46" s="200">
        <v>9750190.2513516787</v>
      </c>
      <c r="O46" s="437">
        <v>9999879.5096929763</v>
      </c>
      <c r="P46" s="437">
        <v>9310658.2080388237</v>
      </c>
      <c r="Q46" s="619">
        <f t="shared" si="5"/>
        <v>9310658.2080388237</v>
      </c>
      <c r="R46" s="476">
        <f t="shared" si="11"/>
        <v>0</v>
      </c>
      <c r="S46" s="437">
        <v>8011807.1725535281</v>
      </c>
      <c r="T46" s="437">
        <v>8011807.1725535281</v>
      </c>
      <c r="U46" s="437">
        <v>8001987.8800818073</v>
      </c>
      <c r="V46" s="437">
        <v>8001987.8800818073</v>
      </c>
      <c r="W46" s="476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76">
        <f t="shared" si="7"/>
        <v>0</v>
      </c>
      <c r="AC46" s="437">
        <v>10620057.622074923</v>
      </c>
      <c r="AD46" s="437">
        <v>10584131.01489698</v>
      </c>
      <c r="AE46" s="437">
        <v>10584131.01489698</v>
      </c>
      <c r="AF46" s="437">
        <v>10403021.801521907</v>
      </c>
      <c r="AG46" s="476">
        <f t="shared" si="8"/>
        <v>-181109.21337507293</v>
      </c>
      <c r="AH46" s="435">
        <v>28382055.045980133</v>
      </c>
      <c r="AI46" s="435">
        <v>28595817.697143488</v>
      </c>
      <c r="AJ46" s="435">
        <v>27896777.103017613</v>
      </c>
      <c r="AK46" s="425">
        <f t="shared" si="9"/>
        <v>27715667.889642537</v>
      </c>
      <c r="AL46" s="476">
        <f t="shared" si="10"/>
        <v>-181109.21337507665</v>
      </c>
      <c r="AM46" s="426">
        <v>5</v>
      </c>
      <c r="AN46" s="426">
        <v>5</v>
      </c>
    </row>
    <row r="47" spans="1:40">
      <c r="A47" s="431">
        <v>111</v>
      </c>
      <c r="B47" s="432" t="s">
        <v>51</v>
      </c>
      <c r="C47" s="433">
        <v>18131</v>
      </c>
      <c r="D47" s="491">
        <v>-2624513.2575495606</v>
      </c>
      <c r="E47" s="487">
        <v>-2615441.6345013557</v>
      </c>
      <c r="F47" s="487">
        <v>-2627565.9697972606</v>
      </c>
      <c r="G47" s="487">
        <v>-2627565.9697972606</v>
      </c>
      <c r="H47" s="490">
        <f t="shared" si="3"/>
        <v>0</v>
      </c>
      <c r="I47" s="479">
        <v>5762428.1421087664</v>
      </c>
      <c r="J47" s="480">
        <v>5897739.6528042145</v>
      </c>
      <c r="K47" s="480">
        <v>5811056.08108427</v>
      </c>
      <c r="L47" s="480">
        <v>5811056.08108427</v>
      </c>
      <c r="M47" s="477">
        <f t="shared" si="4"/>
        <v>0</v>
      </c>
      <c r="N47" s="200">
        <v>3137914.8845592057</v>
      </c>
      <c r="O47" s="437">
        <v>3282298.0183028588</v>
      </c>
      <c r="P47" s="437">
        <v>3183490.1112870094</v>
      </c>
      <c r="Q47" s="619">
        <f t="shared" si="5"/>
        <v>3183490.1112870094</v>
      </c>
      <c r="R47" s="476">
        <f t="shared" si="11"/>
        <v>0</v>
      </c>
      <c r="S47" s="437">
        <v>5646525.233575427</v>
      </c>
      <c r="T47" s="437">
        <v>5646525.233575427</v>
      </c>
      <c r="U47" s="437">
        <v>5640682.2281440506</v>
      </c>
      <c r="V47" s="437">
        <v>5640682.2281440506</v>
      </c>
      <c r="W47" s="476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76">
        <f t="shared" si="7"/>
        <v>0</v>
      </c>
      <c r="AC47" s="437">
        <v>3153876.9857569286</v>
      </c>
      <c r="AD47" s="437">
        <v>3139714.1806667265</v>
      </c>
      <c r="AE47" s="437">
        <v>3139714.1806667265</v>
      </c>
      <c r="AF47" s="437">
        <v>3072896.7526258295</v>
      </c>
      <c r="AG47" s="476">
        <f t="shared" si="8"/>
        <v>-66817.428040897008</v>
      </c>
      <c r="AH47" s="435">
        <v>11938317.103891561</v>
      </c>
      <c r="AI47" s="435">
        <v>12068537.432545012</v>
      </c>
      <c r="AJ47" s="435">
        <v>11963886.520097787</v>
      </c>
      <c r="AK47" s="425">
        <f t="shared" si="9"/>
        <v>11897069.092056889</v>
      </c>
      <c r="AL47" s="476">
        <f t="shared" si="10"/>
        <v>-66817.428040897474</v>
      </c>
      <c r="AM47" s="426">
        <v>7</v>
      </c>
      <c r="AN47" s="426">
        <v>7</v>
      </c>
    </row>
    <row r="48" spans="1:40">
      <c r="A48" s="431">
        <v>139</v>
      </c>
      <c r="B48" s="432" t="s">
        <v>518</v>
      </c>
      <c r="C48" s="433">
        <v>9853</v>
      </c>
      <c r="D48" s="491">
        <v>8833494.1535713263</v>
      </c>
      <c r="E48" s="487">
        <v>8760996.0438796841</v>
      </c>
      <c r="F48" s="487">
        <v>8728674.8294990249</v>
      </c>
      <c r="G48" s="487">
        <v>8728674.8294990249</v>
      </c>
      <c r="H48" s="490">
        <f t="shared" si="3"/>
        <v>0</v>
      </c>
      <c r="I48" s="479">
        <v>-2534245.4570268565</v>
      </c>
      <c r="J48" s="480">
        <v>-2471285.496393376</v>
      </c>
      <c r="K48" s="480">
        <v>-2560620.8499777829</v>
      </c>
      <c r="L48" s="480">
        <v>-2560620.8499777829</v>
      </c>
      <c r="M48" s="477">
        <f t="shared" si="4"/>
        <v>0</v>
      </c>
      <c r="N48" s="200">
        <v>6299248.6965444703</v>
      </c>
      <c r="O48" s="437">
        <v>6289710.547486308</v>
      </c>
      <c r="P48" s="437">
        <v>6168053.979521242</v>
      </c>
      <c r="Q48" s="619">
        <f t="shared" si="5"/>
        <v>6168053.979521242</v>
      </c>
      <c r="R48" s="476">
        <f t="shared" si="11"/>
        <v>0</v>
      </c>
      <c r="S48" s="437">
        <v>5408993.6868276242</v>
      </c>
      <c r="T48" s="437">
        <v>5408993.6868276242</v>
      </c>
      <c r="U48" s="437">
        <v>5411277.0790536571</v>
      </c>
      <c r="V48" s="437">
        <v>5411277.0790536571</v>
      </c>
      <c r="W48" s="476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76">
        <f t="shared" si="7"/>
        <v>0</v>
      </c>
      <c r="AC48" s="437">
        <v>1497329.8322281484</v>
      </c>
      <c r="AD48" s="437">
        <v>1491729.3795983873</v>
      </c>
      <c r="AE48" s="437">
        <v>1491729.3795983873</v>
      </c>
      <c r="AF48" s="437">
        <v>1449196.8540822233</v>
      </c>
      <c r="AG48" s="476">
        <f t="shared" si="8"/>
        <v>-42532.525516164023</v>
      </c>
      <c r="AH48" s="435">
        <v>13205572.215600243</v>
      </c>
      <c r="AI48" s="435">
        <v>13190433.613912318</v>
      </c>
      <c r="AJ48" s="435">
        <v>13071060.438173287</v>
      </c>
      <c r="AK48" s="425">
        <f t="shared" si="9"/>
        <v>13028527.912657123</v>
      </c>
      <c r="AL48" s="476">
        <f t="shared" si="10"/>
        <v>-42532.525516163558</v>
      </c>
      <c r="AM48" s="426">
        <v>17</v>
      </c>
      <c r="AN48" s="426">
        <v>17</v>
      </c>
    </row>
    <row r="49" spans="1:40">
      <c r="A49" s="431">
        <v>140</v>
      </c>
      <c r="B49" s="432" t="s">
        <v>519</v>
      </c>
      <c r="C49" s="433">
        <v>20801</v>
      </c>
      <c r="D49" s="491">
        <v>4315010.3904007915</v>
      </c>
      <c r="E49" s="487">
        <v>4268730.2837377815</v>
      </c>
      <c r="F49" s="487">
        <v>4249505.6753473505</v>
      </c>
      <c r="G49" s="487">
        <v>4249505.6753473505</v>
      </c>
      <c r="H49" s="490">
        <f t="shared" si="3"/>
        <v>0</v>
      </c>
      <c r="I49" s="479">
        <v>7479654.820889907</v>
      </c>
      <c r="J49" s="480">
        <v>7490091.0968874143</v>
      </c>
      <c r="K49" s="480">
        <v>7484519.1817975827</v>
      </c>
      <c r="L49" s="480">
        <v>7484519.1817975827</v>
      </c>
      <c r="M49" s="477">
        <f t="shared" si="4"/>
        <v>0</v>
      </c>
      <c r="N49" s="200">
        <v>11794665.211290698</v>
      </c>
      <c r="O49" s="437">
        <v>11758821.380625196</v>
      </c>
      <c r="P49" s="437">
        <v>11734024.857144933</v>
      </c>
      <c r="Q49" s="619">
        <f t="shared" si="5"/>
        <v>11734024.857144933</v>
      </c>
      <c r="R49" s="476">
        <f t="shared" si="11"/>
        <v>0</v>
      </c>
      <c r="S49" s="437">
        <v>7389630.9040644206</v>
      </c>
      <c r="T49" s="437">
        <v>7389630.9040644206</v>
      </c>
      <c r="U49" s="437">
        <v>7386993.1066183681</v>
      </c>
      <c r="V49" s="437">
        <v>7386993.1066183681</v>
      </c>
      <c r="W49" s="476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76">
        <f t="shared" si="7"/>
        <v>0</v>
      </c>
      <c r="AC49" s="437">
        <v>3728896.3707389836</v>
      </c>
      <c r="AD49" s="437">
        <v>3713192.9922445025</v>
      </c>
      <c r="AE49" s="437">
        <v>3713192.9922445025</v>
      </c>
      <c r="AF49" s="437">
        <v>3679416.6630643914</v>
      </c>
      <c r="AG49" s="476">
        <f t="shared" si="8"/>
        <v>-33776.329180111177</v>
      </c>
      <c r="AH49" s="435">
        <v>22913192.486094102</v>
      </c>
      <c r="AI49" s="435">
        <v>22861645.276934117</v>
      </c>
      <c r="AJ49" s="435">
        <v>22834210.956007801</v>
      </c>
      <c r="AK49" s="425">
        <f t="shared" si="9"/>
        <v>22800434.626827691</v>
      </c>
      <c r="AL49" s="476">
        <f t="shared" si="10"/>
        <v>-33776.329180110246</v>
      </c>
      <c r="AM49" s="426">
        <v>11</v>
      </c>
      <c r="AN49" s="426">
        <v>11</v>
      </c>
    </row>
    <row r="50" spans="1:40">
      <c r="A50" s="431">
        <v>142</v>
      </c>
      <c r="B50" s="432" t="s">
        <v>520</v>
      </c>
      <c r="C50" s="433">
        <v>6504</v>
      </c>
      <c r="D50" s="491">
        <v>818555.47955420078</v>
      </c>
      <c r="E50" s="487">
        <v>809445.17789989745</v>
      </c>
      <c r="F50" s="487">
        <v>811095.54378394783</v>
      </c>
      <c r="G50" s="487">
        <v>811095.54378394783</v>
      </c>
      <c r="H50" s="490">
        <f t="shared" si="3"/>
        <v>0</v>
      </c>
      <c r="I50" s="479">
        <v>188069.05386665554</v>
      </c>
      <c r="J50" s="480">
        <v>232134.72223486946</v>
      </c>
      <c r="K50" s="480">
        <v>203806.98088711238</v>
      </c>
      <c r="L50" s="480">
        <v>203806.98088711238</v>
      </c>
      <c r="M50" s="477">
        <f t="shared" si="4"/>
        <v>0</v>
      </c>
      <c r="N50" s="200">
        <v>1006624.5334208563</v>
      </c>
      <c r="O50" s="437">
        <v>1041579.9001347669</v>
      </c>
      <c r="P50" s="437">
        <v>1014902.5246710603</v>
      </c>
      <c r="Q50" s="619">
        <f t="shared" si="5"/>
        <v>1014902.5246710603</v>
      </c>
      <c r="R50" s="476">
        <f t="shared" si="11"/>
        <v>0</v>
      </c>
      <c r="S50" s="437">
        <v>2520855.1159484154</v>
      </c>
      <c r="T50" s="437">
        <v>2520855.1159484154</v>
      </c>
      <c r="U50" s="437">
        <v>2519733.1918312232</v>
      </c>
      <c r="V50" s="437">
        <v>2519733.1918312232</v>
      </c>
      <c r="W50" s="476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76">
        <f t="shared" si="7"/>
        <v>0</v>
      </c>
      <c r="AC50" s="437">
        <v>1192776.1549442941</v>
      </c>
      <c r="AD50" s="437">
        <v>1185322.1342139449</v>
      </c>
      <c r="AE50" s="437">
        <v>1185322.1342139449</v>
      </c>
      <c r="AF50" s="437">
        <v>1168964.2998406347</v>
      </c>
      <c r="AG50" s="476">
        <f t="shared" si="8"/>
        <v>-16357.834373310208</v>
      </c>
      <c r="AH50" s="435">
        <v>4720255.8043135656</v>
      </c>
      <c r="AI50" s="435">
        <v>4747757.1502971277</v>
      </c>
      <c r="AJ50" s="435">
        <v>4719957.8507162286</v>
      </c>
      <c r="AK50" s="425">
        <f t="shared" si="9"/>
        <v>4703600.0163429184</v>
      </c>
      <c r="AL50" s="476">
        <f t="shared" si="10"/>
        <v>-16357.834373310208</v>
      </c>
      <c r="AM50" s="426">
        <v>7</v>
      </c>
      <c r="AN50" s="426">
        <v>7</v>
      </c>
    </row>
    <row r="51" spans="1:40">
      <c r="A51" s="431">
        <v>143</v>
      </c>
      <c r="B51" s="432" t="s">
        <v>521</v>
      </c>
      <c r="C51" s="433">
        <v>6804</v>
      </c>
      <c r="D51" s="491">
        <v>635708.83158774127</v>
      </c>
      <c r="E51" s="487">
        <v>626861.5811230964</v>
      </c>
      <c r="F51" s="487">
        <v>614949.63326009153</v>
      </c>
      <c r="G51" s="487">
        <v>614949.63326009153</v>
      </c>
      <c r="H51" s="490">
        <f t="shared" si="3"/>
        <v>0</v>
      </c>
      <c r="I51" s="479">
        <v>-962921.64240327466</v>
      </c>
      <c r="J51" s="480">
        <v>-911899.74756841687</v>
      </c>
      <c r="K51" s="480">
        <v>-946294.8209465032</v>
      </c>
      <c r="L51" s="480">
        <v>-946294.8209465032</v>
      </c>
      <c r="M51" s="477">
        <f t="shared" si="4"/>
        <v>0</v>
      </c>
      <c r="N51" s="200">
        <v>-327212.81081553339</v>
      </c>
      <c r="O51" s="437">
        <v>-285038.16644532047</v>
      </c>
      <c r="P51" s="437">
        <v>-331345.18768641166</v>
      </c>
      <c r="Q51" s="619">
        <f t="shared" si="5"/>
        <v>-331345.18768641166</v>
      </c>
      <c r="R51" s="476">
        <f t="shared" si="11"/>
        <v>0</v>
      </c>
      <c r="S51" s="437">
        <v>2830774.1836113222</v>
      </c>
      <c r="T51" s="437">
        <v>2830774.1836113222</v>
      </c>
      <c r="U51" s="437">
        <v>2841861.3356856569</v>
      </c>
      <c r="V51" s="437">
        <v>2841861.3356856569</v>
      </c>
      <c r="W51" s="476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76">
        <f t="shared" si="7"/>
        <v>0</v>
      </c>
      <c r="AC51" s="437">
        <v>1382736.2454633131</v>
      </c>
      <c r="AD51" s="437">
        <v>1372436.4324290375</v>
      </c>
      <c r="AE51" s="437">
        <v>1372436.4324290375</v>
      </c>
      <c r="AF51" s="437">
        <v>1354020.2141943185</v>
      </c>
      <c r="AG51" s="476">
        <f t="shared" si="8"/>
        <v>-18416.21823471901</v>
      </c>
      <c r="AH51" s="435">
        <v>3886297.6182591016</v>
      </c>
      <c r="AI51" s="435">
        <v>3918172.4495950392</v>
      </c>
      <c r="AJ51" s="435">
        <v>3882952.5804282827</v>
      </c>
      <c r="AK51" s="425">
        <f t="shared" si="9"/>
        <v>3864536.362193564</v>
      </c>
      <c r="AL51" s="476">
        <f t="shared" si="10"/>
        <v>-18416.218234718777</v>
      </c>
      <c r="AM51" s="426">
        <v>6</v>
      </c>
      <c r="AN51" s="426">
        <v>6</v>
      </c>
    </row>
    <row r="52" spans="1:40">
      <c r="A52" s="431">
        <v>145</v>
      </c>
      <c r="B52" s="432" t="s">
        <v>522</v>
      </c>
      <c r="C52" s="433">
        <v>12369</v>
      </c>
      <c r="D52" s="491">
        <v>6736618.2509214692</v>
      </c>
      <c r="E52" s="487">
        <v>6679217.1793822749</v>
      </c>
      <c r="F52" s="487">
        <v>6670305.1895188587</v>
      </c>
      <c r="G52" s="487">
        <v>6670305.1895188587</v>
      </c>
      <c r="H52" s="490">
        <f t="shared" si="3"/>
        <v>0</v>
      </c>
      <c r="I52" s="479">
        <v>-31286.818774595944</v>
      </c>
      <c r="J52" s="480">
        <v>48934.208632629219</v>
      </c>
      <c r="K52" s="480">
        <v>-60746.760679412517</v>
      </c>
      <c r="L52" s="480">
        <v>-60746.760679412517</v>
      </c>
      <c r="M52" s="477">
        <f t="shared" si="4"/>
        <v>0</v>
      </c>
      <c r="N52" s="200">
        <v>6705331.4321468733</v>
      </c>
      <c r="O52" s="437">
        <v>6728151.3880149042</v>
      </c>
      <c r="P52" s="437">
        <v>6609558.428839446</v>
      </c>
      <c r="Q52" s="619">
        <f t="shared" si="5"/>
        <v>6609558.428839446</v>
      </c>
      <c r="R52" s="476">
        <f t="shared" si="11"/>
        <v>0</v>
      </c>
      <c r="S52" s="437">
        <v>5527505.1476992294</v>
      </c>
      <c r="T52" s="437">
        <v>5527505.1476992294</v>
      </c>
      <c r="U52" s="437">
        <v>5529781.0414514346</v>
      </c>
      <c r="V52" s="437">
        <v>5529781.0414514346</v>
      </c>
      <c r="W52" s="476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76">
        <f t="shared" si="7"/>
        <v>0</v>
      </c>
      <c r="AC52" s="437">
        <v>2217942.6232926305</v>
      </c>
      <c r="AD52" s="437">
        <v>2209318.0015746532</v>
      </c>
      <c r="AE52" s="437">
        <v>2209318.0015746532</v>
      </c>
      <c r="AF52" s="437">
        <v>2178872.9141736086</v>
      </c>
      <c r="AG52" s="476">
        <f t="shared" si="8"/>
        <v>-30445.087401044555</v>
      </c>
      <c r="AH52" s="435">
        <v>14450779.203138733</v>
      </c>
      <c r="AI52" s="435">
        <v>14464974.537288789</v>
      </c>
      <c r="AJ52" s="435">
        <v>14348657.471865535</v>
      </c>
      <c r="AK52" s="425">
        <f t="shared" si="9"/>
        <v>14318212.384464489</v>
      </c>
      <c r="AL52" s="476">
        <f t="shared" si="10"/>
        <v>-30445.087401045486</v>
      </c>
      <c r="AM52" s="426">
        <v>14</v>
      </c>
      <c r="AN52" s="426">
        <v>14</v>
      </c>
    </row>
    <row r="53" spans="1:40">
      <c r="A53" s="431">
        <v>146</v>
      </c>
      <c r="B53" s="432" t="s">
        <v>523</v>
      </c>
      <c r="C53" s="433">
        <v>4492</v>
      </c>
      <c r="D53" s="491">
        <v>1876971.0680500553</v>
      </c>
      <c r="E53" s="487">
        <v>1860217.8518502549</v>
      </c>
      <c r="F53" s="487">
        <v>1851639.9465882366</v>
      </c>
      <c r="G53" s="487">
        <v>1851639.9465882366</v>
      </c>
      <c r="H53" s="490">
        <f t="shared" si="3"/>
        <v>0</v>
      </c>
      <c r="I53" s="479">
        <v>262935.887608686</v>
      </c>
      <c r="J53" s="480">
        <v>16249.772457617379</v>
      </c>
      <c r="K53" s="480">
        <v>48340.656838022958</v>
      </c>
      <c r="L53" s="480">
        <v>48340.656838022958</v>
      </c>
      <c r="M53" s="477">
        <f t="shared" si="4"/>
        <v>0</v>
      </c>
      <c r="N53" s="200">
        <v>2139906.9556587413</v>
      </c>
      <c r="O53" s="437">
        <v>1876467.6243078723</v>
      </c>
      <c r="P53" s="437">
        <v>1899980.6034262595</v>
      </c>
      <c r="Q53" s="619">
        <f t="shared" si="5"/>
        <v>1899980.6034262595</v>
      </c>
      <c r="R53" s="476">
        <f t="shared" si="11"/>
        <v>0</v>
      </c>
      <c r="S53" s="437">
        <v>1142687.2852231488</v>
      </c>
      <c r="T53" s="437">
        <v>1142687.2852231488</v>
      </c>
      <c r="U53" s="437">
        <v>1142265.6476107622</v>
      </c>
      <c r="V53" s="437">
        <v>1142265.6476107622</v>
      </c>
      <c r="W53" s="476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76">
        <f t="shared" si="7"/>
        <v>0</v>
      </c>
      <c r="AC53" s="437">
        <v>1039465.8005839585</v>
      </c>
      <c r="AD53" s="437">
        <v>1031551.0850600736</v>
      </c>
      <c r="AE53" s="437">
        <v>1031551.0850600736</v>
      </c>
      <c r="AF53" s="437">
        <v>1026958.7816953794</v>
      </c>
      <c r="AG53" s="476">
        <f t="shared" si="8"/>
        <v>-4592.3033646942349</v>
      </c>
      <c r="AH53" s="435">
        <v>4322060.0414658487</v>
      </c>
      <c r="AI53" s="435">
        <v>4050705.9945910946</v>
      </c>
      <c r="AJ53" s="435">
        <v>4073797.3360970952</v>
      </c>
      <c r="AK53" s="425">
        <f t="shared" si="9"/>
        <v>4069205.032732401</v>
      </c>
      <c r="AL53" s="476">
        <f t="shared" si="10"/>
        <v>-4592.3033646941185</v>
      </c>
      <c r="AM53" s="426">
        <v>12</v>
      </c>
      <c r="AN53" s="426">
        <v>12</v>
      </c>
    </row>
    <row r="54" spans="1:40">
      <c r="A54" s="431">
        <v>148</v>
      </c>
      <c r="B54" s="432" t="s">
        <v>524</v>
      </c>
      <c r="C54" s="433">
        <v>7047</v>
      </c>
      <c r="D54" s="491">
        <v>8303838.6653480455</v>
      </c>
      <c r="E54" s="487">
        <v>8236283.4751892406</v>
      </c>
      <c r="F54" s="487">
        <v>8235834.771235818</v>
      </c>
      <c r="G54" s="487">
        <v>8235834.771235818</v>
      </c>
      <c r="H54" s="490">
        <f t="shared" si="3"/>
        <v>0</v>
      </c>
      <c r="I54" s="479">
        <v>2672575.4288473409</v>
      </c>
      <c r="J54" s="480">
        <v>2691656.0731429625</v>
      </c>
      <c r="K54" s="480">
        <v>2815223.0463940408</v>
      </c>
      <c r="L54" s="480">
        <v>2815223.0463940408</v>
      </c>
      <c r="M54" s="477">
        <f t="shared" si="4"/>
        <v>0</v>
      </c>
      <c r="N54" s="200">
        <v>10976414.094195386</v>
      </c>
      <c r="O54" s="437">
        <v>10927939.548332203</v>
      </c>
      <c r="P54" s="437">
        <v>11051057.817629859</v>
      </c>
      <c r="Q54" s="619">
        <f t="shared" si="5"/>
        <v>11051057.817629859</v>
      </c>
      <c r="R54" s="476">
        <f t="shared" si="11"/>
        <v>0</v>
      </c>
      <c r="S54" s="437">
        <v>-17712.331225032682</v>
      </c>
      <c r="T54" s="437">
        <v>-17712.331225032682</v>
      </c>
      <c r="U54" s="437">
        <v>-18030.551669187938</v>
      </c>
      <c r="V54" s="437">
        <v>-18030.551669187938</v>
      </c>
      <c r="W54" s="476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76">
        <f t="shared" si="7"/>
        <v>0</v>
      </c>
      <c r="AC54" s="437">
        <v>1176424.2499754396</v>
      </c>
      <c r="AD54" s="437">
        <v>1175025.401859337</v>
      </c>
      <c r="AE54" s="437">
        <v>1175025.401859337</v>
      </c>
      <c r="AF54" s="437">
        <v>1162894.0983254092</v>
      </c>
      <c r="AG54" s="476">
        <f t="shared" si="8"/>
        <v>-12131.30353392777</v>
      </c>
      <c r="AH54" s="435">
        <v>12135126.012945794</v>
      </c>
      <c r="AI54" s="435">
        <v>12085252.618966509</v>
      </c>
      <c r="AJ54" s="435">
        <v>12208052.667820008</v>
      </c>
      <c r="AK54" s="425">
        <f t="shared" si="9"/>
        <v>12195921.36428608</v>
      </c>
      <c r="AL54" s="476">
        <f t="shared" si="10"/>
        <v>-12131.303533928469</v>
      </c>
      <c r="AM54" s="426">
        <v>19</v>
      </c>
      <c r="AN54" s="426">
        <v>19</v>
      </c>
    </row>
    <row r="55" spans="1:40">
      <c r="A55" s="431">
        <v>149</v>
      </c>
      <c r="B55" s="432" t="s">
        <v>525</v>
      </c>
      <c r="C55" s="433">
        <v>5384</v>
      </c>
      <c r="D55" s="491">
        <v>2215505.0637443517</v>
      </c>
      <c r="E55" s="487">
        <v>2196527.8897179016</v>
      </c>
      <c r="F55" s="487">
        <v>2204334.2343112235</v>
      </c>
      <c r="G55" s="487">
        <v>2204334.2343112235</v>
      </c>
      <c r="H55" s="490">
        <f t="shared" si="3"/>
        <v>0</v>
      </c>
      <c r="I55" s="479">
        <v>816236.61686825554</v>
      </c>
      <c r="J55" s="480">
        <v>844253.77859569166</v>
      </c>
      <c r="K55" s="480">
        <v>760926.26414346544</v>
      </c>
      <c r="L55" s="480">
        <v>760926.26414346544</v>
      </c>
      <c r="M55" s="477">
        <f t="shared" si="4"/>
        <v>0</v>
      </c>
      <c r="N55" s="200">
        <v>3031741.6806126074</v>
      </c>
      <c r="O55" s="437">
        <v>3040781.6683135931</v>
      </c>
      <c r="P55" s="437">
        <v>2965260.498454689</v>
      </c>
      <c r="Q55" s="619">
        <f t="shared" si="5"/>
        <v>2965260.498454689</v>
      </c>
      <c r="R55" s="476">
        <f t="shared" si="11"/>
        <v>0</v>
      </c>
      <c r="S55" s="437">
        <v>-66875.834537026749</v>
      </c>
      <c r="T55" s="437">
        <v>-66875.834537026749</v>
      </c>
      <c r="U55" s="437">
        <v>-66793.833499252563</v>
      </c>
      <c r="V55" s="437">
        <v>-66793.833499252563</v>
      </c>
      <c r="W55" s="476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76">
        <f t="shared" si="7"/>
        <v>0</v>
      </c>
      <c r="AC55" s="437">
        <v>883825.19489435479</v>
      </c>
      <c r="AD55" s="437">
        <v>883296.57579193369</v>
      </c>
      <c r="AE55" s="437">
        <v>883296.57579193369</v>
      </c>
      <c r="AF55" s="437">
        <v>862430.82720374875</v>
      </c>
      <c r="AG55" s="476">
        <f t="shared" si="8"/>
        <v>-20865.748588184942</v>
      </c>
      <c r="AH55" s="435">
        <v>3848691.0409699352</v>
      </c>
      <c r="AI55" s="435">
        <v>3857202.4095684998</v>
      </c>
      <c r="AJ55" s="435">
        <v>3781763.2407473698</v>
      </c>
      <c r="AK55" s="425">
        <f t="shared" si="9"/>
        <v>3760897.492159185</v>
      </c>
      <c r="AL55" s="476">
        <f t="shared" si="10"/>
        <v>-20865.748588184826</v>
      </c>
      <c r="AM55" s="426">
        <v>1</v>
      </c>
      <c r="AN55" s="427">
        <v>34</v>
      </c>
    </row>
    <row r="56" spans="1:40">
      <c r="A56" s="431">
        <v>151</v>
      </c>
      <c r="B56" s="432" t="s">
        <v>526</v>
      </c>
      <c r="C56" s="433">
        <v>1852</v>
      </c>
      <c r="D56" s="491">
        <v>297444.38531478343</v>
      </c>
      <c r="E56" s="487">
        <v>294357.45847269928</v>
      </c>
      <c r="F56" s="487">
        <v>282946.4698182944</v>
      </c>
      <c r="G56" s="487">
        <v>282946.4698182944</v>
      </c>
      <c r="H56" s="490">
        <f t="shared" si="3"/>
        <v>0</v>
      </c>
      <c r="I56" s="479">
        <v>-613524.4609050788</v>
      </c>
      <c r="J56" s="480">
        <v>-594706.17124595365</v>
      </c>
      <c r="K56" s="480">
        <v>-586348.83082582161</v>
      </c>
      <c r="L56" s="480">
        <v>-586348.83082582161</v>
      </c>
      <c r="M56" s="477">
        <f t="shared" si="4"/>
        <v>0</v>
      </c>
      <c r="N56" s="200">
        <v>-316080.07559029537</v>
      </c>
      <c r="O56" s="437">
        <v>-300348.71277325437</v>
      </c>
      <c r="P56" s="437">
        <v>-303402.36100752722</v>
      </c>
      <c r="Q56" s="619">
        <f t="shared" si="5"/>
        <v>-303402.36100752722</v>
      </c>
      <c r="R56" s="476">
        <f t="shared" si="11"/>
        <v>0</v>
      </c>
      <c r="S56" s="437">
        <v>756271.62578973337</v>
      </c>
      <c r="T56" s="437">
        <v>756271.62578973337</v>
      </c>
      <c r="U56" s="437">
        <v>756842.32569668361</v>
      </c>
      <c r="V56" s="437">
        <v>756842.32569668361</v>
      </c>
      <c r="W56" s="476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76">
        <f t="shared" si="7"/>
        <v>0</v>
      </c>
      <c r="AC56" s="437">
        <v>505811.6104439901</v>
      </c>
      <c r="AD56" s="437">
        <v>500931.07027813687</v>
      </c>
      <c r="AE56" s="437">
        <v>500931.07027813687</v>
      </c>
      <c r="AF56" s="437">
        <v>499436.98848256422</v>
      </c>
      <c r="AG56" s="476">
        <f t="shared" si="8"/>
        <v>-1494.0817955726525</v>
      </c>
      <c r="AH56" s="435">
        <v>946003.1606434281</v>
      </c>
      <c r="AI56" s="435">
        <v>956853.98329461587</v>
      </c>
      <c r="AJ56" s="435">
        <v>954371.03496729326</v>
      </c>
      <c r="AK56" s="425">
        <f t="shared" si="9"/>
        <v>952876.95317172061</v>
      </c>
      <c r="AL56" s="476">
        <f t="shared" si="10"/>
        <v>-1494.0817955726525</v>
      </c>
      <c r="AM56" s="426">
        <v>14</v>
      </c>
      <c r="AN56" s="426">
        <v>14</v>
      </c>
    </row>
    <row r="57" spans="1:40">
      <c r="A57" s="431">
        <v>152</v>
      </c>
      <c r="B57" s="432" t="s">
        <v>527</v>
      </c>
      <c r="C57" s="433">
        <v>4406</v>
      </c>
      <c r="D57" s="491">
        <v>1139606.0205578441</v>
      </c>
      <c r="E57" s="487">
        <v>1128870.9972870082</v>
      </c>
      <c r="F57" s="487">
        <v>1136213.0570566317</v>
      </c>
      <c r="G57" s="487">
        <v>1136213.0570566317</v>
      </c>
      <c r="H57" s="490">
        <f t="shared" si="3"/>
        <v>0</v>
      </c>
      <c r="I57" s="479">
        <v>-191741.09299318906</v>
      </c>
      <c r="J57" s="480">
        <v>-160532.70890206649</v>
      </c>
      <c r="K57" s="480">
        <v>-196679.4928109296</v>
      </c>
      <c r="L57" s="480">
        <v>-196679.4928109296</v>
      </c>
      <c r="M57" s="477">
        <f t="shared" si="4"/>
        <v>0</v>
      </c>
      <c r="N57" s="200">
        <v>947864.92756465496</v>
      </c>
      <c r="O57" s="437">
        <v>968338.28838494164</v>
      </c>
      <c r="P57" s="437">
        <v>939533.564245702</v>
      </c>
      <c r="Q57" s="619">
        <f t="shared" si="5"/>
        <v>939533.564245702</v>
      </c>
      <c r="R57" s="476">
        <f t="shared" si="11"/>
        <v>0</v>
      </c>
      <c r="S57" s="437">
        <v>2125817.2112607975</v>
      </c>
      <c r="T57" s="437">
        <v>2125817.2112607975</v>
      </c>
      <c r="U57" s="437">
        <v>2129321.2772719357</v>
      </c>
      <c r="V57" s="437">
        <v>2129321.2772719357</v>
      </c>
      <c r="W57" s="476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76">
        <f t="shared" si="7"/>
        <v>0</v>
      </c>
      <c r="AC57" s="437">
        <v>940090.765599821</v>
      </c>
      <c r="AD57" s="437">
        <v>934301.91058834025</v>
      </c>
      <c r="AE57" s="437">
        <v>934301.91058834025</v>
      </c>
      <c r="AF57" s="437">
        <v>927636.50071073952</v>
      </c>
      <c r="AG57" s="476">
        <f t="shared" si="8"/>
        <v>-6665.4098776007304</v>
      </c>
      <c r="AH57" s="435">
        <v>4013772.9044252736</v>
      </c>
      <c r="AI57" s="435">
        <v>4028457.4102340792</v>
      </c>
      <c r="AJ57" s="435">
        <v>4003156.7521059779</v>
      </c>
      <c r="AK57" s="425">
        <f t="shared" si="9"/>
        <v>3996491.3422283772</v>
      </c>
      <c r="AL57" s="476">
        <f t="shared" si="10"/>
        <v>-6665.409877600614</v>
      </c>
      <c r="AM57" s="426">
        <v>14</v>
      </c>
      <c r="AN57" s="426">
        <v>14</v>
      </c>
    </row>
    <row r="58" spans="1:40">
      <c r="A58" s="431">
        <v>153</v>
      </c>
      <c r="B58" s="432" t="s">
        <v>62</v>
      </c>
      <c r="C58" s="433">
        <v>25208</v>
      </c>
      <c r="D58" s="491">
        <v>-1018068.1875536572</v>
      </c>
      <c r="E58" s="487">
        <v>-1027435.8730693348</v>
      </c>
      <c r="F58" s="487">
        <v>-1042340.43249478</v>
      </c>
      <c r="G58" s="487">
        <v>-1042340.43249478</v>
      </c>
      <c r="H58" s="490">
        <f t="shared" si="3"/>
        <v>0</v>
      </c>
      <c r="I58" s="479">
        <v>8260062.6937261978</v>
      </c>
      <c r="J58" s="480">
        <v>8332549.583242096</v>
      </c>
      <c r="K58" s="480">
        <v>8307490.7454846464</v>
      </c>
      <c r="L58" s="480">
        <v>8307490.7454846464</v>
      </c>
      <c r="M58" s="477">
        <f t="shared" si="4"/>
        <v>0</v>
      </c>
      <c r="N58" s="200">
        <v>7241994.5061725406</v>
      </c>
      <c r="O58" s="437">
        <v>7305113.7101727612</v>
      </c>
      <c r="P58" s="437">
        <v>7265150.3129898664</v>
      </c>
      <c r="Q58" s="619">
        <f t="shared" si="5"/>
        <v>7265150.3129898664</v>
      </c>
      <c r="R58" s="476">
        <f t="shared" si="11"/>
        <v>0</v>
      </c>
      <c r="S58" s="437">
        <v>7710227.9065998495</v>
      </c>
      <c r="T58" s="437">
        <v>7710227.9065998495</v>
      </c>
      <c r="U58" s="437">
        <v>7725364.667784147</v>
      </c>
      <c r="V58" s="437">
        <v>7725364.667784147</v>
      </c>
      <c r="W58" s="476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76">
        <f t="shared" si="7"/>
        <v>0</v>
      </c>
      <c r="AC58" s="437">
        <v>3946502.4966223831</v>
      </c>
      <c r="AD58" s="437">
        <v>3939263.6954872082</v>
      </c>
      <c r="AE58" s="437">
        <v>3939263.6954872082</v>
      </c>
      <c r="AF58" s="437">
        <v>3865957.2442810275</v>
      </c>
      <c r="AG58" s="476">
        <f t="shared" si="8"/>
        <v>-73306.451206180733</v>
      </c>
      <c r="AH58" s="435">
        <v>18898724.909394775</v>
      </c>
      <c r="AI58" s="435">
        <v>18954605.312259819</v>
      </c>
      <c r="AJ58" s="435">
        <v>18929778.67626122</v>
      </c>
      <c r="AK58" s="425">
        <f t="shared" si="9"/>
        <v>18856472.225055039</v>
      </c>
      <c r="AL58" s="476">
        <f t="shared" si="10"/>
        <v>-73306.451206181198</v>
      </c>
      <c r="AM58" s="426">
        <v>9</v>
      </c>
      <c r="AN58" s="426">
        <v>9</v>
      </c>
    </row>
    <row r="59" spans="1:40">
      <c r="A59" s="431">
        <v>165</v>
      </c>
      <c r="B59" s="432" t="s">
        <v>63</v>
      </c>
      <c r="C59" s="433">
        <v>16280</v>
      </c>
      <c r="D59" s="491">
        <v>4838543.1807972649</v>
      </c>
      <c r="E59" s="487">
        <v>4791454.4830515487</v>
      </c>
      <c r="F59" s="487">
        <v>4797996.9970094711</v>
      </c>
      <c r="G59" s="487">
        <v>4797996.9970094711</v>
      </c>
      <c r="H59" s="490">
        <f t="shared" si="3"/>
        <v>0</v>
      </c>
      <c r="I59" s="479">
        <v>-184908.0646888513</v>
      </c>
      <c r="J59" s="480">
        <v>-70927.519290525524</v>
      </c>
      <c r="K59" s="480">
        <v>-205444.81529722223</v>
      </c>
      <c r="L59" s="480">
        <v>-205444.81529722223</v>
      </c>
      <c r="M59" s="477">
        <f t="shared" si="4"/>
        <v>0</v>
      </c>
      <c r="N59" s="200">
        <v>4653635.1161084138</v>
      </c>
      <c r="O59" s="437">
        <v>4720526.9637610232</v>
      </c>
      <c r="P59" s="437">
        <v>4592552.1817122484</v>
      </c>
      <c r="Q59" s="619">
        <f t="shared" si="5"/>
        <v>4592552.1817122493</v>
      </c>
      <c r="R59" s="476">
        <f t="shared" si="11"/>
        <v>0</v>
      </c>
      <c r="S59" s="437">
        <v>4647381.2150121946</v>
      </c>
      <c r="T59" s="437">
        <v>4647381.2150121946</v>
      </c>
      <c r="U59" s="437">
        <v>4647722.9933844553</v>
      </c>
      <c r="V59" s="437">
        <v>4647722.9933844553</v>
      </c>
      <c r="W59" s="476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76">
        <f t="shared" si="7"/>
        <v>0</v>
      </c>
      <c r="AC59" s="437">
        <v>2566885.940397481</v>
      </c>
      <c r="AD59" s="437">
        <v>2561826.7465931983</v>
      </c>
      <c r="AE59" s="437">
        <v>2561826.7465931983</v>
      </c>
      <c r="AF59" s="437">
        <v>2512749.312634449</v>
      </c>
      <c r="AG59" s="476">
        <f t="shared" si="8"/>
        <v>-49077.433958749287</v>
      </c>
      <c r="AH59" s="435">
        <v>11867902.271518089</v>
      </c>
      <c r="AI59" s="435">
        <v>11929734.925366415</v>
      </c>
      <c r="AJ59" s="435">
        <v>11802101.921689902</v>
      </c>
      <c r="AK59" s="425">
        <f t="shared" si="9"/>
        <v>11753024.487731153</v>
      </c>
      <c r="AL59" s="476">
        <f t="shared" si="10"/>
        <v>-49077.433958748356</v>
      </c>
      <c r="AM59" s="426">
        <v>5</v>
      </c>
      <c r="AN59" s="426">
        <v>5</v>
      </c>
    </row>
    <row r="60" spans="1:40">
      <c r="A60" s="431">
        <v>167</v>
      </c>
      <c r="B60" s="432" t="s">
        <v>64</v>
      </c>
      <c r="C60" s="433">
        <v>77513</v>
      </c>
      <c r="D60" s="491">
        <v>5399363.40988228</v>
      </c>
      <c r="E60" s="487">
        <v>5302947.1987386253</v>
      </c>
      <c r="F60" s="487">
        <v>5346177.802599404</v>
      </c>
      <c r="G60" s="487">
        <v>5346177.802599404</v>
      </c>
      <c r="H60" s="490">
        <f t="shared" si="3"/>
        <v>0</v>
      </c>
      <c r="I60" s="479">
        <v>907729.15276126098</v>
      </c>
      <c r="J60" s="480">
        <v>-1567232.6232141401</v>
      </c>
      <c r="K60" s="480">
        <v>-1842086.6035457947</v>
      </c>
      <c r="L60" s="480">
        <v>-1842086.6035457947</v>
      </c>
      <c r="M60" s="477">
        <f t="shared" si="4"/>
        <v>0</v>
      </c>
      <c r="N60" s="200">
        <v>6307092.562643541</v>
      </c>
      <c r="O60" s="437">
        <v>3735714.5755244847</v>
      </c>
      <c r="P60" s="437">
        <v>3504091.1990536097</v>
      </c>
      <c r="Q60" s="619">
        <f t="shared" si="5"/>
        <v>3504091.1990536093</v>
      </c>
      <c r="R60" s="476">
        <f t="shared" si="11"/>
        <v>0</v>
      </c>
      <c r="S60" s="437">
        <v>23391322.52600253</v>
      </c>
      <c r="T60" s="437">
        <v>23391322.52600253</v>
      </c>
      <c r="U60" s="437">
        <v>23417808.912617035</v>
      </c>
      <c r="V60" s="437">
        <v>23417808.912617035</v>
      </c>
      <c r="W60" s="476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76">
        <f t="shared" si="7"/>
        <v>0</v>
      </c>
      <c r="AC60" s="437">
        <v>12906157.907828018</v>
      </c>
      <c r="AD60" s="437">
        <v>12832997.613917723</v>
      </c>
      <c r="AE60" s="437">
        <v>12832997.613917723</v>
      </c>
      <c r="AF60" s="437">
        <v>12672879.472362412</v>
      </c>
      <c r="AG60" s="476">
        <f t="shared" si="8"/>
        <v>-160118.14155531116</v>
      </c>
      <c r="AH60" s="435">
        <v>42604572.996474087</v>
      </c>
      <c r="AI60" s="435">
        <v>39960034.715444736</v>
      </c>
      <c r="AJ60" s="435">
        <v>39754897.725588366</v>
      </c>
      <c r="AK60" s="425">
        <f t="shared" si="9"/>
        <v>39594779.584033057</v>
      </c>
      <c r="AL60" s="476">
        <f t="shared" si="10"/>
        <v>-160118.1415553093</v>
      </c>
      <c r="AM60" s="426">
        <v>12</v>
      </c>
      <c r="AN60" s="426">
        <v>12</v>
      </c>
    </row>
    <row r="61" spans="1:40">
      <c r="A61" s="431">
        <v>169</v>
      </c>
      <c r="B61" s="432" t="s">
        <v>528</v>
      </c>
      <c r="C61" s="433">
        <v>4990</v>
      </c>
      <c r="D61" s="491">
        <v>744704.93426497094</v>
      </c>
      <c r="E61" s="487">
        <v>736876.72284213151</v>
      </c>
      <c r="F61" s="487">
        <v>762143.52391583798</v>
      </c>
      <c r="G61" s="487">
        <v>762143.52391583798</v>
      </c>
      <c r="H61" s="490">
        <f t="shared" si="3"/>
        <v>0</v>
      </c>
      <c r="I61" s="479">
        <v>228819.62152362027</v>
      </c>
      <c r="J61" s="480">
        <v>275498.63713987358</v>
      </c>
      <c r="K61" s="480">
        <v>252328.67048406097</v>
      </c>
      <c r="L61" s="480">
        <v>252328.67048406097</v>
      </c>
      <c r="M61" s="477">
        <f t="shared" si="4"/>
        <v>0</v>
      </c>
      <c r="N61" s="200">
        <v>973524.55578859115</v>
      </c>
      <c r="O61" s="437">
        <v>1012375.3599820051</v>
      </c>
      <c r="P61" s="437">
        <v>1014472.194399899</v>
      </c>
      <c r="Q61" s="619">
        <f t="shared" si="5"/>
        <v>1014472.194399899</v>
      </c>
      <c r="R61" s="476">
        <f t="shared" si="11"/>
        <v>0</v>
      </c>
      <c r="S61" s="437">
        <v>1908770.2432547759</v>
      </c>
      <c r="T61" s="437">
        <v>1908770.2432547759</v>
      </c>
      <c r="U61" s="437">
        <v>1902219.8190324954</v>
      </c>
      <c r="V61" s="437">
        <v>1902219.8190324954</v>
      </c>
      <c r="W61" s="476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76">
        <f t="shared" si="7"/>
        <v>0</v>
      </c>
      <c r="AC61" s="437">
        <v>913121.10103628726</v>
      </c>
      <c r="AD61" s="437">
        <v>909424.64963479526</v>
      </c>
      <c r="AE61" s="437">
        <v>909424.64963479526</v>
      </c>
      <c r="AF61" s="437">
        <v>903533.28554410953</v>
      </c>
      <c r="AG61" s="476">
        <f t="shared" si="8"/>
        <v>-5891.3640906857327</v>
      </c>
      <c r="AH61" s="435">
        <v>3795415.9000796545</v>
      </c>
      <c r="AI61" s="435">
        <v>3830570.2528715762</v>
      </c>
      <c r="AJ61" s="435">
        <v>3826116.6630671895</v>
      </c>
      <c r="AK61" s="425">
        <f t="shared" si="9"/>
        <v>3820225.2989765038</v>
      </c>
      <c r="AL61" s="476">
        <f t="shared" si="10"/>
        <v>-5891.3640906857327</v>
      </c>
      <c r="AM61" s="426">
        <v>5</v>
      </c>
      <c r="AN61" s="426">
        <v>5</v>
      </c>
    </row>
    <row r="62" spans="1:40">
      <c r="A62" s="431">
        <v>171</v>
      </c>
      <c r="B62" s="432" t="s">
        <v>529</v>
      </c>
      <c r="C62" s="433">
        <v>4540</v>
      </c>
      <c r="D62" s="491">
        <v>526491.50921786996</v>
      </c>
      <c r="E62" s="487">
        <v>520576.98238891619</v>
      </c>
      <c r="F62" s="487">
        <v>529208.6673733287</v>
      </c>
      <c r="G62" s="487">
        <v>529208.6673733287</v>
      </c>
      <c r="H62" s="490">
        <f t="shared" si="3"/>
        <v>0</v>
      </c>
      <c r="I62" s="479">
        <v>-442313.8808307022</v>
      </c>
      <c r="J62" s="480">
        <v>-399964.75588898885</v>
      </c>
      <c r="K62" s="480">
        <v>-403675.78245941503</v>
      </c>
      <c r="L62" s="480">
        <v>-403675.78245941503</v>
      </c>
      <c r="M62" s="477">
        <f t="shared" si="4"/>
        <v>0</v>
      </c>
      <c r="N62" s="200">
        <v>84177.628387167701</v>
      </c>
      <c r="O62" s="437">
        <v>120612.22649992735</v>
      </c>
      <c r="P62" s="437">
        <v>125532.88491391367</v>
      </c>
      <c r="Q62" s="619">
        <f t="shared" si="5"/>
        <v>125532.88491391367</v>
      </c>
      <c r="R62" s="476">
        <f t="shared" si="11"/>
        <v>0</v>
      </c>
      <c r="S62" s="437">
        <v>1465615.3939182342</v>
      </c>
      <c r="T62" s="437">
        <v>1465615.3939182342</v>
      </c>
      <c r="U62" s="437">
        <v>1473035.6550756306</v>
      </c>
      <c r="V62" s="437">
        <v>1473035.6550756306</v>
      </c>
      <c r="W62" s="476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76">
        <f t="shared" si="7"/>
        <v>0</v>
      </c>
      <c r="AC62" s="437">
        <v>948509.02848165284</v>
      </c>
      <c r="AD62" s="437">
        <v>942153.9665428712</v>
      </c>
      <c r="AE62" s="437">
        <v>942153.9665428712</v>
      </c>
      <c r="AF62" s="437">
        <v>939271.50065603375</v>
      </c>
      <c r="AG62" s="476">
        <f t="shared" si="8"/>
        <v>-2882.4658868374536</v>
      </c>
      <c r="AH62" s="435">
        <v>2498302.0507870549</v>
      </c>
      <c r="AI62" s="435">
        <v>2528381.5869610328</v>
      </c>
      <c r="AJ62" s="435">
        <v>2540722.5065324157</v>
      </c>
      <c r="AK62" s="425">
        <f t="shared" si="9"/>
        <v>2537840.0406455779</v>
      </c>
      <c r="AL62" s="476">
        <f t="shared" si="10"/>
        <v>-2882.4658868378028</v>
      </c>
      <c r="AM62" s="426">
        <v>11</v>
      </c>
      <c r="AN62" s="426">
        <v>11</v>
      </c>
    </row>
    <row r="63" spans="1:40">
      <c r="A63" s="431">
        <v>172</v>
      </c>
      <c r="B63" s="432" t="s">
        <v>67</v>
      </c>
      <c r="C63" s="433">
        <v>4171</v>
      </c>
      <c r="D63" s="491">
        <v>400388.91120651586</v>
      </c>
      <c r="E63" s="487">
        <v>395395.34269013774</v>
      </c>
      <c r="F63" s="487">
        <v>393907.57851863955</v>
      </c>
      <c r="G63" s="487">
        <v>393907.57851863955</v>
      </c>
      <c r="H63" s="490">
        <f t="shared" si="3"/>
        <v>0</v>
      </c>
      <c r="I63" s="479">
        <v>-539800.20348057256</v>
      </c>
      <c r="J63" s="480">
        <v>-298608.01785302657</v>
      </c>
      <c r="K63" s="480">
        <v>-270270.57999109977</v>
      </c>
      <c r="L63" s="480">
        <v>-270270.57999109977</v>
      </c>
      <c r="M63" s="477">
        <f t="shared" si="4"/>
        <v>0</v>
      </c>
      <c r="N63" s="200">
        <v>-139411.2922740567</v>
      </c>
      <c r="O63" s="437">
        <v>96787.324837111169</v>
      </c>
      <c r="P63" s="437">
        <v>123636.99852753978</v>
      </c>
      <c r="Q63" s="619">
        <f t="shared" si="5"/>
        <v>123636.99852753978</v>
      </c>
      <c r="R63" s="476">
        <f t="shared" si="11"/>
        <v>0</v>
      </c>
      <c r="S63" s="437">
        <v>1634261.3736566924</v>
      </c>
      <c r="T63" s="437">
        <v>1634261.3736566924</v>
      </c>
      <c r="U63" s="437">
        <v>1635985.5329674939</v>
      </c>
      <c r="V63" s="437">
        <v>1635985.5329674939</v>
      </c>
      <c r="W63" s="476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76">
        <f t="shared" si="7"/>
        <v>0</v>
      </c>
      <c r="AC63" s="437">
        <v>946558.14877310058</v>
      </c>
      <c r="AD63" s="437">
        <v>939313.93172392948</v>
      </c>
      <c r="AE63" s="437">
        <v>939313.93172392948</v>
      </c>
      <c r="AF63" s="437">
        <v>929982.00304647884</v>
      </c>
      <c r="AG63" s="476">
        <f t="shared" si="8"/>
        <v>-9331.9286774506327</v>
      </c>
      <c r="AH63" s="435">
        <v>2441408.2301557362</v>
      </c>
      <c r="AI63" s="435">
        <v>2670362.6302177329</v>
      </c>
      <c r="AJ63" s="435">
        <v>2698936.4632189632</v>
      </c>
      <c r="AK63" s="425">
        <f t="shared" si="9"/>
        <v>2689604.5345415128</v>
      </c>
      <c r="AL63" s="476">
        <f t="shared" si="10"/>
        <v>-9331.9286774503998</v>
      </c>
      <c r="AM63" s="426">
        <v>13</v>
      </c>
      <c r="AN63" s="426">
        <v>13</v>
      </c>
    </row>
    <row r="64" spans="1:40">
      <c r="A64" s="431">
        <v>176</v>
      </c>
      <c r="B64" s="432" t="s">
        <v>530</v>
      </c>
      <c r="C64" s="433">
        <v>4352</v>
      </c>
      <c r="D64" s="491">
        <v>1339149.4147520815</v>
      </c>
      <c r="E64" s="487">
        <v>1326400.7513559179</v>
      </c>
      <c r="F64" s="487">
        <v>1315334.031952648</v>
      </c>
      <c r="G64" s="487">
        <v>1315334.031952648</v>
      </c>
      <c r="H64" s="490">
        <f t="shared" si="3"/>
        <v>0</v>
      </c>
      <c r="I64" s="479">
        <v>-1924507.6122203032</v>
      </c>
      <c r="J64" s="480">
        <v>-2365038.6186824962</v>
      </c>
      <c r="K64" s="480">
        <v>-2321327.8713944531</v>
      </c>
      <c r="L64" s="480">
        <v>-2321327.8713944531</v>
      </c>
      <c r="M64" s="477">
        <f t="shared" si="4"/>
        <v>0</v>
      </c>
      <c r="N64" s="200">
        <v>-585358.19746822165</v>
      </c>
      <c r="O64" s="437">
        <v>-1038637.8673265784</v>
      </c>
      <c r="P64" s="437">
        <v>-1005993.8394418051</v>
      </c>
      <c r="Q64" s="619">
        <f t="shared" si="5"/>
        <v>-1005993.8394418051</v>
      </c>
      <c r="R64" s="476">
        <f t="shared" si="11"/>
        <v>0</v>
      </c>
      <c r="S64" s="437">
        <v>2129416.8949380913</v>
      </c>
      <c r="T64" s="437">
        <v>2129416.8949380913</v>
      </c>
      <c r="U64" s="437">
        <v>2137343.916281173</v>
      </c>
      <c r="V64" s="437">
        <v>2137343.916281173</v>
      </c>
      <c r="W64" s="476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76">
        <f t="shared" si="7"/>
        <v>0</v>
      </c>
      <c r="AC64" s="437">
        <v>1012918.5288285984</v>
      </c>
      <c r="AD64" s="437">
        <v>1005433.652290293</v>
      </c>
      <c r="AE64" s="437">
        <v>1005433.652290293</v>
      </c>
      <c r="AF64" s="437">
        <v>996709.66890892666</v>
      </c>
      <c r="AG64" s="476">
        <f t="shared" si="8"/>
        <v>-8723.9833813663572</v>
      </c>
      <c r="AH64" s="435">
        <v>2556977.2262984682</v>
      </c>
      <c r="AI64" s="435">
        <v>2096212.6799018059</v>
      </c>
      <c r="AJ64" s="435">
        <v>2136783.7291296609</v>
      </c>
      <c r="AK64" s="425">
        <f t="shared" si="9"/>
        <v>2128059.7457482945</v>
      </c>
      <c r="AL64" s="476">
        <f t="shared" si="10"/>
        <v>-8723.9833813663572</v>
      </c>
      <c r="AM64" s="426">
        <v>12</v>
      </c>
      <c r="AN64" s="426">
        <v>12</v>
      </c>
    </row>
    <row r="65" spans="1:40">
      <c r="A65" s="431">
        <v>177</v>
      </c>
      <c r="B65" s="432" t="s">
        <v>69</v>
      </c>
      <c r="C65" s="433">
        <v>1768</v>
      </c>
      <c r="D65" s="491">
        <v>354126.61025534919</v>
      </c>
      <c r="E65" s="487">
        <v>350546.07609107264</v>
      </c>
      <c r="F65" s="487">
        <v>346693.87458117516</v>
      </c>
      <c r="G65" s="487">
        <v>346693.87458117516</v>
      </c>
      <c r="H65" s="490">
        <f t="shared" si="3"/>
        <v>0</v>
      </c>
      <c r="I65" s="479">
        <v>610023.82798554515</v>
      </c>
      <c r="J65" s="480">
        <v>621882.80832537683</v>
      </c>
      <c r="K65" s="480">
        <v>592477.25587901054</v>
      </c>
      <c r="L65" s="480">
        <v>592477.25587901054</v>
      </c>
      <c r="M65" s="477">
        <f t="shared" si="4"/>
        <v>0</v>
      </c>
      <c r="N65" s="200">
        <v>964150.43824089435</v>
      </c>
      <c r="O65" s="437">
        <v>972428.88441644947</v>
      </c>
      <c r="P65" s="437">
        <v>939171.1304601857</v>
      </c>
      <c r="Q65" s="619">
        <f t="shared" si="5"/>
        <v>939171.1304601857</v>
      </c>
      <c r="R65" s="476">
        <f t="shared" si="11"/>
        <v>0</v>
      </c>
      <c r="S65" s="437">
        <v>317946.93284689577</v>
      </c>
      <c r="T65" s="437">
        <v>317946.93284689577</v>
      </c>
      <c r="U65" s="437">
        <v>321711.32751182676</v>
      </c>
      <c r="V65" s="437">
        <v>321711.32751182676</v>
      </c>
      <c r="W65" s="476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76">
        <f t="shared" si="7"/>
        <v>0</v>
      </c>
      <c r="AC65" s="437">
        <v>374748.52968756371</v>
      </c>
      <c r="AD65" s="437">
        <v>372587.85917420354</v>
      </c>
      <c r="AE65" s="437">
        <v>372587.85917420354</v>
      </c>
      <c r="AF65" s="437">
        <v>372687.53085961123</v>
      </c>
      <c r="AG65" s="476">
        <f t="shared" si="8"/>
        <v>99.671685407694895</v>
      </c>
      <c r="AH65" s="435">
        <v>1656845.9007753537</v>
      </c>
      <c r="AI65" s="435">
        <v>1662963.6764375488</v>
      </c>
      <c r="AJ65" s="435">
        <v>1633470.3171462161</v>
      </c>
      <c r="AK65" s="425">
        <f t="shared" si="9"/>
        <v>1633569.9888316237</v>
      </c>
      <c r="AL65" s="476">
        <f t="shared" si="10"/>
        <v>99.671685407636687</v>
      </c>
      <c r="AM65" s="426">
        <v>6</v>
      </c>
      <c r="AN65" s="426">
        <v>6</v>
      </c>
    </row>
    <row r="66" spans="1:40">
      <c r="A66" s="431">
        <v>178</v>
      </c>
      <c r="B66" s="432" t="s">
        <v>70</v>
      </c>
      <c r="C66" s="433">
        <v>5769</v>
      </c>
      <c r="D66" s="491">
        <v>309275.45264025085</v>
      </c>
      <c r="E66" s="487">
        <v>304662.13715689548</v>
      </c>
      <c r="F66" s="487">
        <v>297550.43307276035</v>
      </c>
      <c r="G66" s="487">
        <v>297550.43307276035</v>
      </c>
      <c r="H66" s="490">
        <f t="shared" si="3"/>
        <v>0</v>
      </c>
      <c r="I66" s="479">
        <v>274670.11047225335</v>
      </c>
      <c r="J66" s="480">
        <v>266496.290912478</v>
      </c>
      <c r="K66" s="480">
        <v>314058.83619745448</v>
      </c>
      <c r="L66" s="480">
        <v>314058.83619745448</v>
      </c>
      <c r="M66" s="477">
        <f t="shared" si="4"/>
        <v>0</v>
      </c>
      <c r="N66" s="200">
        <v>583945.5631125042</v>
      </c>
      <c r="O66" s="437">
        <v>571158.42806937348</v>
      </c>
      <c r="P66" s="437">
        <v>611609.26927021483</v>
      </c>
      <c r="Q66" s="619">
        <f t="shared" si="5"/>
        <v>611609.26927021483</v>
      </c>
      <c r="R66" s="476">
        <f t="shared" si="11"/>
        <v>0</v>
      </c>
      <c r="S66" s="437">
        <v>2270357.5519271302</v>
      </c>
      <c r="T66" s="437">
        <v>2270357.5519271302</v>
      </c>
      <c r="U66" s="437">
        <v>2276173.6148583498</v>
      </c>
      <c r="V66" s="437">
        <v>2276173.6148583498</v>
      </c>
      <c r="W66" s="476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76">
        <f t="shared" si="7"/>
        <v>0</v>
      </c>
      <c r="AC66" s="437">
        <v>1359407.9165615437</v>
      </c>
      <c r="AD66" s="437">
        <v>1349611.8445643168</v>
      </c>
      <c r="AE66" s="437">
        <v>1349611.8445643168</v>
      </c>
      <c r="AF66" s="437">
        <v>1344014.8102650952</v>
      </c>
      <c r="AG66" s="476">
        <f t="shared" si="8"/>
        <v>-5597.0342992215883</v>
      </c>
      <c r="AH66" s="435">
        <v>4213711.0316011785</v>
      </c>
      <c r="AI66" s="435">
        <v>4191127.8245608206</v>
      </c>
      <c r="AJ66" s="435">
        <v>4237394.7286928818</v>
      </c>
      <c r="AK66" s="425">
        <f t="shared" si="9"/>
        <v>4231797.6943936599</v>
      </c>
      <c r="AL66" s="476">
        <f t="shared" si="10"/>
        <v>-5597.0342992218211</v>
      </c>
      <c r="AM66" s="426">
        <v>10</v>
      </c>
      <c r="AN66" s="426">
        <v>10</v>
      </c>
    </row>
    <row r="67" spans="1:40">
      <c r="A67" s="431">
        <v>179</v>
      </c>
      <c r="B67" s="432" t="s">
        <v>71</v>
      </c>
      <c r="C67" s="433">
        <v>145887</v>
      </c>
      <c r="D67" s="491">
        <v>25050767.005368873</v>
      </c>
      <c r="E67" s="487">
        <v>24726401.394519407</v>
      </c>
      <c r="F67" s="487">
        <v>24709520.06817887</v>
      </c>
      <c r="G67" s="487">
        <v>24709520.06817887</v>
      </c>
      <c r="H67" s="490">
        <f t="shared" si="3"/>
        <v>0</v>
      </c>
      <c r="I67" s="479">
        <v>-29177609.932436049</v>
      </c>
      <c r="J67" s="480">
        <v>-28317921.58401743</v>
      </c>
      <c r="K67" s="480">
        <v>-28969158.245269112</v>
      </c>
      <c r="L67" s="480">
        <v>-28969158.245269112</v>
      </c>
      <c r="M67" s="477">
        <f t="shared" si="4"/>
        <v>0</v>
      </c>
      <c r="N67" s="200">
        <v>-4126842.9270671755</v>
      </c>
      <c r="O67" s="437">
        <v>-3591520.1894980222</v>
      </c>
      <c r="P67" s="437">
        <v>-4259638.1770902425</v>
      </c>
      <c r="Q67" s="619">
        <f t="shared" si="5"/>
        <v>-4259638.1770902425</v>
      </c>
      <c r="R67" s="476">
        <f t="shared" si="11"/>
        <v>0</v>
      </c>
      <c r="S67" s="437">
        <v>35775171.918616042</v>
      </c>
      <c r="T67" s="437">
        <v>35775171.918616042</v>
      </c>
      <c r="U67" s="437">
        <v>35839222.613212943</v>
      </c>
      <c r="V67" s="437">
        <v>35839222.613212943</v>
      </c>
      <c r="W67" s="476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76">
        <f t="shared" si="7"/>
        <v>0</v>
      </c>
      <c r="AC67" s="437">
        <v>21575065.258018408</v>
      </c>
      <c r="AD67" s="437">
        <v>21515165.463717557</v>
      </c>
      <c r="AE67" s="437">
        <v>21515165.463717557</v>
      </c>
      <c r="AF67" s="437">
        <v>21221489.079334859</v>
      </c>
      <c r="AG67" s="476">
        <f t="shared" si="8"/>
        <v>-293676.38438269868</v>
      </c>
      <c r="AH67" s="435">
        <v>53223394.24956727</v>
      </c>
      <c r="AI67" s="435">
        <v>53698817.192835577</v>
      </c>
      <c r="AJ67" s="435">
        <v>53094749.899840258</v>
      </c>
      <c r="AK67" s="425">
        <f t="shared" si="9"/>
        <v>52801073.515457556</v>
      </c>
      <c r="AL67" s="476">
        <f t="shared" si="10"/>
        <v>-293676.38438270241</v>
      </c>
      <c r="AM67" s="426">
        <v>13</v>
      </c>
      <c r="AN67" s="426">
        <v>13</v>
      </c>
    </row>
    <row r="68" spans="1:40">
      <c r="A68" s="431">
        <v>181</v>
      </c>
      <c r="B68" s="432" t="s">
        <v>72</v>
      </c>
      <c r="C68" s="433">
        <v>1683</v>
      </c>
      <c r="D68" s="491">
        <v>309537.89514940546</v>
      </c>
      <c r="E68" s="487">
        <v>306552.8742181462</v>
      </c>
      <c r="F68" s="487">
        <v>306512.28678834764</v>
      </c>
      <c r="G68" s="487">
        <v>306512.28678834764</v>
      </c>
      <c r="H68" s="490">
        <f t="shared" si="3"/>
        <v>0</v>
      </c>
      <c r="I68" s="479">
        <v>552698.84636575624</v>
      </c>
      <c r="J68" s="480">
        <v>563462.14562010067</v>
      </c>
      <c r="K68" s="480">
        <v>545873.40953491768</v>
      </c>
      <c r="L68" s="480">
        <v>545873.40953491768</v>
      </c>
      <c r="M68" s="477">
        <f t="shared" si="4"/>
        <v>0</v>
      </c>
      <c r="N68" s="200">
        <v>862236.7415151617</v>
      </c>
      <c r="O68" s="437">
        <v>870015.01983824687</v>
      </c>
      <c r="P68" s="437">
        <v>852385.69632326532</v>
      </c>
      <c r="Q68" s="619">
        <f t="shared" si="5"/>
        <v>852385.69632326532</v>
      </c>
      <c r="R68" s="476">
        <f t="shared" si="11"/>
        <v>0</v>
      </c>
      <c r="S68" s="437">
        <v>923563.42702251265</v>
      </c>
      <c r="T68" s="437">
        <v>923563.42702251265</v>
      </c>
      <c r="U68" s="437">
        <v>925287.16759762645</v>
      </c>
      <c r="V68" s="437">
        <v>925287.16759762645</v>
      </c>
      <c r="W68" s="476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76">
        <f t="shared" si="7"/>
        <v>0</v>
      </c>
      <c r="AC68" s="437">
        <v>430981.67008489481</v>
      </c>
      <c r="AD68" s="437">
        <v>427519.72024902276</v>
      </c>
      <c r="AE68" s="437">
        <v>427519.72024902276</v>
      </c>
      <c r="AF68" s="437">
        <v>426361.30558149749</v>
      </c>
      <c r="AG68" s="476">
        <f t="shared" si="8"/>
        <v>-1158.4146675252705</v>
      </c>
      <c r="AH68" s="435">
        <v>2216781.8386225691</v>
      </c>
      <c r="AI68" s="435">
        <v>2221098.1671097823</v>
      </c>
      <c r="AJ68" s="435">
        <v>2205192.5841699145</v>
      </c>
      <c r="AK68" s="425">
        <f t="shared" si="9"/>
        <v>2204034.1695023892</v>
      </c>
      <c r="AL68" s="476">
        <f t="shared" si="10"/>
        <v>-1158.4146675253287</v>
      </c>
      <c r="AM68" s="426">
        <v>4</v>
      </c>
      <c r="AN68" s="426">
        <v>4</v>
      </c>
    </row>
    <row r="69" spans="1:40">
      <c r="A69" s="431">
        <v>182</v>
      </c>
      <c r="B69" s="432" t="s">
        <v>73</v>
      </c>
      <c r="C69" s="433">
        <v>19347</v>
      </c>
      <c r="D69" s="491">
        <v>144720.67576366011</v>
      </c>
      <c r="E69" s="487">
        <v>132155.15508438926</v>
      </c>
      <c r="F69" s="487">
        <v>96368.53048876673</v>
      </c>
      <c r="G69" s="487">
        <v>96368.53048876673</v>
      </c>
      <c r="H69" s="490">
        <f t="shared" si="3"/>
        <v>0</v>
      </c>
      <c r="I69" s="479">
        <v>-2815919.7909882613</v>
      </c>
      <c r="J69" s="480">
        <v>-2692309.9497115621</v>
      </c>
      <c r="K69" s="480">
        <v>-2791220.9393070163</v>
      </c>
      <c r="L69" s="480">
        <v>-2791220.9393070163</v>
      </c>
      <c r="M69" s="477">
        <f t="shared" si="4"/>
        <v>0</v>
      </c>
      <c r="N69" s="200">
        <v>-2671199.1152246012</v>
      </c>
      <c r="O69" s="437">
        <v>-2560154.7946271729</v>
      </c>
      <c r="P69" s="437">
        <v>-2694852.4088182496</v>
      </c>
      <c r="Q69" s="619">
        <f t="shared" si="5"/>
        <v>-2694852.4088182496</v>
      </c>
      <c r="R69" s="476">
        <f t="shared" si="11"/>
        <v>0</v>
      </c>
      <c r="S69" s="437">
        <v>2539351.1399031901</v>
      </c>
      <c r="T69" s="437">
        <v>2539351.1399031901</v>
      </c>
      <c r="U69" s="437">
        <v>2532216.7046914492</v>
      </c>
      <c r="V69" s="437">
        <v>2532216.7046914492</v>
      </c>
      <c r="W69" s="476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76">
        <f t="shared" si="7"/>
        <v>0</v>
      </c>
      <c r="AC69" s="437">
        <v>3352343.2180305989</v>
      </c>
      <c r="AD69" s="437">
        <v>3336534.155175915</v>
      </c>
      <c r="AE69" s="437">
        <v>3336534.155175915</v>
      </c>
      <c r="AF69" s="437">
        <v>3275389.5878337245</v>
      </c>
      <c r="AG69" s="476">
        <f t="shared" si="8"/>
        <v>-61144.567342190538</v>
      </c>
      <c r="AH69" s="435">
        <v>3220495.2427091878</v>
      </c>
      <c r="AI69" s="435">
        <v>3315730.5004519322</v>
      </c>
      <c r="AJ69" s="435">
        <v>3173898.4510491146</v>
      </c>
      <c r="AK69" s="425">
        <f t="shared" si="9"/>
        <v>3112753.883706924</v>
      </c>
      <c r="AL69" s="476">
        <f t="shared" si="10"/>
        <v>-61144.567342190538</v>
      </c>
      <c r="AM69" s="426">
        <v>13</v>
      </c>
      <c r="AN69" s="426">
        <v>13</v>
      </c>
    </row>
    <row r="70" spans="1:40">
      <c r="A70" s="431">
        <v>186</v>
      </c>
      <c r="B70" s="432" t="s">
        <v>531</v>
      </c>
      <c r="C70" s="433">
        <v>45630</v>
      </c>
      <c r="D70" s="491">
        <v>15686771.174580259</v>
      </c>
      <c r="E70" s="487">
        <v>15523682.493515011</v>
      </c>
      <c r="F70" s="487">
        <v>15470210.258500811</v>
      </c>
      <c r="G70" s="487">
        <v>15470210.258500811</v>
      </c>
      <c r="H70" s="490">
        <f t="shared" si="3"/>
        <v>0</v>
      </c>
      <c r="I70" s="479">
        <v>-9712613.9943845104</v>
      </c>
      <c r="J70" s="480">
        <v>-9163975.7874738574</v>
      </c>
      <c r="K70" s="480">
        <v>-9872828.9891858958</v>
      </c>
      <c r="L70" s="480">
        <v>-9872828.9891858958</v>
      </c>
      <c r="M70" s="477">
        <f t="shared" si="4"/>
        <v>0</v>
      </c>
      <c r="N70" s="200">
        <v>5974157.1801957488</v>
      </c>
      <c r="O70" s="437">
        <v>6359706.7060411535</v>
      </c>
      <c r="P70" s="437">
        <v>5597381.2693149149</v>
      </c>
      <c r="Q70" s="619">
        <f t="shared" si="5"/>
        <v>5597381.2693149149</v>
      </c>
      <c r="R70" s="476">
        <f t="shared" si="11"/>
        <v>0</v>
      </c>
      <c r="S70" s="437">
        <v>1018984.4150808139</v>
      </c>
      <c r="T70" s="437">
        <v>1018984.4150808139</v>
      </c>
      <c r="U70" s="437">
        <v>1016478.1334061795</v>
      </c>
      <c r="V70" s="437">
        <v>1016478.1334061795</v>
      </c>
      <c r="W70" s="476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76">
        <f t="shared" si="7"/>
        <v>0</v>
      </c>
      <c r="AC70" s="437">
        <v>5530425.0331454678</v>
      </c>
      <c r="AD70" s="437">
        <v>5544426.9982952811</v>
      </c>
      <c r="AE70" s="437">
        <v>5544426.9982952811</v>
      </c>
      <c r="AF70" s="437">
        <v>5398864.8071859898</v>
      </c>
      <c r="AG70" s="476">
        <f t="shared" si="8"/>
        <v>-145562.19110929128</v>
      </c>
      <c r="AH70" s="435">
        <v>12523566.628422029</v>
      </c>
      <c r="AI70" s="435">
        <v>12923118.119417248</v>
      </c>
      <c r="AJ70" s="435">
        <v>12158286.401016375</v>
      </c>
      <c r="AK70" s="425">
        <f t="shared" si="9"/>
        <v>12012724.209907085</v>
      </c>
      <c r="AL70" s="476">
        <f t="shared" si="10"/>
        <v>-145562.19110929035</v>
      </c>
      <c r="AM70" s="426">
        <v>1</v>
      </c>
      <c r="AN70" s="427">
        <v>33</v>
      </c>
    </row>
    <row r="71" spans="1:40">
      <c r="A71" s="431">
        <v>202</v>
      </c>
      <c r="B71" s="432" t="s">
        <v>532</v>
      </c>
      <c r="C71" s="433">
        <v>35848</v>
      </c>
      <c r="D71" s="491">
        <v>18678861.642729539</v>
      </c>
      <c r="E71" s="487">
        <v>18517676.890487239</v>
      </c>
      <c r="F71" s="487">
        <v>18469445.049673058</v>
      </c>
      <c r="G71" s="487">
        <v>18469445.049673058</v>
      </c>
      <c r="H71" s="490">
        <f t="shared" si="3"/>
        <v>0</v>
      </c>
      <c r="I71" s="479">
        <v>6253456.5997180743</v>
      </c>
      <c r="J71" s="480">
        <v>6722974.8741739141</v>
      </c>
      <c r="K71" s="480">
        <v>6090906.8698469754</v>
      </c>
      <c r="L71" s="480">
        <v>6090906.8698469754</v>
      </c>
      <c r="M71" s="477">
        <f t="shared" si="4"/>
        <v>0</v>
      </c>
      <c r="N71" s="200">
        <v>24932318.242447615</v>
      </c>
      <c r="O71" s="437">
        <v>25240651.764661152</v>
      </c>
      <c r="P71" s="437">
        <v>24560351.919520035</v>
      </c>
      <c r="Q71" s="619">
        <f t="shared" si="5"/>
        <v>24560351.919520035</v>
      </c>
      <c r="R71" s="476">
        <f t="shared" si="11"/>
        <v>0</v>
      </c>
      <c r="S71" s="437">
        <v>655301.69728820329</v>
      </c>
      <c r="T71" s="437">
        <v>655301.69728820329</v>
      </c>
      <c r="U71" s="437">
        <v>658340.52202976041</v>
      </c>
      <c r="V71" s="437">
        <v>658340.52202976041</v>
      </c>
      <c r="W71" s="476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76">
        <f t="shared" si="7"/>
        <v>0</v>
      </c>
      <c r="AC71" s="437">
        <v>3831759.0280166296</v>
      </c>
      <c r="AD71" s="437">
        <v>3845649.481600021</v>
      </c>
      <c r="AE71" s="437">
        <v>3845649.481600021</v>
      </c>
      <c r="AF71" s="437">
        <v>3738913.909100424</v>
      </c>
      <c r="AG71" s="476">
        <f t="shared" si="8"/>
        <v>-106735.57249959698</v>
      </c>
      <c r="AH71" s="435">
        <v>29419378.967752449</v>
      </c>
      <c r="AI71" s="435">
        <v>29741602.943549376</v>
      </c>
      <c r="AJ71" s="435">
        <v>29064341.923149817</v>
      </c>
      <c r="AK71" s="425">
        <f t="shared" si="9"/>
        <v>28957606.350650221</v>
      </c>
      <c r="AL71" s="476">
        <f t="shared" si="10"/>
        <v>-106735.57249959558</v>
      </c>
      <c r="AM71" s="426">
        <v>2</v>
      </c>
      <c r="AN71" s="426">
        <v>2</v>
      </c>
    </row>
    <row r="72" spans="1:40">
      <c r="A72" s="431">
        <v>204</v>
      </c>
      <c r="B72" s="432" t="s">
        <v>76</v>
      </c>
      <c r="C72" s="433">
        <v>2689</v>
      </c>
      <c r="D72" s="491">
        <v>146856.74299200694</v>
      </c>
      <c r="E72" s="487">
        <v>144156.50658650836</v>
      </c>
      <c r="F72" s="487">
        <v>151127.08435854502</v>
      </c>
      <c r="G72" s="487">
        <v>151127.08435854502</v>
      </c>
      <c r="H72" s="490">
        <f t="shared" si="3"/>
        <v>0</v>
      </c>
      <c r="I72" s="479">
        <v>-1871427.493909501</v>
      </c>
      <c r="J72" s="480">
        <v>-1846267.544968287</v>
      </c>
      <c r="K72" s="480">
        <v>-1835859.8130143553</v>
      </c>
      <c r="L72" s="480">
        <v>-1835859.8130143553</v>
      </c>
      <c r="M72" s="477">
        <f t="shared" si="4"/>
        <v>0</v>
      </c>
      <c r="N72" s="200">
        <v>-1724570.7509174941</v>
      </c>
      <c r="O72" s="437">
        <v>-1702111.0383817786</v>
      </c>
      <c r="P72" s="437">
        <v>-1684732.7286558102</v>
      </c>
      <c r="Q72" s="619">
        <f t="shared" si="5"/>
        <v>-1684732.7286558102</v>
      </c>
      <c r="R72" s="476">
        <f t="shared" si="11"/>
        <v>0</v>
      </c>
      <c r="S72" s="437">
        <v>1137332.0846248877</v>
      </c>
      <c r="T72" s="437">
        <v>1137332.0846248877</v>
      </c>
      <c r="U72" s="437">
        <v>1129991.0250743905</v>
      </c>
      <c r="V72" s="437">
        <v>1129991.0250743905</v>
      </c>
      <c r="W72" s="476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76">
        <f t="shared" si="7"/>
        <v>0</v>
      </c>
      <c r="AC72" s="437">
        <v>631712.75791836879</v>
      </c>
      <c r="AD72" s="437">
        <v>625548.33870371361</v>
      </c>
      <c r="AE72" s="437">
        <v>625548.33870371361</v>
      </c>
      <c r="AF72" s="437">
        <v>618298.41845865559</v>
      </c>
      <c r="AG72" s="476">
        <f t="shared" si="8"/>
        <v>-7249.9202450580196</v>
      </c>
      <c r="AH72" s="435">
        <v>44474.091625762405</v>
      </c>
      <c r="AI72" s="435">
        <v>60769.384946822654</v>
      </c>
      <c r="AJ72" s="435">
        <v>70806.635122293839</v>
      </c>
      <c r="AK72" s="425">
        <f t="shared" si="9"/>
        <v>63556.71487723582</v>
      </c>
      <c r="AL72" s="476">
        <f t="shared" si="10"/>
        <v>-7249.9202450580196</v>
      </c>
      <c r="AM72" s="426">
        <v>11</v>
      </c>
      <c r="AN72" s="426">
        <v>11</v>
      </c>
    </row>
    <row r="73" spans="1:40">
      <c r="A73" s="431">
        <v>205</v>
      </c>
      <c r="B73" s="432" t="s">
        <v>533</v>
      </c>
      <c r="C73" s="433">
        <v>36297</v>
      </c>
      <c r="D73" s="491">
        <v>9378393.6552861352</v>
      </c>
      <c r="E73" s="487">
        <v>9283045.5609036703</v>
      </c>
      <c r="F73" s="487">
        <v>9362356.8629933801</v>
      </c>
      <c r="G73" s="487">
        <v>9362356.8629933801</v>
      </c>
      <c r="H73" s="490">
        <f t="shared" si="3"/>
        <v>0</v>
      </c>
      <c r="I73" s="479">
        <v>-10140262.677426074</v>
      </c>
      <c r="J73" s="480">
        <v>-10253257.052438661</v>
      </c>
      <c r="K73" s="480">
        <v>-10544661.697715111</v>
      </c>
      <c r="L73" s="480">
        <v>-10544661.697715111</v>
      </c>
      <c r="M73" s="477">
        <f t="shared" si="4"/>
        <v>0</v>
      </c>
      <c r="N73" s="200">
        <v>-761869.02213993855</v>
      </c>
      <c r="O73" s="437">
        <v>-970211.49153499119</v>
      </c>
      <c r="P73" s="437">
        <v>-1182304.834721731</v>
      </c>
      <c r="Q73" s="619">
        <f t="shared" si="5"/>
        <v>-1182304.834721731</v>
      </c>
      <c r="R73" s="476">
        <f t="shared" si="11"/>
        <v>0</v>
      </c>
      <c r="S73" s="437">
        <v>12695503.235269813</v>
      </c>
      <c r="T73" s="437">
        <v>12695503.235269813</v>
      </c>
      <c r="U73" s="437">
        <v>12709206.49113602</v>
      </c>
      <c r="V73" s="437">
        <v>12709206.49113602</v>
      </c>
      <c r="W73" s="476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76">
        <f t="shared" si="7"/>
        <v>0</v>
      </c>
      <c r="AC73" s="437">
        <v>5820736.3360742386</v>
      </c>
      <c r="AD73" s="437">
        <v>5800264.1358525781</v>
      </c>
      <c r="AE73" s="437">
        <v>5800264.1358525781</v>
      </c>
      <c r="AF73" s="437">
        <v>5718120.9029471334</v>
      </c>
      <c r="AG73" s="476">
        <f t="shared" si="8"/>
        <v>-82143.232905444689</v>
      </c>
      <c r="AH73" s="435">
        <v>17754370.549204111</v>
      </c>
      <c r="AI73" s="435">
        <v>17525555.879587401</v>
      </c>
      <c r="AJ73" s="435">
        <v>17327165.792266868</v>
      </c>
      <c r="AK73" s="425">
        <f t="shared" si="9"/>
        <v>17245022.559361421</v>
      </c>
      <c r="AL73" s="476">
        <f t="shared" si="10"/>
        <v>-82143.232905447483</v>
      </c>
      <c r="AM73" s="426">
        <v>18</v>
      </c>
      <c r="AN73" s="426">
        <v>18</v>
      </c>
    </row>
    <row r="74" spans="1:40">
      <c r="A74" s="431">
        <v>208</v>
      </c>
      <c r="B74" s="432" t="s">
        <v>78</v>
      </c>
      <c r="C74" s="433">
        <v>12335</v>
      </c>
      <c r="D74" s="491">
        <v>6628026.2395063769</v>
      </c>
      <c r="E74" s="487">
        <v>6571964.1718909116</v>
      </c>
      <c r="F74" s="487">
        <v>6571911.6690971237</v>
      </c>
      <c r="G74" s="487">
        <v>6571911.6690971237</v>
      </c>
      <c r="H74" s="490">
        <f t="shared" si="3"/>
        <v>0</v>
      </c>
      <c r="I74" s="479">
        <v>343414.14959945879</v>
      </c>
      <c r="J74" s="480">
        <v>420173.06956541364</v>
      </c>
      <c r="K74" s="480">
        <v>545134.38147845771</v>
      </c>
      <c r="L74" s="480">
        <v>545134.38147845771</v>
      </c>
      <c r="M74" s="477">
        <f t="shared" si="4"/>
        <v>0</v>
      </c>
      <c r="N74" s="200">
        <v>6971440.3891058359</v>
      </c>
      <c r="O74" s="437">
        <v>6992137.2414563252</v>
      </c>
      <c r="P74" s="437">
        <v>7117046.0505755814</v>
      </c>
      <c r="Q74" s="619">
        <f t="shared" si="5"/>
        <v>7117046.0505755814</v>
      </c>
      <c r="R74" s="476">
        <f t="shared" si="11"/>
        <v>0</v>
      </c>
      <c r="S74" s="437">
        <v>5841370.2077659462</v>
      </c>
      <c r="T74" s="437">
        <v>5841370.2077659462</v>
      </c>
      <c r="U74" s="437">
        <v>5776803.9278499866</v>
      </c>
      <c r="V74" s="437">
        <v>5776803.9278499866</v>
      </c>
      <c r="W74" s="476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76">
        <f t="shared" si="7"/>
        <v>0</v>
      </c>
      <c r="AC74" s="437">
        <v>2453102.5667014555</v>
      </c>
      <c r="AD74" s="437">
        <v>2439314.5799197406</v>
      </c>
      <c r="AE74" s="437">
        <v>2439314.5799197406</v>
      </c>
      <c r="AF74" s="437">
        <v>2423142.9183948599</v>
      </c>
      <c r="AG74" s="476">
        <f t="shared" si="8"/>
        <v>-16171.661524880677</v>
      </c>
      <c r="AH74" s="435">
        <v>15265913.163573237</v>
      </c>
      <c r="AI74" s="435">
        <v>15272822.029142011</v>
      </c>
      <c r="AJ74" s="435">
        <v>15333164.558345309</v>
      </c>
      <c r="AK74" s="425">
        <f t="shared" si="9"/>
        <v>15316992.896820428</v>
      </c>
      <c r="AL74" s="476">
        <f t="shared" si="10"/>
        <v>-16171.661524880677</v>
      </c>
      <c r="AM74" s="426">
        <v>17</v>
      </c>
      <c r="AN74" s="426">
        <v>17</v>
      </c>
    </row>
    <row r="75" spans="1:40">
      <c r="A75" s="431">
        <v>211</v>
      </c>
      <c r="B75" s="432" t="s">
        <v>79</v>
      </c>
      <c r="C75" s="433">
        <v>32959</v>
      </c>
      <c r="D75" s="491">
        <v>16327145.460948907</v>
      </c>
      <c r="E75" s="487">
        <v>16185217.5981328</v>
      </c>
      <c r="F75" s="487">
        <v>16153960.787932554</v>
      </c>
      <c r="G75" s="487">
        <v>16153960.787932554</v>
      </c>
      <c r="H75" s="490">
        <f t="shared" ref="H75:H138" si="12">F75-G75</f>
        <v>0</v>
      </c>
      <c r="I75" s="479">
        <v>-1337781.4323845024</v>
      </c>
      <c r="J75" s="480">
        <v>-1157837.8750865473</v>
      </c>
      <c r="K75" s="480">
        <v>-1598623.0679844564</v>
      </c>
      <c r="L75" s="480">
        <v>-1598623.0679844564</v>
      </c>
      <c r="M75" s="477">
        <f t="shared" ref="M75:M138" si="13">K75-L75</f>
        <v>0</v>
      </c>
      <c r="N75" s="200">
        <v>14989364.028564405</v>
      </c>
      <c r="O75" s="437">
        <v>15027379.723046253</v>
      </c>
      <c r="P75" s="437">
        <v>14555337.719948098</v>
      </c>
      <c r="Q75" s="619">
        <f t="shared" ref="Q75:Q138" si="14">SUM(G75,L75)</f>
        <v>14555337.719948098</v>
      </c>
      <c r="R75" s="476">
        <f t="shared" si="11"/>
        <v>0</v>
      </c>
      <c r="S75" s="437">
        <v>5266009.2511681691</v>
      </c>
      <c r="T75" s="437">
        <v>5266009.2511681691</v>
      </c>
      <c r="U75" s="437">
        <v>5317115.4541388405</v>
      </c>
      <c r="V75" s="437">
        <v>5317115.4541388405</v>
      </c>
      <c r="W75" s="476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76">
        <f t="shared" ref="AB75:AB138" si="16">AA75-Z75</f>
        <v>0</v>
      </c>
      <c r="AC75" s="437">
        <v>4325428.2196743274</v>
      </c>
      <c r="AD75" s="437">
        <v>4323625.3454465857</v>
      </c>
      <c r="AE75" s="437">
        <v>4323625.3454465857</v>
      </c>
      <c r="AF75" s="437">
        <v>4222130.48012006</v>
      </c>
      <c r="AG75" s="476">
        <f t="shared" ref="AG75:AG138" si="17">AF75-AE75</f>
        <v>-101494.86532652564</v>
      </c>
      <c r="AH75" s="435">
        <v>24580801.4994069</v>
      </c>
      <c r="AI75" s="435">
        <v>24617014.319661006</v>
      </c>
      <c r="AJ75" s="435">
        <v>24196078.519533526</v>
      </c>
      <c r="AK75" s="425">
        <f t="shared" ref="AK75:AK138" si="18">SUM(AA75,AF75)</f>
        <v>24094583.654206999</v>
      </c>
      <c r="AL75" s="476">
        <f t="shared" ref="AL75:AL138" si="19">AK75-AJ75</f>
        <v>-101494.86532652751</v>
      </c>
      <c r="AM75" s="426">
        <v>6</v>
      </c>
      <c r="AN75" s="426">
        <v>6</v>
      </c>
    </row>
    <row r="76" spans="1:40">
      <c r="A76" s="431">
        <v>213</v>
      </c>
      <c r="B76" s="432" t="s">
        <v>80</v>
      </c>
      <c r="C76" s="433">
        <v>5154</v>
      </c>
      <c r="D76" s="491">
        <v>418767.22036617517</v>
      </c>
      <c r="E76" s="487">
        <v>412866.62035372993</v>
      </c>
      <c r="F76" s="487">
        <v>408145.98135366116</v>
      </c>
      <c r="G76" s="487">
        <v>408145.98135366116</v>
      </c>
      <c r="H76" s="490">
        <f t="shared" si="12"/>
        <v>0</v>
      </c>
      <c r="I76" s="479">
        <v>-865962.74242608645</v>
      </c>
      <c r="J76" s="480">
        <v>-823459.37880089832</v>
      </c>
      <c r="K76" s="480">
        <v>-857907.54764934513</v>
      </c>
      <c r="L76" s="480">
        <v>-857907.54764934513</v>
      </c>
      <c r="M76" s="477">
        <f t="shared" si="13"/>
        <v>0</v>
      </c>
      <c r="N76" s="200">
        <v>-447195.52205991128</v>
      </c>
      <c r="O76" s="437">
        <v>-410592.75844716839</v>
      </c>
      <c r="P76" s="437">
        <v>-449761.56629568397</v>
      </c>
      <c r="Q76" s="619">
        <f t="shared" si="14"/>
        <v>-449761.56629568397</v>
      </c>
      <c r="R76" s="476">
        <f t="shared" ref="R76:R139" si="20">P76-Q76</f>
        <v>0</v>
      </c>
      <c r="S76" s="437">
        <v>1196035.3321399679</v>
      </c>
      <c r="T76" s="437">
        <v>1196035.3321399679</v>
      </c>
      <c r="U76" s="437">
        <v>1203811.5481204316</v>
      </c>
      <c r="V76" s="437">
        <v>1203811.5481204316</v>
      </c>
      <c r="W76" s="476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76">
        <f t="shared" si="16"/>
        <v>0</v>
      </c>
      <c r="AC76" s="437">
        <v>1128332.7058651163</v>
      </c>
      <c r="AD76" s="437">
        <v>1118990.4507242911</v>
      </c>
      <c r="AE76" s="437">
        <v>1118990.4507242911</v>
      </c>
      <c r="AF76" s="437">
        <v>1110295.7370382252</v>
      </c>
      <c r="AG76" s="476">
        <f t="shared" si="17"/>
        <v>-8694.7136860659812</v>
      </c>
      <c r="AH76" s="435">
        <v>1877172.5159451729</v>
      </c>
      <c r="AI76" s="435">
        <v>1904433.0244170907</v>
      </c>
      <c r="AJ76" s="435">
        <v>1873040.4325490389</v>
      </c>
      <c r="AK76" s="425">
        <f t="shared" si="18"/>
        <v>1864345.7188629727</v>
      </c>
      <c r="AL76" s="476">
        <f t="shared" si="19"/>
        <v>-8694.713686066214</v>
      </c>
      <c r="AM76" s="426">
        <v>10</v>
      </c>
      <c r="AN76" s="426">
        <v>10</v>
      </c>
    </row>
    <row r="77" spans="1:40">
      <c r="A77" s="431">
        <v>214</v>
      </c>
      <c r="B77" s="432" t="s">
        <v>81</v>
      </c>
      <c r="C77" s="433">
        <v>12528</v>
      </c>
      <c r="D77" s="491">
        <v>2502568.3601442659</v>
      </c>
      <c r="E77" s="487">
        <v>2478139.5751112634</v>
      </c>
      <c r="F77" s="487">
        <v>2471329.3430502671</v>
      </c>
      <c r="G77" s="487">
        <v>2471329.3430502671</v>
      </c>
      <c r="H77" s="490">
        <f t="shared" si="12"/>
        <v>0</v>
      </c>
      <c r="I77" s="479">
        <v>-878916.79153841734</v>
      </c>
      <c r="J77" s="480">
        <v>-796261.45315982355</v>
      </c>
      <c r="K77" s="480">
        <v>-862896.85015969956</v>
      </c>
      <c r="L77" s="480">
        <v>-862896.85015969956</v>
      </c>
      <c r="M77" s="477">
        <f t="shared" si="13"/>
        <v>0</v>
      </c>
      <c r="N77" s="200">
        <v>1623651.5686058484</v>
      </c>
      <c r="O77" s="437">
        <v>1681878.1219514401</v>
      </c>
      <c r="P77" s="437">
        <v>1608432.4928905675</v>
      </c>
      <c r="Q77" s="619">
        <f t="shared" si="14"/>
        <v>1608432.4928905675</v>
      </c>
      <c r="R77" s="476">
        <f t="shared" si="20"/>
        <v>0</v>
      </c>
      <c r="S77" s="437">
        <v>5183271.4636409581</v>
      </c>
      <c r="T77" s="437">
        <v>5183271.4636409581</v>
      </c>
      <c r="U77" s="437">
        <v>5190839.3998318166</v>
      </c>
      <c r="V77" s="437">
        <v>5190839.3998318166</v>
      </c>
      <c r="W77" s="476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76">
        <f t="shared" si="16"/>
        <v>0</v>
      </c>
      <c r="AC77" s="437">
        <v>2681062.075887952</v>
      </c>
      <c r="AD77" s="437">
        <v>2659996.8055839166</v>
      </c>
      <c r="AE77" s="437">
        <v>2659996.8055839166</v>
      </c>
      <c r="AF77" s="437">
        <v>2646942.193622163</v>
      </c>
      <c r="AG77" s="476">
        <f t="shared" si="17"/>
        <v>-13054.611961753573</v>
      </c>
      <c r="AH77" s="435">
        <v>9487985.1081347577</v>
      </c>
      <c r="AI77" s="435">
        <v>9525146.391176315</v>
      </c>
      <c r="AJ77" s="435">
        <v>9459268.6983062997</v>
      </c>
      <c r="AK77" s="425">
        <f t="shared" si="18"/>
        <v>9446214.0863445476</v>
      </c>
      <c r="AL77" s="476">
        <f t="shared" si="19"/>
        <v>-13054.611961752176</v>
      </c>
      <c r="AM77" s="426">
        <v>4</v>
      </c>
      <c r="AN77" s="426">
        <v>4</v>
      </c>
    </row>
    <row r="78" spans="1:40">
      <c r="A78" s="431">
        <v>216</v>
      </c>
      <c r="B78" s="432" t="s">
        <v>82</v>
      </c>
      <c r="C78" s="433">
        <v>1269</v>
      </c>
      <c r="D78" s="491">
        <v>568623.02964138344</v>
      </c>
      <c r="E78" s="487">
        <v>563678.04023088166</v>
      </c>
      <c r="F78" s="487">
        <v>561306.60782284685</v>
      </c>
      <c r="G78" s="487">
        <v>561306.60782284685</v>
      </c>
      <c r="H78" s="490">
        <f t="shared" si="12"/>
        <v>0</v>
      </c>
      <c r="I78" s="479">
        <v>-8729.6852037210338</v>
      </c>
      <c r="J78" s="480">
        <v>2366.9859789381517</v>
      </c>
      <c r="K78" s="480">
        <v>-95.278898805037898</v>
      </c>
      <c r="L78" s="480">
        <v>-95.278898805037898</v>
      </c>
      <c r="M78" s="477">
        <f t="shared" si="13"/>
        <v>0</v>
      </c>
      <c r="N78" s="200">
        <v>559893.3444376624</v>
      </c>
      <c r="O78" s="437">
        <v>566045.02620981983</v>
      </c>
      <c r="P78" s="437">
        <v>561211.32892404182</v>
      </c>
      <c r="Q78" s="619">
        <f t="shared" si="14"/>
        <v>561211.32892404182</v>
      </c>
      <c r="R78" s="476">
        <f t="shared" si="20"/>
        <v>0</v>
      </c>
      <c r="S78" s="437">
        <v>507113.0034104847</v>
      </c>
      <c r="T78" s="437">
        <v>507113.0034104847</v>
      </c>
      <c r="U78" s="437">
        <v>508158.78204722999</v>
      </c>
      <c r="V78" s="437">
        <v>508158.78204722999</v>
      </c>
      <c r="W78" s="476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76">
        <f t="shared" si="16"/>
        <v>0</v>
      </c>
      <c r="AC78" s="437">
        <v>304242.40977088257</v>
      </c>
      <c r="AD78" s="437">
        <v>301416.72946490237</v>
      </c>
      <c r="AE78" s="437">
        <v>301416.72946490237</v>
      </c>
      <c r="AF78" s="437">
        <v>300791.69579398894</v>
      </c>
      <c r="AG78" s="476">
        <f t="shared" si="17"/>
        <v>-625.03367091342807</v>
      </c>
      <c r="AH78" s="435">
        <v>1371248.7576190298</v>
      </c>
      <c r="AI78" s="435">
        <v>1374574.7590852068</v>
      </c>
      <c r="AJ78" s="435">
        <v>1370786.8404361741</v>
      </c>
      <c r="AK78" s="425">
        <f t="shared" si="18"/>
        <v>1370161.8067652606</v>
      </c>
      <c r="AL78" s="476">
        <f t="shared" si="19"/>
        <v>-625.03367091342807</v>
      </c>
      <c r="AM78" s="426">
        <v>13</v>
      </c>
      <c r="AN78" s="426">
        <v>13</v>
      </c>
    </row>
    <row r="79" spans="1:40">
      <c r="A79" s="431">
        <v>217</v>
      </c>
      <c r="B79" s="432" t="s">
        <v>83</v>
      </c>
      <c r="C79" s="433">
        <v>5352</v>
      </c>
      <c r="D79" s="491">
        <v>2560514.1963665541</v>
      </c>
      <c r="E79" s="487">
        <v>2538605.1417093384</v>
      </c>
      <c r="F79" s="487">
        <v>2534790.1214638883</v>
      </c>
      <c r="G79" s="487">
        <v>2534790.1214638883</v>
      </c>
      <c r="H79" s="490">
        <f t="shared" si="12"/>
        <v>0</v>
      </c>
      <c r="I79" s="479">
        <v>-1879690.0653543526</v>
      </c>
      <c r="J79" s="480">
        <v>-1844094.2732761223</v>
      </c>
      <c r="K79" s="480">
        <v>-1846587.6676986993</v>
      </c>
      <c r="L79" s="480">
        <v>-1846587.6676986993</v>
      </c>
      <c r="M79" s="477">
        <f t="shared" si="13"/>
        <v>0</v>
      </c>
      <c r="N79" s="200">
        <v>680824.13101220177</v>
      </c>
      <c r="O79" s="437">
        <v>694510.86843321612</v>
      </c>
      <c r="P79" s="437">
        <v>688202.45376518928</v>
      </c>
      <c r="Q79" s="619">
        <f t="shared" si="14"/>
        <v>688202.45376518904</v>
      </c>
      <c r="R79" s="476">
        <f t="shared" si="20"/>
        <v>0</v>
      </c>
      <c r="S79" s="437">
        <v>2723436.6528655123</v>
      </c>
      <c r="T79" s="437">
        <v>2723436.6528655123</v>
      </c>
      <c r="U79" s="437">
        <v>2723056.9866396575</v>
      </c>
      <c r="V79" s="437">
        <v>2723056.9866396575</v>
      </c>
      <c r="W79" s="476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76">
        <f t="shared" si="16"/>
        <v>0</v>
      </c>
      <c r="AC79" s="437">
        <v>1068896.8647066934</v>
      </c>
      <c r="AD79" s="437">
        <v>1062161.7247457609</v>
      </c>
      <c r="AE79" s="437">
        <v>1062161.7247457609</v>
      </c>
      <c r="AF79" s="437">
        <v>1051504.0723747611</v>
      </c>
      <c r="AG79" s="476">
        <f t="shared" si="17"/>
        <v>-10657.6523709998</v>
      </c>
      <c r="AH79" s="435">
        <v>4473157.6485844078</v>
      </c>
      <c r="AI79" s="435">
        <v>4480109.2460444896</v>
      </c>
      <c r="AJ79" s="435">
        <v>4473421.1651506079</v>
      </c>
      <c r="AK79" s="425">
        <f t="shared" si="18"/>
        <v>4462763.5127796084</v>
      </c>
      <c r="AL79" s="476">
        <f t="shared" si="19"/>
        <v>-10657.652370999567</v>
      </c>
      <c r="AM79" s="426">
        <v>16</v>
      </c>
      <c r="AN79" s="426">
        <v>16</v>
      </c>
    </row>
    <row r="80" spans="1:40">
      <c r="A80" s="431">
        <v>218</v>
      </c>
      <c r="B80" s="432" t="s">
        <v>534</v>
      </c>
      <c r="C80" s="433">
        <v>1200</v>
      </c>
      <c r="D80" s="491">
        <v>-132193.97991830518</v>
      </c>
      <c r="E80" s="487">
        <v>-131604.8927196312</v>
      </c>
      <c r="F80" s="487">
        <v>-130209.27966783434</v>
      </c>
      <c r="G80" s="487">
        <v>-130209.27966783434</v>
      </c>
      <c r="H80" s="490">
        <f t="shared" si="12"/>
        <v>0</v>
      </c>
      <c r="I80" s="479">
        <v>419003.23172083579</v>
      </c>
      <c r="J80" s="480">
        <v>435564.04365462309</v>
      </c>
      <c r="K80" s="480">
        <v>422056.06047415634</v>
      </c>
      <c r="L80" s="480">
        <v>422056.06047415634</v>
      </c>
      <c r="M80" s="477">
        <f t="shared" si="13"/>
        <v>0</v>
      </c>
      <c r="N80" s="200">
        <v>286809.25180253061</v>
      </c>
      <c r="O80" s="437">
        <v>303959.15093499189</v>
      </c>
      <c r="P80" s="437">
        <v>291846.780806322</v>
      </c>
      <c r="Q80" s="619">
        <f t="shared" si="14"/>
        <v>291846.780806322</v>
      </c>
      <c r="R80" s="476">
        <f t="shared" si="20"/>
        <v>0</v>
      </c>
      <c r="S80" s="437">
        <v>626273.49510720302</v>
      </c>
      <c r="T80" s="437">
        <v>626273.49510720302</v>
      </c>
      <c r="U80" s="437">
        <v>625806.49527986499</v>
      </c>
      <c r="V80" s="437">
        <v>625806.49527986499</v>
      </c>
      <c r="W80" s="476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76">
        <f t="shared" si="16"/>
        <v>0</v>
      </c>
      <c r="AC80" s="437">
        <v>341186.01977284736</v>
      </c>
      <c r="AD80" s="437">
        <v>338008.51845855976</v>
      </c>
      <c r="AE80" s="437">
        <v>338008.51845855976</v>
      </c>
      <c r="AF80" s="437">
        <v>336771.41445973481</v>
      </c>
      <c r="AG80" s="476">
        <f t="shared" si="17"/>
        <v>-1237.103998824954</v>
      </c>
      <c r="AH80" s="435">
        <v>1254268.766682581</v>
      </c>
      <c r="AI80" s="435">
        <v>1268241.1645007548</v>
      </c>
      <c r="AJ80" s="435">
        <v>1255661.7945447466</v>
      </c>
      <c r="AK80" s="425">
        <f t="shared" si="18"/>
        <v>1254424.6905459217</v>
      </c>
      <c r="AL80" s="476">
        <f t="shared" si="19"/>
        <v>-1237.103998824954</v>
      </c>
      <c r="AM80" s="426">
        <v>14</v>
      </c>
      <c r="AN80" s="426">
        <v>14</v>
      </c>
    </row>
    <row r="81" spans="1:40">
      <c r="A81" s="431">
        <v>224</v>
      </c>
      <c r="B81" s="432" t="s">
        <v>535</v>
      </c>
      <c r="C81" s="433">
        <v>8603</v>
      </c>
      <c r="D81" s="491">
        <v>2182197.5702739614</v>
      </c>
      <c r="E81" s="487">
        <v>2159701.543743548</v>
      </c>
      <c r="F81" s="487">
        <v>2177865.0969811226</v>
      </c>
      <c r="G81" s="487">
        <v>2177865.0969811226</v>
      </c>
      <c r="H81" s="490">
        <f t="shared" si="12"/>
        <v>0</v>
      </c>
      <c r="I81" s="479">
        <v>-827846.7803098833</v>
      </c>
      <c r="J81" s="480">
        <v>-772159.947069071</v>
      </c>
      <c r="K81" s="480">
        <v>-867745.41234702524</v>
      </c>
      <c r="L81" s="480">
        <v>-867745.41234702524</v>
      </c>
      <c r="M81" s="477">
        <f t="shared" si="13"/>
        <v>0</v>
      </c>
      <c r="N81" s="200">
        <v>1354350.7899640782</v>
      </c>
      <c r="O81" s="437">
        <v>1387541.596674477</v>
      </c>
      <c r="P81" s="437">
        <v>1310119.6846340974</v>
      </c>
      <c r="Q81" s="619">
        <f t="shared" si="14"/>
        <v>1310119.6846340974</v>
      </c>
      <c r="R81" s="476">
        <f t="shared" si="20"/>
        <v>0</v>
      </c>
      <c r="S81" s="437">
        <v>3723440.8514583702</v>
      </c>
      <c r="T81" s="437">
        <v>3723440.8514583702</v>
      </c>
      <c r="U81" s="437">
        <v>3737573.1131356121</v>
      </c>
      <c r="V81" s="437">
        <v>3737573.1131356121</v>
      </c>
      <c r="W81" s="476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76">
        <f t="shared" si="16"/>
        <v>0</v>
      </c>
      <c r="AC81" s="437">
        <v>1487617.2505418572</v>
      </c>
      <c r="AD81" s="437">
        <v>1480303.1069911951</v>
      </c>
      <c r="AE81" s="437">
        <v>1480303.1069911951</v>
      </c>
      <c r="AF81" s="437">
        <v>1434676.713547938</v>
      </c>
      <c r="AG81" s="476">
        <f t="shared" si="17"/>
        <v>-45626.393443257082</v>
      </c>
      <c r="AH81" s="435">
        <v>6565408.8919643061</v>
      </c>
      <c r="AI81" s="435">
        <v>6591285.5551240426</v>
      </c>
      <c r="AJ81" s="435">
        <v>6527995.9047609046</v>
      </c>
      <c r="AK81" s="425">
        <f t="shared" si="18"/>
        <v>6482369.511317648</v>
      </c>
      <c r="AL81" s="476">
        <f t="shared" si="19"/>
        <v>-45626.393443256617</v>
      </c>
      <c r="AM81" s="426">
        <v>1</v>
      </c>
      <c r="AN81" s="427">
        <v>34</v>
      </c>
    </row>
    <row r="82" spans="1:40">
      <c r="A82" s="431">
        <v>226</v>
      </c>
      <c r="B82" s="432" t="s">
        <v>86</v>
      </c>
      <c r="C82" s="433">
        <v>3665</v>
      </c>
      <c r="D82" s="491">
        <v>838233.86037212168</v>
      </c>
      <c r="E82" s="487">
        <v>830238.95994957734</v>
      </c>
      <c r="F82" s="487">
        <v>822816.13094826287</v>
      </c>
      <c r="G82" s="487">
        <v>822816.13094826287</v>
      </c>
      <c r="H82" s="490">
        <f t="shared" si="12"/>
        <v>0</v>
      </c>
      <c r="I82" s="479">
        <v>336122.79068299854</v>
      </c>
      <c r="J82" s="480">
        <v>364817.37221353303</v>
      </c>
      <c r="K82" s="480">
        <v>389369.02430749463</v>
      </c>
      <c r="L82" s="480">
        <v>389369.02430749463</v>
      </c>
      <c r="M82" s="477">
        <f t="shared" si="13"/>
        <v>0</v>
      </c>
      <c r="N82" s="200">
        <v>1174356.6510551202</v>
      </c>
      <c r="O82" s="437">
        <v>1195056.3321631104</v>
      </c>
      <c r="P82" s="437">
        <v>1212185.1552557575</v>
      </c>
      <c r="Q82" s="619">
        <f t="shared" si="14"/>
        <v>1212185.1552557575</v>
      </c>
      <c r="R82" s="476">
        <f t="shared" si="20"/>
        <v>0</v>
      </c>
      <c r="S82" s="437">
        <v>1652124.1610433909</v>
      </c>
      <c r="T82" s="437">
        <v>1652124.1610433909</v>
      </c>
      <c r="U82" s="437">
        <v>1643870.6161931041</v>
      </c>
      <c r="V82" s="437">
        <v>1643870.6161931041</v>
      </c>
      <c r="W82" s="476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76">
        <f t="shared" si="16"/>
        <v>0</v>
      </c>
      <c r="AC82" s="437">
        <v>813577.26642637921</v>
      </c>
      <c r="AD82" s="437">
        <v>806449.11818171304</v>
      </c>
      <c r="AE82" s="437">
        <v>806449.11818171304</v>
      </c>
      <c r="AF82" s="437">
        <v>803308.13348792423</v>
      </c>
      <c r="AG82" s="476">
        <f t="shared" si="17"/>
        <v>-3140.9846937888069</v>
      </c>
      <c r="AH82" s="435">
        <v>3640058.0785248904</v>
      </c>
      <c r="AI82" s="435">
        <v>3653629.6113882139</v>
      </c>
      <c r="AJ82" s="435">
        <v>3662504.8896305747</v>
      </c>
      <c r="AK82" s="425">
        <f t="shared" si="18"/>
        <v>3659363.9049367858</v>
      </c>
      <c r="AL82" s="476">
        <f t="shared" si="19"/>
        <v>-3140.9846937889233</v>
      </c>
      <c r="AM82" s="426">
        <v>13</v>
      </c>
      <c r="AN82" s="426">
        <v>13</v>
      </c>
    </row>
    <row r="83" spans="1:40">
      <c r="A83" s="431">
        <v>230</v>
      </c>
      <c r="B83" s="432" t="s">
        <v>87</v>
      </c>
      <c r="C83" s="433">
        <v>2240</v>
      </c>
      <c r="D83" s="491">
        <v>586052.15059556277</v>
      </c>
      <c r="E83" s="487">
        <v>580790.82118382107</v>
      </c>
      <c r="F83" s="487">
        <v>576822.78070845071</v>
      </c>
      <c r="G83" s="487">
        <v>576822.78070845071</v>
      </c>
      <c r="H83" s="490">
        <f t="shared" si="12"/>
        <v>0</v>
      </c>
      <c r="I83" s="479">
        <v>-116985.97700459525</v>
      </c>
      <c r="J83" s="480">
        <v>-113265.68093342801</v>
      </c>
      <c r="K83" s="480">
        <v>-97110.542772084256</v>
      </c>
      <c r="L83" s="480">
        <v>-97110.542772084256</v>
      </c>
      <c r="M83" s="477">
        <f t="shared" si="13"/>
        <v>0</v>
      </c>
      <c r="N83" s="200">
        <v>469066.17359096755</v>
      </c>
      <c r="O83" s="437">
        <v>467525.14025039307</v>
      </c>
      <c r="P83" s="437">
        <v>479712.23793636641</v>
      </c>
      <c r="Q83" s="619">
        <f t="shared" si="14"/>
        <v>479712.23793636647</v>
      </c>
      <c r="R83" s="476">
        <f t="shared" si="20"/>
        <v>0</v>
      </c>
      <c r="S83" s="437">
        <v>1327327.0461433216</v>
      </c>
      <c r="T83" s="437">
        <v>1327327.0461433216</v>
      </c>
      <c r="U83" s="437">
        <v>1331798.1766675536</v>
      </c>
      <c r="V83" s="437">
        <v>1331798.1766675536</v>
      </c>
      <c r="W83" s="476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76">
        <f t="shared" si="16"/>
        <v>0</v>
      </c>
      <c r="AC83" s="437">
        <v>598339.47998435691</v>
      </c>
      <c r="AD83" s="437">
        <v>593520.54073436966</v>
      </c>
      <c r="AE83" s="437">
        <v>593520.54073436966</v>
      </c>
      <c r="AF83" s="437">
        <v>594525.25691554428</v>
      </c>
      <c r="AG83" s="476">
        <f t="shared" si="17"/>
        <v>1004.7161811746191</v>
      </c>
      <c r="AH83" s="435">
        <v>2394732.6997186462</v>
      </c>
      <c r="AI83" s="435">
        <v>2388372.7271280843</v>
      </c>
      <c r="AJ83" s="435">
        <v>2405030.9553382895</v>
      </c>
      <c r="AK83" s="425">
        <f t="shared" si="18"/>
        <v>2406035.6715194643</v>
      </c>
      <c r="AL83" s="476">
        <f t="shared" si="19"/>
        <v>1004.716181174852</v>
      </c>
      <c r="AM83" s="426">
        <v>4</v>
      </c>
      <c r="AN83" s="426">
        <v>4</v>
      </c>
    </row>
    <row r="84" spans="1:40">
      <c r="A84" s="431">
        <v>231</v>
      </c>
      <c r="B84" s="432" t="s">
        <v>536</v>
      </c>
      <c r="C84" s="433">
        <v>1256</v>
      </c>
      <c r="D84" s="491">
        <v>322705.80903704697</v>
      </c>
      <c r="E84" s="487">
        <v>319726.70853482001</v>
      </c>
      <c r="F84" s="487">
        <v>323082.05485251569</v>
      </c>
      <c r="G84" s="487">
        <v>323082.05485251569</v>
      </c>
      <c r="H84" s="490">
        <f t="shared" si="12"/>
        <v>0</v>
      </c>
      <c r="I84" s="479">
        <v>-1434592.1772646261</v>
      </c>
      <c r="J84" s="480">
        <v>-1423981.3685155895</v>
      </c>
      <c r="K84" s="480">
        <v>-1446316.0164808517</v>
      </c>
      <c r="L84" s="480">
        <v>-1446316.0164808517</v>
      </c>
      <c r="M84" s="477">
        <f t="shared" si="13"/>
        <v>0</v>
      </c>
      <c r="N84" s="200">
        <v>-1111886.3682275792</v>
      </c>
      <c r="O84" s="437">
        <v>-1104254.6599807695</v>
      </c>
      <c r="P84" s="437">
        <v>-1123233.961628336</v>
      </c>
      <c r="Q84" s="619">
        <f t="shared" si="14"/>
        <v>-1123233.961628336</v>
      </c>
      <c r="R84" s="476">
        <f t="shared" si="20"/>
        <v>0</v>
      </c>
      <c r="S84" s="437">
        <v>-15670.067629393097</v>
      </c>
      <c r="T84" s="437">
        <v>-15670.067629393097</v>
      </c>
      <c r="U84" s="437">
        <v>-15346.034040523788</v>
      </c>
      <c r="V84" s="437">
        <v>-15346.034040523788</v>
      </c>
      <c r="W84" s="476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76">
        <f t="shared" si="16"/>
        <v>0</v>
      </c>
      <c r="AC84" s="437">
        <v>228616.61948559573</v>
      </c>
      <c r="AD84" s="437">
        <v>226289.07234997588</v>
      </c>
      <c r="AE84" s="437">
        <v>226289.07234997588</v>
      </c>
      <c r="AF84" s="437">
        <v>223024.6317243746</v>
      </c>
      <c r="AG84" s="476">
        <f t="shared" si="17"/>
        <v>-3264.4406256012735</v>
      </c>
      <c r="AH84" s="435">
        <v>-898939.81637137663</v>
      </c>
      <c r="AI84" s="435">
        <v>-893635.65526018688</v>
      </c>
      <c r="AJ84" s="435">
        <v>-912290.92331888387</v>
      </c>
      <c r="AK84" s="425">
        <f t="shared" si="18"/>
        <v>-915555.36394448509</v>
      </c>
      <c r="AL84" s="476">
        <f t="shared" si="19"/>
        <v>-3264.4406256012153</v>
      </c>
      <c r="AM84" s="426">
        <v>15</v>
      </c>
      <c r="AN84" s="426">
        <v>15</v>
      </c>
    </row>
    <row r="85" spans="1:40">
      <c r="A85" s="431">
        <v>232</v>
      </c>
      <c r="B85" s="432" t="s">
        <v>89</v>
      </c>
      <c r="C85" s="433">
        <v>12750</v>
      </c>
      <c r="D85" s="491">
        <v>3092967.9669615193</v>
      </c>
      <c r="E85" s="487">
        <v>3062413.1387958876</v>
      </c>
      <c r="F85" s="487">
        <v>3070748.4037965722</v>
      </c>
      <c r="G85" s="487">
        <v>3070748.4037965722</v>
      </c>
      <c r="H85" s="490">
        <f t="shared" si="12"/>
        <v>0</v>
      </c>
      <c r="I85" s="479">
        <v>-938379.42434425594</v>
      </c>
      <c r="J85" s="480">
        <v>-849138.10086749156</v>
      </c>
      <c r="K85" s="480">
        <v>-905990.5584504446</v>
      </c>
      <c r="L85" s="480">
        <v>-905990.5584504446</v>
      </c>
      <c r="M85" s="477">
        <f t="shared" si="13"/>
        <v>0</v>
      </c>
      <c r="N85" s="200">
        <v>2154588.5426172633</v>
      </c>
      <c r="O85" s="437">
        <v>2213275.0379283959</v>
      </c>
      <c r="P85" s="437">
        <v>2164757.8453461276</v>
      </c>
      <c r="Q85" s="619">
        <f t="shared" si="14"/>
        <v>2164757.8453461276</v>
      </c>
      <c r="R85" s="476">
        <f t="shared" si="20"/>
        <v>0</v>
      </c>
      <c r="S85" s="437">
        <v>5322725.1973170275</v>
      </c>
      <c r="T85" s="437">
        <v>5322725.1973170275</v>
      </c>
      <c r="U85" s="437">
        <v>5331084.5739423959</v>
      </c>
      <c r="V85" s="437">
        <v>5331084.5739423959</v>
      </c>
      <c r="W85" s="476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76">
        <f t="shared" si="16"/>
        <v>0</v>
      </c>
      <c r="AC85" s="437">
        <v>2855547.0934484471</v>
      </c>
      <c r="AD85" s="437">
        <v>2832576.2185072666</v>
      </c>
      <c r="AE85" s="437">
        <v>2832576.2185072666</v>
      </c>
      <c r="AF85" s="437">
        <v>2833844.5446507484</v>
      </c>
      <c r="AG85" s="476">
        <f t="shared" si="17"/>
        <v>1268.3261434817687</v>
      </c>
      <c r="AH85" s="435">
        <v>10332860.833382737</v>
      </c>
      <c r="AI85" s="435">
        <v>10368576.453752689</v>
      </c>
      <c r="AJ85" s="435">
        <v>10328418.637795791</v>
      </c>
      <c r="AK85" s="425">
        <f t="shared" si="18"/>
        <v>10329686.963939272</v>
      </c>
      <c r="AL85" s="476">
        <f t="shared" si="19"/>
        <v>1268.3261434808373</v>
      </c>
      <c r="AM85" s="426">
        <v>14</v>
      </c>
      <c r="AN85" s="426">
        <v>14</v>
      </c>
    </row>
    <row r="86" spans="1:40">
      <c r="A86" s="431">
        <v>233</v>
      </c>
      <c r="B86" s="432" t="s">
        <v>90</v>
      </c>
      <c r="C86" s="433">
        <v>15116</v>
      </c>
      <c r="D86" s="491">
        <v>3257244.7481629727</v>
      </c>
      <c r="E86" s="487">
        <v>3225616.9147759965</v>
      </c>
      <c r="F86" s="487">
        <v>3222993.1056877961</v>
      </c>
      <c r="G86" s="487">
        <v>3222993.1056877961</v>
      </c>
      <c r="H86" s="490">
        <f t="shared" si="12"/>
        <v>0</v>
      </c>
      <c r="I86" s="479">
        <v>1534239.2421902979</v>
      </c>
      <c r="J86" s="480">
        <v>1624374.9124753855</v>
      </c>
      <c r="K86" s="480">
        <v>1511731.1212417288</v>
      </c>
      <c r="L86" s="480">
        <v>1511731.1212417288</v>
      </c>
      <c r="M86" s="477">
        <f t="shared" si="13"/>
        <v>0</v>
      </c>
      <c r="N86" s="200">
        <v>4791483.9903532704</v>
      </c>
      <c r="O86" s="437">
        <v>4849991.8272513822</v>
      </c>
      <c r="P86" s="437">
        <v>4734724.2269295249</v>
      </c>
      <c r="Q86" s="619">
        <f t="shared" si="14"/>
        <v>4734724.2269295249</v>
      </c>
      <c r="R86" s="476">
        <f t="shared" si="20"/>
        <v>0</v>
      </c>
      <c r="S86" s="437">
        <v>6962257.2068303842</v>
      </c>
      <c r="T86" s="437">
        <v>6962257.2068303842</v>
      </c>
      <c r="U86" s="437">
        <v>6990857.8582752366</v>
      </c>
      <c r="V86" s="437">
        <v>6990857.8582752366</v>
      </c>
      <c r="W86" s="476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76">
        <f t="shared" si="16"/>
        <v>0</v>
      </c>
      <c r="AC86" s="437">
        <v>3432835.3590019909</v>
      </c>
      <c r="AD86" s="437">
        <v>3408475.2728253864</v>
      </c>
      <c r="AE86" s="437">
        <v>3408475.2728253864</v>
      </c>
      <c r="AF86" s="437">
        <v>3392006.8512649895</v>
      </c>
      <c r="AG86" s="476">
        <f t="shared" si="17"/>
        <v>-16468.421560396906</v>
      </c>
      <c r="AH86" s="435">
        <v>15186576.556185644</v>
      </c>
      <c r="AI86" s="435">
        <v>15220724.306907153</v>
      </c>
      <c r="AJ86" s="435">
        <v>15134057.358030148</v>
      </c>
      <c r="AK86" s="425">
        <f t="shared" si="18"/>
        <v>15117588.93646975</v>
      </c>
      <c r="AL86" s="476">
        <f t="shared" si="19"/>
        <v>-16468.421560397372</v>
      </c>
      <c r="AM86" s="426">
        <v>14</v>
      </c>
      <c r="AN86" s="426">
        <v>14</v>
      </c>
    </row>
    <row r="87" spans="1:40">
      <c r="A87" s="431">
        <v>235</v>
      </c>
      <c r="B87" s="432" t="s">
        <v>537</v>
      </c>
      <c r="C87" s="433">
        <v>10284</v>
      </c>
      <c r="D87" s="491">
        <v>7230712.3535424862</v>
      </c>
      <c r="E87" s="487">
        <v>7169687.2237714417</v>
      </c>
      <c r="F87" s="487">
        <v>7187741.1667548623</v>
      </c>
      <c r="G87" s="487">
        <v>7187741.1667548623</v>
      </c>
      <c r="H87" s="490">
        <f t="shared" si="12"/>
        <v>0</v>
      </c>
      <c r="I87" s="479">
        <v>12515835.430924429</v>
      </c>
      <c r="J87" s="480">
        <v>12548358.666111741</v>
      </c>
      <c r="K87" s="480">
        <v>12408587.733193064</v>
      </c>
      <c r="L87" s="480">
        <v>12408587.733193064</v>
      </c>
      <c r="M87" s="477">
        <f t="shared" si="13"/>
        <v>0</v>
      </c>
      <c r="N87" s="200">
        <v>19746547.784466915</v>
      </c>
      <c r="O87" s="437">
        <v>19718045.889883183</v>
      </c>
      <c r="P87" s="437">
        <v>19596328.899947926</v>
      </c>
      <c r="Q87" s="619">
        <f t="shared" si="14"/>
        <v>19596328.899947926</v>
      </c>
      <c r="R87" s="476">
        <f t="shared" si="20"/>
        <v>0</v>
      </c>
      <c r="S87" s="437">
        <v>-1674900.6702756276</v>
      </c>
      <c r="T87" s="437">
        <v>-1674900.6702756276</v>
      </c>
      <c r="U87" s="437">
        <v>-1675133.5221422266</v>
      </c>
      <c r="V87" s="437">
        <v>-1675133.5221422266</v>
      </c>
      <c r="W87" s="476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76">
        <f t="shared" si="16"/>
        <v>0</v>
      </c>
      <c r="AC87" s="437">
        <v>654885.46864723973</v>
      </c>
      <c r="AD87" s="437">
        <v>671867.61505449819</v>
      </c>
      <c r="AE87" s="437">
        <v>671867.61505449819</v>
      </c>
      <c r="AF87" s="437">
        <v>655476.00876194029</v>
      </c>
      <c r="AG87" s="476">
        <f t="shared" si="17"/>
        <v>-16391.606292557903</v>
      </c>
      <c r="AH87" s="435">
        <v>18726532.582838528</v>
      </c>
      <c r="AI87" s="435">
        <v>18715012.834662054</v>
      </c>
      <c r="AJ87" s="435">
        <v>18593062.992860198</v>
      </c>
      <c r="AK87" s="425">
        <f t="shared" si="18"/>
        <v>18576671.386567637</v>
      </c>
      <c r="AL87" s="476">
        <f t="shared" si="19"/>
        <v>-16391.606292560697</v>
      </c>
      <c r="AM87" s="426">
        <v>1</v>
      </c>
      <c r="AN87" s="427">
        <v>34</v>
      </c>
    </row>
    <row r="88" spans="1:40">
      <c r="A88" s="431">
        <v>236</v>
      </c>
      <c r="B88" s="432" t="s">
        <v>538</v>
      </c>
      <c r="C88" s="433">
        <v>4198</v>
      </c>
      <c r="D88" s="491">
        <v>2078652.6015746216</v>
      </c>
      <c r="E88" s="487">
        <v>2061167.9115090251</v>
      </c>
      <c r="F88" s="487">
        <v>2041750.4791427725</v>
      </c>
      <c r="G88" s="487">
        <v>2041750.4791427725</v>
      </c>
      <c r="H88" s="490">
        <f t="shared" si="12"/>
        <v>0</v>
      </c>
      <c r="I88" s="479">
        <v>-406865.48366856744</v>
      </c>
      <c r="J88" s="480">
        <v>-380582.09835647489</v>
      </c>
      <c r="K88" s="480">
        <v>-428609.4057148904</v>
      </c>
      <c r="L88" s="480">
        <v>-428609.4057148904</v>
      </c>
      <c r="M88" s="477">
        <f t="shared" si="13"/>
        <v>0</v>
      </c>
      <c r="N88" s="200">
        <v>1671787.1179060542</v>
      </c>
      <c r="O88" s="437">
        <v>1680585.8131525503</v>
      </c>
      <c r="P88" s="437">
        <v>1613141.073427882</v>
      </c>
      <c r="Q88" s="619">
        <f t="shared" si="14"/>
        <v>1613141.073427882</v>
      </c>
      <c r="R88" s="476">
        <f t="shared" si="20"/>
        <v>0</v>
      </c>
      <c r="S88" s="437">
        <v>2256432.1736401082</v>
      </c>
      <c r="T88" s="437">
        <v>2256432.1736401082</v>
      </c>
      <c r="U88" s="437">
        <v>2256974.4482996222</v>
      </c>
      <c r="V88" s="437">
        <v>2256974.4482996222</v>
      </c>
      <c r="W88" s="476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76">
        <f t="shared" si="16"/>
        <v>0</v>
      </c>
      <c r="AC88" s="437">
        <v>899195.01070310862</v>
      </c>
      <c r="AD88" s="437">
        <v>893298.21855218685</v>
      </c>
      <c r="AE88" s="437">
        <v>893298.21855218685</v>
      </c>
      <c r="AF88" s="437">
        <v>887852.95850948663</v>
      </c>
      <c r="AG88" s="476">
        <f t="shared" si="17"/>
        <v>-5445.260042700218</v>
      </c>
      <c r="AH88" s="435">
        <v>4827414.3022492705</v>
      </c>
      <c r="AI88" s="435">
        <v>4830316.2053448455</v>
      </c>
      <c r="AJ88" s="435">
        <v>4763413.7402796913</v>
      </c>
      <c r="AK88" s="425">
        <f t="shared" si="18"/>
        <v>4757968.4802369904</v>
      </c>
      <c r="AL88" s="476">
        <f t="shared" si="19"/>
        <v>-5445.2600427009165</v>
      </c>
      <c r="AM88" s="426">
        <v>16</v>
      </c>
      <c r="AN88" s="426">
        <v>16</v>
      </c>
    </row>
    <row r="89" spans="1:40">
      <c r="A89" s="431">
        <v>239</v>
      </c>
      <c r="B89" s="432" t="s">
        <v>93</v>
      </c>
      <c r="C89" s="433">
        <v>2029</v>
      </c>
      <c r="D89" s="491">
        <v>470930.99703685468</v>
      </c>
      <c r="E89" s="487">
        <v>466365.70055451436</v>
      </c>
      <c r="F89" s="487">
        <v>464539.17025579279</v>
      </c>
      <c r="G89" s="487">
        <v>464539.17025579279</v>
      </c>
      <c r="H89" s="490">
        <f t="shared" si="12"/>
        <v>0</v>
      </c>
      <c r="I89" s="479">
        <v>-69287.297899010824</v>
      </c>
      <c r="J89" s="480">
        <v>-54581.439147231402</v>
      </c>
      <c r="K89" s="480">
        <v>-50654.477704045858</v>
      </c>
      <c r="L89" s="480">
        <v>-50654.477704045858</v>
      </c>
      <c r="M89" s="477">
        <f t="shared" si="13"/>
        <v>0</v>
      </c>
      <c r="N89" s="200">
        <v>401643.69913784385</v>
      </c>
      <c r="O89" s="437">
        <v>411784.26140728296</v>
      </c>
      <c r="P89" s="437">
        <v>413884.69255174696</v>
      </c>
      <c r="Q89" s="619">
        <f t="shared" si="14"/>
        <v>413884.69255174696</v>
      </c>
      <c r="R89" s="476">
        <f t="shared" si="20"/>
        <v>0</v>
      </c>
      <c r="S89" s="437">
        <v>787907.9181683861</v>
      </c>
      <c r="T89" s="437">
        <v>787907.9181683861</v>
      </c>
      <c r="U89" s="437">
        <v>790843.28003277641</v>
      </c>
      <c r="V89" s="437">
        <v>790843.28003277641</v>
      </c>
      <c r="W89" s="476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76">
        <f t="shared" si="16"/>
        <v>0</v>
      </c>
      <c r="AC89" s="437">
        <v>467494.15866010904</v>
      </c>
      <c r="AD89" s="437">
        <v>464349.71904815006</v>
      </c>
      <c r="AE89" s="437">
        <v>464349.71904815006</v>
      </c>
      <c r="AF89" s="437">
        <v>462300.14243070059</v>
      </c>
      <c r="AG89" s="476">
        <f t="shared" si="17"/>
        <v>-2049.5766174494638</v>
      </c>
      <c r="AH89" s="435">
        <v>1657045.7759663388</v>
      </c>
      <c r="AI89" s="435">
        <v>1664041.8986238192</v>
      </c>
      <c r="AJ89" s="435">
        <v>1669077.6916326734</v>
      </c>
      <c r="AK89" s="425">
        <f t="shared" si="18"/>
        <v>1667028.1150152239</v>
      </c>
      <c r="AL89" s="476">
        <f t="shared" si="19"/>
        <v>-2049.576617449522</v>
      </c>
      <c r="AM89" s="426">
        <v>11</v>
      </c>
      <c r="AN89" s="426">
        <v>11</v>
      </c>
    </row>
    <row r="90" spans="1:40">
      <c r="A90" s="431">
        <v>240</v>
      </c>
      <c r="B90" s="432" t="s">
        <v>94</v>
      </c>
      <c r="C90" s="433">
        <v>19499</v>
      </c>
      <c r="D90" s="491">
        <v>2545726.7481394671</v>
      </c>
      <c r="E90" s="487">
        <v>2511431.7178449705</v>
      </c>
      <c r="F90" s="487">
        <v>2410818.7402096335</v>
      </c>
      <c r="G90" s="487">
        <v>2410818.7402096335</v>
      </c>
      <c r="H90" s="490">
        <f t="shared" si="12"/>
        <v>0</v>
      </c>
      <c r="I90" s="479">
        <v>-13560927.328409109</v>
      </c>
      <c r="J90" s="480">
        <v>-13420061.253801413</v>
      </c>
      <c r="K90" s="480">
        <v>-13744131.935287127</v>
      </c>
      <c r="L90" s="480">
        <v>-13744131.935287127</v>
      </c>
      <c r="M90" s="477">
        <f t="shared" si="13"/>
        <v>0</v>
      </c>
      <c r="N90" s="200">
        <v>-11015200.580269642</v>
      </c>
      <c r="O90" s="437">
        <v>-10908629.535956442</v>
      </c>
      <c r="P90" s="437">
        <v>-11333313.195077494</v>
      </c>
      <c r="Q90" s="619">
        <f t="shared" si="14"/>
        <v>-11333313.195077494</v>
      </c>
      <c r="R90" s="476">
        <f t="shared" si="20"/>
        <v>0</v>
      </c>
      <c r="S90" s="437">
        <v>5493540.8309436813</v>
      </c>
      <c r="T90" s="437">
        <v>5493540.8309436813</v>
      </c>
      <c r="U90" s="437">
        <v>5513901.5913543198</v>
      </c>
      <c r="V90" s="437">
        <v>5513901.5913543198</v>
      </c>
      <c r="W90" s="476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76">
        <f t="shared" si="16"/>
        <v>0</v>
      </c>
      <c r="AC90" s="437">
        <v>3273210.4884122438</v>
      </c>
      <c r="AD90" s="437">
        <v>3257080.4905842296</v>
      </c>
      <c r="AE90" s="437">
        <v>3257080.4905842296</v>
      </c>
      <c r="AF90" s="437">
        <v>3214817.9245309983</v>
      </c>
      <c r="AG90" s="476">
        <f t="shared" si="17"/>
        <v>-42262.566053231247</v>
      </c>
      <c r="AH90" s="435">
        <v>-2248449.2609137171</v>
      </c>
      <c r="AI90" s="435">
        <v>-2158008.2144285315</v>
      </c>
      <c r="AJ90" s="435">
        <v>-2562331.1131389444</v>
      </c>
      <c r="AK90" s="425">
        <f t="shared" si="18"/>
        <v>-2604593.6791921756</v>
      </c>
      <c r="AL90" s="476">
        <f t="shared" si="19"/>
        <v>-42262.566053231247</v>
      </c>
      <c r="AM90" s="426">
        <v>19</v>
      </c>
      <c r="AN90" s="426">
        <v>19</v>
      </c>
    </row>
    <row r="91" spans="1:40">
      <c r="A91" s="431">
        <v>241</v>
      </c>
      <c r="B91" s="432" t="s">
        <v>95</v>
      </c>
      <c r="C91" s="433">
        <v>7771</v>
      </c>
      <c r="D91" s="491">
        <v>2749162.8510020212</v>
      </c>
      <c r="E91" s="487">
        <v>2725122.1434176401</v>
      </c>
      <c r="F91" s="487">
        <v>2733052.4179990706</v>
      </c>
      <c r="G91" s="487">
        <v>2733052.4179990706</v>
      </c>
      <c r="H91" s="490">
        <f t="shared" si="12"/>
        <v>0</v>
      </c>
      <c r="I91" s="479">
        <v>-3298830.6149604577</v>
      </c>
      <c r="J91" s="480">
        <v>-3167724.7407057351</v>
      </c>
      <c r="K91" s="480">
        <v>-3285094.9669213975</v>
      </c>
      <c r="L91" s="480">
        <v>-3285094.9669213975</v>
      </c>
      <c r="M91" s="477">
        <f t="shared" si="13"/>
        <v>0</v>
      </c>
      <c r="N91" s="200">
        <v>-549667.76395843644</v>
      </c>
      <c r="O91" s="437">
        <v>-442602.59728809493</v>
      </c>
      <c r="P91" s="437">
        <v>-552042.54892232688</v>
      </c>
      <c r="Q91" s="619">
        <f t="shared" si="14"/>
        <v>-552042.54892232688</v>
      </c>
      <c r="R91" s="476">
        <f t="shared" si="20"/>
        <v>0</v>
      </c>
      <c r="S91" s="437">
        <v>1647267.5637608755</v>
      </c>
      <c r="T91" s="437">
        <v>1647267.5637608755</v>
      </c>
      <c r="U91" s="437">
        <v>1649253.9476050371</v>
      </c>
      <c r="V91" s="437">
        <v>1649253.9476050371</v>
      </c>
      <c r="W91" s="476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76">
        <f t="shared" si="16"/>
        <v>0</v>
      </c>
      <c r="AC91" s="437">
        <v>1162193.9186751309</v>
      </c>
      <c r="AD91" s="437">
        <v>1160725.3714349321</v>
      </c>
      <c r="AE91" s="437">
        <v>1160725.3714349321</v>
      </c>
      <c r="AF91" s="437">
        <v>1132542.5612872744</v>
      </c>
      <c r="AG91" s="476">
        <f t="shared" si="17"/>
        <v>-28182.810147657758</v>
      </c>
      <c r="AH91" s="435">
        <v>2259793.71847757</v>
      </c>
      <c r="AI91" s="435">
        <v>2365390.3379077129</v>
      </c>
      <c r="AJ91" s="435">
        <v>2257936.7701176424</v>
      </c>
      <c r="AK91" s="425">
        <f t="shared" si="18"/>
        <v>2229753.9599699844</v>
      </c>
      <c r="AL91" s="476">
        <f t="shared" si="19"/>
        <v>-28182.81014765799</v>
      </c>
      <c r="AM91" s="426">
        <v>19</v>
      </c>
      <c r="AN91" s="426">
        <v>19</v>
      </c>
    </row>
    <row r="92" spans="1:40">
      <c r="A92" s="431">
        <v>244</v>
      </c>
      <c r="B92" s="432" t="s">
        <v>96</v>
      </c>
      <c r="C92" s="433">
        <v>19300</v>
      </c>
      <c r="D92" s="491">
        <v>17554102.081915356</v>
      </c>
      <c r="E92" s="487">
        <v>17411111.991840411</v>
      </c>
      <c r="F92" s="487">
        <v>17399743.879205678</v>
      </c>
      <c r="G92" s="487">
        <v>17399743.879205678</v>
      </c>
      <c r="H92" s="490">
        <f t="shared" si="12"/>
        <v>0</v>
      </c>
      <c r="I92" s="479">
        <v>-763319.72460098413</v>
      </c>
      <c r="J92" s="480">
        <v>-660296.67065608583</v>
      </c>
      <c r="K92" s="480">
        <v>-937547.05443573243</v>
      </c>
      <c r="L92" s="480">
        <v>-937547.05443573243</v>
      </c>
      <c r="M92" s="477">
        <f t="shared" si="13"/>
        <v>0</v>
      </c>
      <c r="N92" s="200">
        <v>16790782.357314371</v>
      </c>
      <c r="O92" s="437">
        <v>16750815.321184324</v>
      </c>
      <c r="P92" s="437">
        <v>16462196.824769944</v>
      </c>
      <c r="Q92" s="619">
        <f t="shared" si="14"/>
        <v>16462196.824769946</v>
      </c>
      <c r="R92" s="476">
        <f t="shared" si="20"/>
        <v>0</v>
      </c>
      <c r="S92" s="437">
        <v>3648764.5069138221</v>
      </c>
      <c r="T92" s="437">
        <v>3648764.5069138221</v>
      </c>
      <c r="U92" s="437">
        <v>3660954.0326702883</v>
      </c>
      <c r="V92" s="437">
        <v>3660954.0326702883</v>
      </c>
      <c r="W92" s="476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76">
        <f t="shared" si="16"/>
        <v>0</v>
      </c>
      <c r="AC92" s="437">
        <v>2133772.7112558484</v>
      </c>
      <c r="AD92" s="437">
        <v>2140760.6478498233</v>
      </c>
      <c r="AE92" s="437">
        <v>2140760.6478498233</v>
      </c>
      <c r="AF92" s="437">
        <v>2075376.9698116761</v>
      </c>
      <c r="AG92" s="476">
        <f t="shared" si="17"/>
        <v>-65383.678038147278</v>
      </c>
      <c r="AH92" s="435">
        <v>22573319.575484041</v>
      </c>
      <c r="AI92" s="435">
        <v>22540340.475947972</v>
      </c>
      <c r="AJ92" s="435">
        <v>22263911.505290058</v>
      </c>
      <c r="AK92" s="425">
        <f t="shared" si="18"/>
        <v>22198527.827251911</v>
      </c>
      <c r="AL92" s="476">
        <f t="shared" si="19"/>
        <v>-65383.678038146347</v>
      </c>
      <c r="AM92" s="426">
        <v>17</v>
      </c>
      <c r="AN92" s="426">
        <v>17</v>
      </c>
    </row>
    <row r="93" spans="1:40">
      <c r="A93" s="431">
        <v>245</v>
      </c>
      <c r="B93" s="432" t="s">
        <v>539</v>
      </c>
      <c r="C93" s="433">
        <v>37676</v>
      </c>
      <c r="D93" s="491">
        <v>16231196.747751299</v>
      </c>
      <c r="E93" s="487">
        <v>16067265.458621658</v>
      </c>
      <c r="F93" s="487">
        <v>16007361.303351667</v>
      </c>
      <c r="G93" s="487">
        <v>16007361.303351667</v>
      </c>
      <c r="H93" s="490">
        <f t="shared" si="12"/>
        <v>0</v>
      </c>
      <c r="I93" s="479">
        <v>-4409826.0707498873</v>
      </c>
      <c r="J93" s="480">
        <v>-4222695.2000966361</v>
      </c>
      <c r="K93" s="480">
        <v>-4411978.1680065524</v>
      </c>
      <c r="L93" s="480">
        <v>-4411978.1680065524</v>
      </c>
      <c r="M93" s="477">
        <f t="shared" si="13"/>
        <v>0</v>
      </c>
      <c r="N93" s="200">
        <v>11821370.677001411</v>
      </c>
      <c r="O93" s="437">
        <v>11844570.258525021</v>
      </c>
      <c r="P93" s="437">
        <v>11595383.135345114</v>
      </c>
      <c r="Q93" s="619">
        <f t="shared" si="14"/>
        <v>11595383.135345114</v>
      </c>
      <c r="R93" s="476">
        <f t="shared" si="20"/>
        <v>0</v>
      </c>
      <c r="S93" s="437">
        <v>449906.16819152434</v>
      </c>
      <c r="T93" s="437">
        <v>449906.16819152434</v>
      </c>
      <c r="U93" s="437">
        <v>430942.73587921291</v>
      </c>
      <c r="V93" s="437">
        <v>430942.73587921291</v>
      </c>
      <c r="W93" s="476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76">
        <f t="shared" si="16"/>
        <v>0</v>
      </c>
      <c r="AC93" s="437">
        <v>4916867.2328738431</v>
      </c>
      <c r="AD93" s="437">
        <v>4928311.1148029678</v>
      </c>
      <c r="AE93" s="437">
        <v>4928311.1148029678</v>
      </c>
      <c r="AF93" s="437">
        <v>4824294.0159718813</v>
      </c>
      <c r="AG93" s="476">
        <f t="shared" si="17"/>
        <v>-104017.09883108642</v>
      </c>
      <c r="AH93" s="435">
        <v>17188144.078066777</v>
      </c>
      <c r="AI93" s="435">
        <v>17222787.541519515</v>
      </c>
      <c r="AJ93" s="435">
        <v>16954636.986027293</v>
      </c>
      <c r="AK93" s="425">
        <f t="shared" si="18"/>
        <v>16850619.887196209</v>
      </c>
      <c r="AL93" s="476">
        <f t="shared" si="19"/>
        <v>-104017.09883108363</v>
      </c>
      <c r="AM93" s="426">
        <v>1</v>
      </c>
      <c r="AN93" s="427">
        <v>35</v>
      </c>
    </row>
    <row r="94" spans="1:40">
      <c r="A94" s="431">
        <v>249</v>
      </c>
      <c r="B94" s="432" t="s">
        <v>540</v>
      </c>
      <c r="C94" s="433">
        <v>9250</v>
      </c>
      <c r="D94" s="491">
        <v>1099540.1543762996</v>
      </c>
      <c r="E94" s="487">
        <v>1085916.8901153561</v>
      </c>
      <c r="F94" s="487">
        <v>1066449.7104113228</v>
      </c>
      <c r="G94" s="487">
        <v>1066449.7104113228</v>
      </c>
      <c r="H94" s="490">
        <f t="shared" si="12"/>
        <v>0</v>
      </c>
      <c r="I94" s="479">
        <v>133856.86784603589</v>
      </c>
      <c r="J94" s="480">
        <v>541705.76661921164</v>
      </c>
      <c r="K94" s="480">
        <v>476864.1442140271</v>
      </c>
      <c r="L94" s="480">
        <v>476864.1442140271</v>
      </c>
      <c r="M94" s="477">
        <f t="shared" si="13"/>
        <v>0</v>
      </c>
      <c r="N94" s="200">
        <v>1233397.0222223355</v>
      </c>
      <c r="O94" s="437">
        <v>1627622.6567345676</v>
      </c>
      <c r="P94" s="437">
        <v>1543313.8546253499</v>
      </c>
      <c r="Q94" s="619">
        <f t="shared" si="14"/>
        <v>1543313.8546253499</v>
      </c>
      <c r="R94" s="476">
        <f t="shared" si="20"/>
        <v>0</v>
      </c>
      <c r="S94" s="437">
        <v>3370164.2183825606</v>
      </c>
      <c r="T94" s="437">
        <v>3370164.2183825606</v>
      </c>
      <c r="U94" s="437">
        <v>3375148.8711746689</v>
      </c>
      <c r="V94" s="437">
        <v>3375148.8711746689</v>
      </c>
      <c r="W94" s="476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76">
        <f t="shared" si="16"/>
        <v>0</v>
      </c>
      <c r="AC94" s="437">
        <v>1698375.0727807274</v>
      </c>
      <c r="AD94" s="437">
        <v>1685477.972585392</v>
      </c>
      <c r="AE94" s="437">
        <v>1685477.972585392</v>
      </c>
      <c r="AF94" s="437">
        <v>1665414.2069316842</v>
      </c>
      <c r="AG94" s="476">
        <f t="shared" si="17"/>
        <v>-20063.765653707786</v>
      </c>
      <c r="AH94" s="435">
        <v>6301936.3133856235</v>
      </c>
      <c r="AI94" s="435">
        <v>6683264.8477025209</v>
      </c>
      <c r="AJ94" s="435">
        <v>6603940.6983854109</v>
      </c>
      <c r="AK94" s="425">
        <f t="shared" si="18"/>
        <v>6583876.9327317029</v>
      </c>
      <c r="AL94" s="476">
        <f t="shared" si="19"/>
        <v>-20063.765653708018</v>
      </c>
      <c r="AM94" s="426">
        <v>13</v>
      </c>
      <c r="AN94" s="426">
        <v>13</v>
      </c>
    </row>
    <row r="95" spans="1:40">
      <c r="A95" s="431">
        <v>250</v>
      </c>
      <c r="B95" s="432" t="s">
        <v>99</v>
      </c>
      <c r="C95" s="433">
        <v>1771</v>
      </c>
      <c r="D95" s="491">
        <v>248508.71122095262</v>
      </c>
      <c r="E95" s="487">
        <v>245786.71698753064</v>
      </c>
      <c r="F95" s="487">
        <v>242412.14290991778</v>
      </c>
      <c r="G95" s="487">
        <v>242412.14290991778</v>
      </c>
      <c r="H95" s="490">
        <f t="shared" si="12"/>
        <v>0</v>
      </c>
      <c r="I95" s="479">
        <v>-32285.295610567089</v>
      </c>
      <c r="J95" s="480">
        <v>-15323.939005654</v>
      </c>
      <c r="K95" s="480">
        <v>-25812.027091576929</v>
      </c>
      <c r="L95" s="480">
        <v>-25812.027091576929</v>
      </c>
      <c r="M95" s="477">
        <f t="shared" si="13"/>
        <v>0</v>
      </c>
      <c r="N95" s="200">
        <v>216223.41561038553</v>
      </c>
      <c r="O95" s="437">
        <v>230462.77798187663</v>
      </c>
      <c r="P95" s="437">
        <v>216600.11581834086</v>
      </c>
      <c r="Q95" s="619">
        <f t="shared" si="14"/>
        <v>216600.11581834086</v>
      </c>
      <c r="R95" s="476">
        <f t="shared" si="20"/>
        <v>0</v>
      </c>
      <c r="S95" s="437">
        <v>800588.4142392145</v>
      </c>
      <c r="T95" s="437">
        <v>800588.4142392145</v>
      </c>
      <c r="U95" s="437">
        <v>800408.86810264259</v>
      </c>
      <c r="V95" s="437">
        <v>800408.86810264259</v>
      </c>
      <c r="W95" s="476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76">
        <f t="shared" si="16"/>
        <v>0</v>
      </c>
      <c r="AC95" s="437">
        <v>449946.54419765261</v>
      </c>
      <c r="AD95" s="437">
        <v>446078.94103043032</v>
      </c>
      <c r="AE95" s="437">
        <v>446078.94103043032</v>
      </c>
      <c r="AF95" s="437">
        <v>441292.16868401034</v>
      </c>
      <c r="AG95" s="476">
        <f t="shared" si="17"/>
        <v>-4786.7723464199807</v>
      </c>
      <c r="AH95" s="435">
        <v>1466758.3740472528</v>
      </c>
      <c r="AI95" s="435">
        <v>1477130.1332515215</v>
      </c>
      <c r="AJ95" s="435">
        <v>1463087.9249514139</v>
      </c>
      <c r="AK95" s="425">
        <f t="shared" si="18"/>
        <v>1458301.1526049939</v>
      </c>
      <c r="AL95" s="476">
        <f t="shared" si="19"/>
        <v>-4786.7723464199807</v>
      </c>
      <c r="AM95" s="426">
        <v>6</v>
      </c>
      <c r="AN95" s="426">
        <v>6</v>
      </c>
    </row>
    <row r="96" spans="1:40">
      <c r="A96" s="431">
        <v>256</v>
      </c>
      <c r="B96" s="432" t="s">
        <v>100</v>
      </c>
      <c r="C96" s="433">
        <v>1554</v>
      </c>
      <c r="D96" s="491">
        <v>1466731.7269635205</v>
      </c>
      <c r="E96" s="487">
        <v>1454907.1315424806</v>
      </c>
      <c r="F96" s="487">
        <v>1455064.3515382553</v>
      </c>
      <c r="G96" s="487">
        <v>1455064.3515382553</v>
      </c>
      <c r="H96" s="490">
        <f t="shared" si="12"/>
        <v>0</v>
      </c>
      <c r="I96" s="479">
        <v>-930676.88500099117</v>
      </c>
      <c r="J96" s="480">
        <v>-917985.69217373442</v>
      </c>
      <c r="K96" s="480">
        <v>-884383.98853418825</v>
      </c>
      <c r="L96" s="480">
        <v>-884383.98853418825</v>
      </c>
      <c r="M96" s="477">
        <f t="shared" si="13"/>
        <v>0</v>
      </c>
      <c r="N96" s="200">
        <v>536054.84196252946</v>
      </c>
      <c r="O96" s="437">
        <v>536921.43936874624</v>
      </c>
      <c r="P96" s="437">
        <v>570680.36300406721</v>
      </c>
      <c r="Q96" s="619">
        <f t="shared" si="14"/>
        <v>570680.3630040671</v>
      </c>
      <c r="R96" s="476">
        <f t="shared" si="20"/>
        <v>0</v>
      </c>
      <c r="S96" s="437">
        <v>863708.86085774784</v>
      </c>
      <c r="T96" s="437">
        <v>863708.86085774784</v>
      </c>
      <c r="U96" s="437">
        <v>851903.69821475446</v>
      </c>
      <c r="V96" s="437">
        <v>851903.69821475446</v>
      </c>
      <c r="W96" s="476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76">
        <f t="shared" si="16"/>
        <v>0</v>
      </c>
      <c r="AC96" s="437">
        <v>346411.0872266661</v>
      </c>
      <c r="AD96" s="437">
        <v>343622.97899408423</v>
      </c>
      <c r="AE96" s="437">
        <v>343622.97899408423</v>
      </c>
      <c r="AF96" s="437">
        <v>343315.21196814114</v>
      </c>
      <c r="AG96" s="476">
        <f t="shared" si="17"/>
        <v>-307.76702594308881</v>
      </c>
      <c r="AH96" s="435">
        <v>1746174.7900469434</v>
      </c>
      <c r="AI96" s="435">
        <v>1744253.2792205785</v>
      </c>
      <c r="AJ96" s="435">
        <v>1766207.040212906</v>
      </c>
      <c r="AK96" s="425">
        <f t="shared" si="18"/>
        <v>1765899.2731869628</v>
      </c>
      <c r="AL96" s="476">
        <f t="shared" si="19"/>
        <v>-307.76702594314702</v>
      </c>
      <c r="AM96" s="426">
        <v>13</v>
      </c>
      <c r="AN96" s="426">
        <v>13</v>
      </c>
    </row>
    <row r="97" spans="1:40">
      <c r="A97" s="431">
        <v>257</v>
      </c>
      <c r="B97" s="432" t="s">
        <v>541</v>
      </c>
      <c r="C97" s="433">
        <v>40722</v>
      </c>
      <c r="D97" s="491">
        <v>27040326.161945492</v>
      </c>
      <c r="E97" s="487">
        <v>26804754.29180374</v>
      </c>
      <c r="F97" s="487">
        <v>26944036.947541714</v>
      </c>
      <c r="G97" s="487">
        <v>26944036.947541714</v>
      </c>
      <c r="H97" s="490">
        <f t="shared" si="12"/>
        <v>0</v>
      </c>
      <c r="I97" s="479">
        <v>8726310.6340783332</v>
      </c>
      <c r="J97" s="480">
        <v>8946015.13761287</v>
      </c>
      <c r="K97" s="480">
        <v>8502397.593545258</v>
      </c>
      <c r="L97" s="480">
        <v>8502397.593545258</v>
      </c>
      <c r="M97" s="477">
        <f t="shared" si="13"/>
        <v>0</v>
      </c>
      <c r="N97" s="200">
        <v>35766636.796023823</v>
      </c>
      <c r="O97" s="437">
        <v>35750769.429416612</v>
      </c>
      <c r="P97" s="437">
        <v>35446434.541086972</v>
      </c>
      <c r="Q97" s="619">
        <f t="shared" si="14"/>
        <v>35446434.541086972</v>
      </c>
      <c r="R97" s="476">
        <f t="shared" si="20"/>
        <v>0</v>
      </c>
      <c r="S97" s="437">
        <v>-948314.03661113151</v>
      </c>
      <c r="T97" s="437">
        <v>-948314.03661113151</v>
      </c>
      <c r="U97" s="437">
        <v>-957594.10945789458</v>
      </c>
      <c r="V97" s="437">
        <v>-957594.10945789458</v>
      </c>
      <c r="W97" s="476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76">
        <f t="shared" si="16"/>
        <v>0</v>
      </c>
      <c r="AC97" s="437">
        <v>4588898.5485189194</v>
      </c>
      <c r="AD97" s="437">
        <v>4611762.1339289891</v>
      </c>
      <c r="AE97" s="437">
        <v>4611762.1339289891</v>
      </c>
      <c r="AF97" s="437">
        <v>4500387.5614631632</v>
      </c>
      <c r="AG97" s="476">
        <f t="shared" si="17"/>
        <v>-111374.57246582583</v>
      </c>
      <c r="AH97" s="435">
        <v>39407221.307931609</v>
      </c>
      <c r="AI97" s="435">
        <v>39414217.526734471</v>
      </c>
      <c r="AJ97" s="435">
        <v>39100602.565558068</v>
      </c>
      <c r="AK97" s="425">
        <f t="shared" si="18"/>
        <v>38989227.993092239</v>
      </c>
      <c r="AL97" s="476">
        <f t="shared" si="19"/>
        <v>-111374.57246582955</v>
      </c>
      <c r="AM97" s="426">
        <v>1</v>
      </c>
      <c r="AN97" s="427">
        <v>34</v>
      </c>
    </row>
    <row r="98" spans="1:40">
      <c r="A98" s="431">
        <v>260</v>
      </c>
      <c r="B98" s="432" t="s">
        <v>542</v>
      </c>
      <c r="C98" s="433">
        <v>9727</v>
      </c>
      <c r="D98" s="491">
        <v>1300672.6384009877</v>
      </c>
      <c r="E98" s="487">
        <v>1286360.1475750031</v>
      </c>
      <c r="F98" s="487">
        <v>1308927.3986522169</v>
      </c>
      <c r="G98" s="487">
        <v>1308927.3986522169</v>
      </c>
      <c r="H98" s="490">
        <f t="shared" si="12"/>
        <v>0</v>
      </c>
      <c r="I98" s="479">
        <v>4284228.2113955179</v>
      </c>
      <c r="J98" s="480">
        <v>3876443.1129647354</v>
      </c>
      <c r="K98" s="480">
        <v>3927690.0866804593</v>
      </c>
      <c r="L98" s="480">
        <v>3927690.0866804593</v>
      </c>
      <c r="M98" s="477">
        <f t="shared" si="13"/>
        <v>0</v>
      </c>
      <c r="N98" s="200">
        <v>5584900.8497965056</v>
      </c>
      <c r="O98" s="437">
        <v>5162803.2605397385</v>
      </c>
      <c r="P98" s="437">
        <v>5236617.4853326762</v>
      </c>
      <c r="Q98" s="619">
        <f t="shared" si="14"/>
        <v>5236617.4853326762</v>
      </c>
      <c r="R98" s="476">
        <f t="shared" si="20"/>
        <v>0</v>
      </c>
      <c r="S98" s="437">
        <v>5274438.7130311942</v>
      </c>
      <c r="T98" s="437">
        <v>5274438.7130311942</v>
      </c>
      <c r="U98" s="437">
        <v>5269298.3131798524</v>
      </c>
      <c r="V98" s="437">
        <v>5269298.3131798524</v>
      </c>
      <c r="W98" s="476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76">
        <f t="shared" si="16"/>
        <v>0</v>
      </c>
      <c r="AC98" s="437">
        <v>2136981.0484412489</v>
      </c>
      <c r="AD98" s="437">
        <v>2122757.7295961115</v>
      </c>
      <c r="AE98" s="437">
        <v>2122757.7295961115</v>
      </c>
      <c r="AF98" s="437">
        <v>2104520.913554274</v>
      </c>
      <c r="AG98" s="476">
        <f t="shared" si="17"/>
        <v>-18236.816041837446</v>
      </c>
      <c r="AH98" s="435">
        <v>12996320.611268949</v>
      </c>
      <c r="AI98" s="435">
        <v>12559999.703167044</v>
      </c>
      <c r="AJ98" s="435">
        <v>12628673.528108642</v>
      </c>
      <c r="AK98" s="425">
        <f t="shared" si="18"/>
        <v>12610436.712066803</v>
      </c>
      <c r="AL98" s="476">
        <f t="shared" si="19"/>
        <v>-18236.816041838378</v>
      </c>
      <c r="AM98" s="426">
        <v>12</v>
      </c>
      <c r="AN98" s="426">
        <v>12</v>
      </c>
    </row>
    <row r="99" spans="1:40">
      <c r="A99" s="431">
        <v>261</v>
      </c>
      <c r="B99" s="432" t="s">
        <v>103</v>
      </c>
      <c r="C99" s="433">
        <v>6637</v>
      </c>
      <c r="D99" s="491">
        <v>8834529.4878397342</v>
      </c>
      <c r="E99" s="487">
        <v>8763317.960808143</v>
      </c>
      <c r="F99" s="487">
        <v>8746450.1319184788</v>
      </c>
      <c r="G99" s="487">
        <v>8746450.1319184788</v>
      </c>
      <c r="H99" s="490">
        <f t="shared" si="12"/>
        <v>0</v>
      </c>
      <c r="I99" s="479">
        <v>1996072.3367443911</v>
      </c>
      <c r="J99" s="480">
        <v>2041367.1155415582</v>
      </c>
      <c r="K99" s="480">
        <v>2083406.6314148782</v>
      </c>
      <c r="L99" s="480">
        <v>2083406.6314148782</v>
      </c>
      <c r="M99" s="477">
        <f t="shared" si="13"/>
        <v>0</v>
      </c>
      <c r="N99" s="200">
        <v>10830601.824584125</v>
      </c>
      <c r="O99" s="437">
        <v>10804685.076349702</v>
      </c>
      <c r="P99" s="437">
        <v>10829856.763333358</v>
      </c>
      <c r="Q99" s="619">
        <f t="shared" si="14"/>
        <v>10829856.763333358</v>
      </c>
      <c r="R99" s="476">
        <f t="shared" si="20"/>
        <v>0</v>
      </c>
      <c r="S99" s="437">
        <v>-325792.58674560982</v>
      </c>
      <c r="T99" s="437">
        <v>-325792.58674560982</v>
      </c>
      <c r="U99" s="437">
        <v>-325223.46925284469</v>
      </c>
      <c r="V99" s="437">
        <v>-325223.46925284469</v>
      </c>
      <c r="W99" s="476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76">
        <f t="shared" si="16"/>
        <v>0</v>
      </c>
      <c r="AC99" s="437">
        <v>1242738.1191856442</v>
      </c>
      <c r="AD99" s="437">
        <v>1237752.5144457428</v>
      </c>
      <c r="AE99" s="437">
        <v>1237752.5144457428</v>
      </c>
      <c r="AF99" s="437">
        <v>1207171.2267386289</v>
      </c>
      <c r="AG99" s="476">
        <f t="shared" si="17"/>
        <v>-30581.287707113894</v>
      </c>
      <c r="AH99" s="435">
        <v>11747547.357024159</v>
      </c>
      <c r="AI99" s="435">
        <v>11716645.004049834</v>
      </c>
      <c r="AJ99" s="435">
        <v>11742385.808526255</v>
      </c>
      <c r="AK99" s="425">
        <f t="shared" si="18"/>
        <v>11711804.520819142</v>
      </c>
      <c r="AL99" s="476">
        <f t="shared" si="19"/>
        <v>-30581.28770711273</v>
      </c>
      <c r="AM99" s="426">
        <v>19</v>
      </c>
      <c r="AN99" s="426">
        <v>19</v>
      </c>
    </row>
    <row r="100" spans="1:40">
      <c r="A100" s="431">
        <v>263</v>
      </c>
      <c r="B100" s="432" t="s">
        <v>104</v>
      </c>
      <c r="C100" s="433">
        <v>7597</v>
      </c>
      <c r="D100" s="491">
        <v>2145511.9587151268</v>
      </c>
      <c r="E100" s="487">
        <v>2125107.2302948795</v>
      </c>
      <c r="F100" s="487">
        <v>2124762.5472917403</v>
      </c>
      <c r="G100" s="487">
        <v>2124762.5472917403</v>
      </c>
      <c r="H100" s="490">
        <f t="shared" si="12"/>
        <v>0</v>
      </c>
      <c r="I100" s="479">
        <v>1055110.1269797375</v>
      </c>
      <c r="J100" s="480">
        <v>1185352.1889650451</v>
      </c>
      <c r="K100" s="480">
        <v>1163692.7855000519</v>
      </c>
      <c r="L100" s="480">
        <v>1163692.7855000519</v>
      </c>
      <c r="M100" s="477">
        <f t="shared" si="13"/>
        <v>0</v>
      </c>
      <c r="N100" s="200">
        <v>3200622.0856948644</v>
      </c>
      <c r="O100" s="437">
        <v>3310459.4192599244</v>
      </c>
      <c r="P100" s="437">
        <v>3288455.3327917922</v>
      </c>
      <c r="Q100" s="619">
        <f t="shared" si="14"/>
        <v>3288455.3327917922</v>
      </c>
      <c r="R100" s="476">
        <f t="shared" si="20"/>
        <v>0</v>
      </c>
      <c r="S100" s="437">
        <v>4525674.4074406447</v>
      </c>
      <c r="T100" s="437">
        <v>4525674.4074406447</v>
      </c>
      <c r="U100" s="437">
        <v>4502123.8269685572</v>
      </c>
      <c r="V100" s="437">
        <v>4502123.8269685572</v>
      </c>
      <c r="W100" s="476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76">
        <f t="shared" si="16"/>
        <v>0</v>
      </c>
      <c r="AC100" s="437">
        <v>1823478.112734033</v>
      </c>
      <c r="AD100" s="437">
        <v>1808411.2409097727</v>
      </c>
      <c r="AE100" s="437">
        <v>1808411.2409097727</v>
      </c>
      <c r="AF100" s="437">
        <v>1805927.0038778996</v>
      </c>
      <c r="AG100" s="476">
        <f t="shared" si="17"/>
        <v>-2484.2370318730827</v>
      </c>
      <c r="AH100" s="435">
        <v>9549774.6058695428</v>
      </c>
      <c r="AI100" s="435">
        <v>9644545.0676103421</v>
      </c>
      <c r="AJ100" s="435">
        <v>9598990.4006701224</v>
      </c>
      <c r="AK100" s="425">
        <f t="shared" si="18"/>
        <v>9596506.163638249</v>
      </c>
      <c r="AL100" s="476">
        <f t="shared" si="19"/>
        <v>-2484.2370318733156</v>
      </c>
      <c r="AM100" s="426">
        <v>11</v>
      </c>
      <c r="AN100" s="426">
        <v>11</v>
      </c>
    </row>
    <row r="101" spans="1:40">
      <c r="A101" s="431">
        <v>265</v>
      </c>
      <c r="B101" s="432" t="s">
        <v>105</v>
      </c>
      <c r="C101" s="433">
        <v>1064</v>
      </c>
      <c r="D101" s="491">
        <v>839000.35782323638</v>
      </c>
      <c r="E101" s="487">
        <v>831976.93894908309</v>
      </c>
      <c r="F101" s="487">
        <v>828443.31097158382</v>
      </c>
      <c r="G101" s="487">
        <v>828443.31097158382</v>
      </c>
      <c r="H101" s="490">
        <f t="shared" si="12"/>
        <v>0</v>
      </c>
      <c r="I101" s="479">
        <v>538707.85530077759</v>
      </c>
      <c r="J101" s="480">
        <v>515066.91229501774</v>
      </c>
      <c r="K101" s="480">
        <v>516086.19188805355</v>
      </c>
      <c r="L101" s="480">
        <v>516086.19188805355</v>
      </c>
      <c r="M101" s="477">
        <f t="shared" si="13"/>
        <v>0</v>
      </c>
      <c r="N101" s="200">
        <v>1377708.213124014</v>
      </c>
      <c r="O101" s="437">
        <v>1347043.8512441008</v>
      </c>
      <c r="P101" s="437">
        <v>1344529.5028596374</v>
      </c>
      <c r="Q101" s="619">
        <f t="shared" si="14"/>
        <v>1344529.5028596374</v>
      </c>
      <c r="R101" s="476">
        <f t="shared" si="20"/>
        <v>0</v>
      </c>
      <c r="S101" s="437">
        <v>351891.74439606641</v>
      </c>
      <c r="T101" s="437">
        <v>351891.74439606641</v>
      </c>
      <c r="U101" s="437">
        <v>352735.55910361098</v>
      </c>
      <c r="V101" s="437">
        <v>352735.55910361098</v>
      </c>
      <c r="W101" s="476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76">
        <f t="shared" si="16"/>
        <v>0</v>
      </c>
      <c r="AC101" s="437">
        <v>247517.98999192088</v>
      </c>
      <c r="AD101" s="437">
        <v>245135.6192783131</v>
      </c>
      <c r="AE101" s="437">
        <v>245135.6192783131</v>
      </c>
      <c r="AF101" s="437">
        <v>244194.61411271486</v>
      </c>
      <c r="AG101" s="476">
        <f t="shared" si="17"/>
        <v>-941.00516559823882</v>
      </c>
      <c r="AH101" s="435">
        <v>1977117.9475120013</v>
      </c>
      <c r="AI101" s="435">
        <v>1944071.2149184803</v>
      </c>
      <c r="AJ101" s="435">
        <v>1942400.6812415614</v>
      </c>
      <c r="AK101" s="425">
        <f t="shared" si="18"/>
        <v>1941459.6760759631</v>
      </c>
      <c r="AL101" s="476">
        <f t="shared" si="19"/>
        <v>-941.00516559835523</v>
      </c>
      <c r="AM101" s="426">
        <v>13</v>
      </c>
      <c r="AN101" s="426">
        <v>13</v>
      </c>
    </row>
    <row r="102" spans="1:40">
      <c r="A102" s="431">
        <v>271</v>
      </c>
      <c r="B102" s="432" t="s">
        <v>543</v>
      </c>
      <c r="C102" s="433">
        <v>6903</v>
      </c>
      <c r="D102" s="491">
        <v>255625.74267281289</v>
      </c>
      <c r="E102" s="487">
        <v>250233.19591810182</v>
      </c>
      <c r="F102" s="487">
        <v>260942.54594402877</v>
      </c>
      <c r="G102" s="487">
        <v>260942.54594402877</v>
      </c>
      <c r="H102" s="490">
        <f t="shared" si="12"/>
        <v>0</v>
      </c>
      <c r="I102" s="479">
        <v>-1432898.279501874</v>
      </c>
      <c r="J102" s="480">
        <v>-1383609.2299711471</v>
      </c>
      <c r="K102" s="480">
        <v>-1457040.5399243368</v>
      </c>
      <c r="L102" s="480">
        <v>-1457040.5399243368</v>
      </c>
      <c r="M102" s="477">
        <f t="shared" si="13"/>
        <v>0</v>
      </c>
      <c r="N102" s="200">
        <v>-1177272.5368290611</v>
      </c>
      <c r="O102" s="437">
        <v>-1133376.0340530453</v>
      </c>
      <c r="P102" s="437">
        <v>-1196097.9939803081</v>
      </c>
      <c r="Q102" s="619">
        <f t="shared" si="14"/>
        <v>-1196097.9939803081</v>
      </c>
      <c r="R102" s="476">
        <f t="shared" si="20"/>
        <v>0</v>
      </c>
      <c r="S102" s="437">
        <v>2969794.9676897782</v>
      </c>
      <c r="T102" s="437">
        <v>2969794.9676897782</v>
      </c>
      <c r="U102" s="437">
        <v>2979268.6270577195</v>
      </c>
      <c r="V102" s="437">
        <v>2979268.6270577195</v>
      </c>
      <c r="W102" s="476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76">
        <f t="shared" si="16"/>
        <v>0</v>
      </c>
      <c r="AC102" s="437">
        <v>1436809.5722230955</v>
      </c>
      <c r="AD102" s="437">
        <v>1426941.9970363053</v>
      </c>
      <c r="AE102" s="437">
        <v>1426941.9970363053</v>
      </c>
      <c r="AF102" s="437">
        <v>1410926.1071647825</v>
      </c>
      <c r="AG102" s="476">
        <f t="shared" si="17"/>
        <v>-16015.889871522784</v>
      </c>
      <c r="AH102" s="435">
        <v>3229332.0030838125</v>
      </c>
      <c r="AI102" s="435">
        <v>3263360.9306730381</v>
      </c>
      <c r="AJ102" s="435">
        <v>3210112.6301137167</v>
      </c>
      <c r="AK102" s="425">
        <f t="shared" si="18"/>
        <v>3194096.7402421939</v>
      </c>
      <c r="AL102" s="476">
        <f t="shared" si="19"/>
        <v>-16015.889871522784</v>
      </c>
      <c r="AM102" s="426">
        <v>4</v>
      </c>
      <c r="AN102" s="426">
        <v>4</v>
      </c>
    </row>
    <row r="103" spans="1:40">
      <c r="A103" s="431">
        <v>272</v>
      </c>
      <c r="B103" s="432" t="s">
        <v>544</v>
      </c>
      <c r="C103" s="433">
        <v>48006</v>
      </c>
      <c r="D103" s="491">
        <v>27211379.106165297</v>
      </c>
      <c r="E103" s="487">
        <v>26977331.968392391</v>
      </c>
      <c r="F103" s="487">
        <v>26902738.56278231</v>
      </c>
      <c r="G103" s="487">
        <v>26902738.56278231</v>
      </c>
      <c r="H103" s="490">
        <f t="shared" si="12"/>
        <v>0</v>
      </c>
      <c r="I103" s="479">
        <v>-16573783.614642607</v>
      </c>
      <c r="J103" s="480">
        <v>-16383397.984429784</v>
      </c>
      <c r="K103" s="480">
        <v>-16913808.795207966</v>
      </c>
      <c r="L103" s="480">
        <v>-16913808.795207966</v>
      </c>
      <c r="M103" s="477">
        <f t="shared" si="13"/>
        <v>0</v>
      </c>
      <c r="N103" s="200">
        <v>10637595.491522692</v>
      </c>
      <c r="O103" s="437">
        <v>10593933.983962607</v>
      </c>
      <c r="P103" s="437">
        <v>9988929.7675743438</v>
      </c>
      <c r="Q103" s="619">
        <f t="shared" si="14"/>
        <v>9988929.7675743438</v>
      </c>
      <c r="R103" s="476">
        <f t="shared" si="20"/>
        <v>0</v>
      </c>
      <c r="S103" s="437">
        <v>9084866.4605598319</v>
      </c>
      <c r="T103" s="437">
        <v>9084866.4605598319</v>
      </c>
      <c r="U103" s="437">
        <v>9098678.0138255227</v>
      </c>
      <c r="V103" s="437">
        <v>9098678.0138255227</v>
      </c>
      <c r="W103" s="476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76">
        <f t="shared" si="16"/>
        <v>0</v>
      </c>
      <c r="AC103" s="437">
        <v>7691558.0895481976</v>
      </c>
      <c r="AD103" s="437">
        <v>7660192.5259206034</v>
      </c>
      <c r="AE103" s="437">
        <v>7660192.5259206034</v>
      </c>
      <c r="AF103" s="437">
        <v>7579135.5495966859</v>
      </c>
      <c r="AG103" s="476">
        <f t="shared" si="17"/>
        <v>-81056.976323917508</v>
      </c>
      <c r="AH103" s="435">
        <v>27414020.041630719</v>
      </c>
      <c r="AI103" s="435">
        <v>27338992.970443044</v>
      </c>
      <c r="AJ103" s="435">
        <v>26747800.307320472</v>
      </c>
      <c r="AK103" s="425">
        <f t="shared" si="18"/>
        <v>26666743.330996554</v>
      </c>
      <c r="AL103" s="476">
        <f t="shared" si="19"/>
        <v>-81056.976323917508</v>
      </c>
      <c r="AM103" s="426">
        <v>16</v>
      </c>
      <c r="AN103" s="426">
        <v>16</v>
      </c>
    </row>
    <row r="104" spans="1:40">
      <c r="A104" s="431">
        <v>273</v>
      </c>
      <c r="B104" s="432" t="s">
        <v>108</v>
      </c>
      <c r="C104" s="433">
        <v>3999</v>
      </c>
      <c r="D104" s="491">
        <v>4402989.4318049205</v>
      </c>
      <c r="E104" s="487">
        <v>4367409.742564925</v>
      </c>
      <c r="F104" s="487">
        <v>4371145.195555401</v>
      </c>
      <c r="G104" s="487">
        <v>4371145.195555401</v>
      </c>
      <c r="H104" s="490">
        <f t="shared" si="12"/>
        <v>0</v>
      </c>
      <c r="I104" s="479">
        <v>-47100.015034238619</v>
      </c>
      <c r="J104" s="480">
        <v>-16195.915040198233</v>
      </c>
      <c r="K104" s="480">
        <v>20801.587784559379</v>
      </c>
      <c r="L104" s="480">
        <v>20801.587784559379</v>
      </c>
      <c r="M104" s="477">
        <f t="shared" si="13"/>
        <v>0</v>
      </c>
      <c r="N104" s="200">
        <v>4355889.4167706817</v>
      </c>
      <c r="O104" s="437">
        <v>4351213.8275247272</v>
      </c>
      <c r="P104" s="437">
        <v>4391946.7833399605</v>
      </c>
      <c r="Q104" s="619">
        <f t="shared" si="14"/>
        <v>4391946.7833399605</v>
      </c>
      <c r="R104" s="476">
        <f t="shared" si="20"/>
        <v>0</v>
      </c>
      <c r="S104" s="437">
        <v>272030.97208499414</v>
      </c>
      <c r="T104" s="437">
        <v>272030.97208499414</v>
      </c>
      <c r="U104" s="437">
        <v>260824.51932381504</v>
      </c>
      <c r="V104" s="437">
        <v>260824.51932381504</v>
      </c>
      <c r="W104" s="476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76">
        <f t="shared" si="16"/>
        <v>0</v>
      </c>
      <c r="AC104" s="437">
        <v>761653.1575547558</v>
      </c>
      <c r="AD104" s="437">
        <v>757900.35410080815</v>
      </c>
      <c r="AE104" s="437">
        <v>757900.35410080815</v>
      </c>
      <c r="AF104" s="437">
        <v>745315.2943174633</v>
      </c>
      <c r="AG104" s="476">
        <f t="shared" si="17"/>
        <v>-12585.059783344856</v>
      </c>
      <c r="AH104" s="435">
        <v>5389573.5464104321</v>
      </c>
      <c r="AI104" s="435">
        <v>5381145.1537105301</v>
      </c>
      <c r="AJ104" s="435">
        <v>5410671.6567645837</v>
      </c>
      <c r="AK104" s="425">
        <f t="shared" si="18"/>
        <v>5398086.5969812386</v>
      </c>
      <c r="AL104" s="476">
        <f t="shared" si="19"/>
        <v>-12585.059783345088</v>
      </c>
      <c r="AM104" s="426">
        <v>19</v>
      </c>
      <c r="AN104" s="426">
        <v>19</v>
      </c>
    </row>
    <row r="105" spans="1:40">
      <c r="A105" s="431">
        <v>275</v>
      </c>
      <c r="B105" s="432" t="s">
        <v>109</v>
      </c>
      <c r="C105" s="433">
        <v>2521</v>
      </c>
      <c r="D105" s="491">
        <v>506139.69466060342</v>
      </c>
      <c r="E105" s="487">
        <v>501008.53045243648</v>
      </c>
      <c r="F105" s="487">
        <v>502194.48670054844</v>
      </c>
      <c r="G105" s="487">
        <v>502194.48670054844</v>
      </c>
      <c r="H105" s="490">
        <f t="shared" si="12"/>
        <v>0</v>
      </c>
      <c r="I105" s="479">
        <v>257385.30459522898</v>
      </c>
      <c r="J105" s="480">
        <v>274285.50452222623</v>
      </c>
      <c r="K105" s="480">
        <v>275737.34088194463</v>
      </c>
      <c r="L105" s="480">
        <v>275737.34088194463</v>
      </c>
      <c r="M105" s="477">
        <f t="shared" si="13"/>
        <v>0</v>
      </c>
      <c r="N105" s="200">
        <v>763524.9992558324</v>
      </c>
      <c r="O105" s="437">
        <v>775294.0349746627</v>
      </c>
      <c r="P105" s="437">
        <v>777931.82758249308</v>
      </c>
      <c r="Q105" s="619">
        <f t="shared" si="14"/>
        <v>777931.82758249308</v>
      </c>
      <c r="R105" s="476">
        <f t="shared" si="20"/>
        <v>0</v>
      </c>
      <c r="S105" s="437">
        <v>1247529.3459490661</v>
      </c>
      <c r="T105" s="437">
        <v>1247529.3459490661</v>
      </c>
      <c r="U105" s="437">
        <v>1243660.6649856942</v>
      </c>
      <c r="V105" s="437">
        <v>1243660.6649856942</v>
      </c>
      <c r="W105" s="476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76">
        <f t="shared" si="16"/>
        <v>0</v>
      </c>
      <c r="AC105" s="437">
        <v>531069.2706854851</v>
      </c>
      <c r="AD105" s="437">
        <v>526161.20938530331</v>
      </c>
      <c r="AE105" s="437">
        <v>526161.20938530331</v>
      </c>
      <c r="AF105" s="437">
        <v>522312.78285279009</v>
      </c>
      <c r="AG105" s="476">
        <f t="shared" si="17"/>
        <v>-3848.4265325132292</v>
      </c>
      <c r="AH105" s="435">
        <v>2542123.6158903837</v>
      </c>
      <c r="AI105" s="435">
        <v>2548984.5903090322</v>
      </c>
      <c r="AJ105" s="435">
        <v>2547753.7019534907</v>
      </c>
      <c r="AK105" s="425">
        <f t="shared" si="18"/>
        <v>2543905.2754209777</v>
      </c>
      <c r="AL105" s="476">
        <f t="shared" si="19"/>
        <v>-3848.4265325129963</v>
      </c>
      <c r="AM105" s="426">
        <v>13</v>
      </c>
      <c r="AN105" s="426">
        <v>13</v>
      </c>
    </row>
    <row r="106" spans="1:40">
      <c r="A106" s="431">
        <v>276</v>
      </c>
      <c r="B106" s="432" t="s">
        <v>545</v>
      </c>
      <c r="C106" s="433">
        <v>15157</v>
      </c>
      <c r="D106" s="491">
        <v>10939701.702374883</v>
      </c>
      <c r="E106" s="487">
        <v>10848090.676758567</v>
      </c>
      <c r="F106" s="487">
        <v>10815407.419642117</v>
      </c>
      <c r="G106" s="487">
        <v>10815407.419642117</v>
      </c>
      <c r="H106" s="490">
        <f t="shared" si="12"/>
        <v>0</v>
      </c>
      <c r="I106" s="479">
        <v>596651.83247349877</v>
      </c>
      <c r="J106" s="480">
        <v>400387.50489552366</v>
      </c>
      <c r="K106" s="480">
        <v>350934.82731453783</v>
      </c>
      <c r="L106" s="480">
        <v>350934.82731453783</v>
      </c>
      <c r="M106" s="477">
        <f t="shared" si="13"/>
        <v>0</v>
      </c>
      <c r="N106" s="200">
        <v>11536353.534848383</v>
      </c>
      <c r="O106" s="437">
        <v>11248478.18165409</v>
      </c>
      <c r="P106" s="437">
        <v>11166342.246956654</v>
      </c>
      <c r="Q106" s="619">
        <f t="shared" si="14"/>
        <v>11166342.246956654</v>
      </c>
      <c r="R106" s="476">
        <f t="shared" si="20"/>
        <v>0</v>
      </c>
      <c r="S106" s="437">
        <v>5396707.9231978413</v>
      </c>
      <c r="T106" s="437">
        <v>5396707.9231978413</v>
      </c>
      <c r="U106" s="437">
        <v>5382986.7960403142</v>
      </c>
      <c r="V106" s="437">
        <v>5382986.7960403142</v>
      </c>
      <c r="W106" s="476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76">
        <f t="shared" si="16"/>
        <v>0</v>
      </c>
      <c r="AC106" s="437">
        <v>2038884.3391907949</v>
      </c>
      <c r="AD106" s="437">
        <v>2038938.6495013128</v>
      </c>
      <c r="AE106" s="437">
        <v>2038938.6495013128</v>
      </c>
      <c r="AF106" s="437">
        <v>1992420.2016603905</v>
      </c>
      <c r="AG106" s="476">
        <f t="shared" si="17"/>
        <v>-46518.447840922279</v>
      </c>
      <c r="AH106" s="435">
        <v>18971945.79723702</v>
      </c>
      <c r="AI106" s="435">
        <v>18684124.754353244</v>
      </c>
      <c r="AJ106" s="435">
        <v>18588267.692498282</v>
      </c>
      <c r="AK106" s="425">
        <f t="shared" si="18"/>
        <v>18541749.24465736</v>
      </c>
      <c r="AL106" s="476">
        <f t="shared" si="19"/>
        <v>-46518.447840921581</v>
      </c>
      <c r="AM106" s="426">
        <v>12</v>
      </c>
      <c r="AN106" s="426">
        <v>12</v>
      </c>
    </row>
    <row r="107" spans="1:40">
      <c r="A107" s="431">
        <v>280</v>
      </c>
      <c r="B107" s="432" t="s">
        <v>111</v>
      </c>
      <c r="C107" s="433">
        <v>2024</v>
      </c>
      <c r="D107" s="491">
        <v>1430115.1720018624</v>
      </c>
      <c r="E107" s="487">
        <v>1418334.1380321495</v>
      </c>
      <c r="F107" s="487">
        <v>1424272.1696455558</v>
      </c>
      <c r="G107" s="487">
        <v>1424272.1696455558</v>
      </c>
      <c r="H107" s="490">
        <f t="shared" si="12"/>
        <v>0</v>
      </c>
      <c r="I107" s="479">
        <v>265961.16018369864</v>
      </c>
      <c r="J107" s="480">
        <v>279350.88625054719</v>
      </c>
      <c r="K107" s="480">
        <v>285184.60327159578</v>
      </c>
      <c r="L107" s="480">
        <v>285184.60327159578</v>
      </c>
      <c r="M107" s="477">
        <f t="shared" si="13"/>
        <v>0</v>
      </c>
      <c r="N107" s="200">
        <v>1696076.3321855611</v>
      </c>
      <c r="O107" s="437">
        <v>1697685.0242826967</v>
      </c>
      <c r="P107" s="437">
        <v>1709456.7729171515</v>
      </c>
      <c r="Q107" s="619">
        <f t="shared" si="14"/>
        <v>1709456.7729171515</v>
      </c>
      <c r="R107" s="476">
        <f t="shared" si="20"/>
        <v>0</v>
      </c>
      <c r="S107" s="437">
        <v>927766.12772691273</v>
      </c>
      <c r="T107" s="437">
        <v>927766.12772691273</v>
      </c>
      <c r="U107" s="437">
        <v>923603.7752084129</v>
      </c>
      <c r="V107" s="437">
        <v>923603.7752084129</v>
      </c>
      <c r="W107" s="476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76">
        <f t="shared" si="16"/>
        <v>0</v>
      </c>
      <c r="AC107" s="437">
        <v>511274.51194832003</v>
      </c>
      <c r="AD107" s="437">
        <v>506212.214393239</v>
      </c>
      <c r="AE107" s="437">
        <v>506212.214393239</v>
      </c>
      <c r="AF107" s="437">
        <v>497206.74342637084</v>
      </c>
      <c r="AG107" s="476">
        <f t="shared" si="17"/>
        <v>-9005.4709668681608</v>
      </c>
      <c r="AH107" s="435">
        <v>3135116.9718607939</v>
      </c>
      <c r="AI107" s="435">
        <v>3131663.3664028482</v>
      </c>
      <c r="AJ107" s="435">
        <v>3139272.7625188031</v>
      </c>
      <c r="AK107" s="425">
        <f t="shared" si="18"/>
        <v>3130267.291551935</v>
      </c>
      <c r="AL107" s="476">
        <f t="shared" si="19"/>
        <v>-9005.4709668681026</v>
      </c>
      <c r="AM107" s="426">
        <v>15</v>
      </c>
      <c r="AN107" s="426">
        <v>15</v>
      </c>
    </row>
    <row r="108" spans="1:40">
      <c r="A108" s="431">
        <v>284</v>
      </c>
      <c r="B108" s="432" t="s">
        <v>546</v>
      </c>
      <c r="C108" s="433">
        <v>2227</v>
      </c>
      <c r="D108" s="491">
        <v>294798.54138127563</v>
      </c>
      <c r="E108" s="487">
        <v>291792.07675205567</v>
      </c>
      <c r="F108" s="487">
        <v>298813.92073912348</v>
      </c>
      <c r="G108" s="487">
        <v>298813.92073912348</v>
      </c>
      <c r="H108" s="490">
        <f t="shared" si="12"/>
        <v>0</v>
      </c>
      <c r="I108" s="479">
        <v>804246.82215978939</v>
      </c>
      <c r="J108" s="480">
        <v>825042.64903293899</v>
      </c>
      <c r="K108" s="480">
        <v>808455.23998725053</v>
      </c>
      <c r="L108" s="480">
        <v>808455.23998725053</v>
      </c>
      <c r="M108" s="477">
        <f t="shared" si="13"/>
        <v>0</v>
      </c>
      <c r="N108" s="200">
        <v>1099045.363541065</v>
      </c>
      <c r="O108" s="437">
        <v>1116834.7257849947</v>
      </c>
      <c r="P108" s="437">
        <v>1107269.160726374</v>
      </c>
      <c r="Q108" s="619">
        <f t="shared" si="14"/>
        <v>1107269.160726374</v>
      </c>
      <c r="R108" s="476">
        <f t="shared" si="20"/>
        <v>0</v>
      </c>
      <c r="S108" s="437">
        <v>1102990.9013314601</v>
      </c>
      <c r="T108" s="437">
        <v>1102990.9013314601</v>
      </c>
      <c r="U108" s="437">
        <v>1115363.590252762</v>
      </c>
      <c r="V108" s="437">
        <v>1115363.590252762</v>
      </c>
      <c r="W108" s="476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76">
        <f t="shared" si="16"/>
        <v>0</v>
      </c>
      <c r="AC108" s="437">
        <v>508416.6904200404</v>
      </c>
      <c r="AD108" s="437">
        <v>505745.61045904749</v>
      </c>
      <c r="AE108" s="437">
        <v>505745.61045904749</v>
      </c>
      <c r="AF108" s="437">
        <v>507174.86370960594</v>
      </c>
      <c r="AG108" s="476">
        <f t="shared" si="17"/>
        <v>1429.2532505584531</v>
      </c>
      <c r="AH108" s="435">
        <v>2710452.9552925653</v>
      </c>
      <c r="AI108" s="435">
        <v>2725571.2375755021</v>
      </c>
      <c r="AJ108" s="435">
        <v>2728378.3614381831</v>
      </c>
      <c r="AK108" s="425">
        <f t="shared" si="18"/>
        <v>2729807.6146887415</v>
      </c>
      <c r="AL108" s="476">
        <f t="shared" si="19"/>
        <v>1429.2532505583949</v>
      </c>
      <c r="AM108" s="426">
        <v>2</v>
      </c>
      <c r="AN108" s="426">
        <v>2</v>
      </c>
    </row>
    <row r="109" spans="1:40">
      <c r="A109" s="431">
        <v>285</v>
      </c>
      <c r="B109" s="432" t="s">
        <v>113</v>
      </c>
      <c r="C109" s="433">
        <v>50617</v>
      </c>
      <c r="D109" s="491">
        <v>3991928.0908209458</v>
      </c>
      <c r="E109" s="487">
        <v>3918609.0306166783</v>
      </c>
      <c r="F109" s="487">
        <v>3852614.6627491303</v>
      </c>
      <c r="G109" s="487">
        <v>3852614.6627491303</v>
      </c>
      <c r="H109" s="490">
        <f t="shared" si="12"/>
        <v>0</v>
      </c>
      <c r="I109" s="479">
        <v>-14116135.872469231</v>
      </c>
      <c r="J109" s="480">
        <v>-13680628.782638637</v>
      </c>
      <c r="K109" s="480">
        <v>-14588792.068693003</v>
      </c>
      <c r="L109" s="480">
        <v>-14588792.068693003</v>
      </c>
      <c r="M109" s="477">
        <f t="shared" si="13"/>
        <v>0</v>
      </c>
      <c r="N109" s="200">
        <v>-10124207.781648286</v>
      </c>
      <c r="O109" s="437">
        <v>-9762019.7520219591</v>
      </c>
      <c r="P109" s="437">
        <v>-10736177.405943872</v>
      </c>
      <c r="Q109" s="619">
        <f t="shared" si="14"/>
        <v>-10736177.405943872</v>
      </c>
      <c r="R109" s="476">
        <f t="shared" si="20"/>
        <v>0</v>
      </c>
      <c r="S109" s="437">
        <v>8933546.8524823692</v>
      </c>
      <c r="T109" s="437">
        <v>8933546.8524823692</v>
      </c>
      <c r="U109" s="437">
        <v>8942704.4510249775</v>
      </c>
      <c r="V109" s="437">
        <v>8942704.4510249775</v>
      </c>
      <c r="W109" s="476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76">
        <f t="shared" si="16"/>
        <v>0</v>
      </c>
      <c r="AC109" s="437">
        <v>7949575.4258162091</v>
      </c>
      <c r="AD109" s="437">
        <v>7905703.0523188571</v>
      </c>
      <c r="AE109" s="437">
        <v>7905703.0523188571</v>
      </c>
      <c r="AF109" s="437">
        <v>7775933.4417987112</v>
      </c>
      <c r="AG109" s="476">
        <f t="shared" si="17"/>
        <v>-129769.61052014586</v>
      </c>
      <c r="AH109" s="435">
        <v>6758914.4966502925</v>
      </c>
      <c r="AI109" s="435">
        <v>7077230.1527792672</v>
      </c>
      <c r="AJ109" s="435">
        <v>6112230.0973999621</v>
      </c>
      <c r="AK109" s="425">
        <f t="shared" si="18"/>
        <v>5982460.4868798163</v>
      </c>
      <c r="AL109" s="476">
        <f t="shared" si="19"/>
        <v>-129769.61052014586</v>
      </c>
      <c r="AM109" s="426">
        <v>8</v>
      </c>
      <c r="AN109" s="426">
        <v>8</v>
      </c>
    </row>
    <row r="110" spans="1:40">
      <c r="A110" s="431">
        <v>286</v>
      </c>
      <c r="B110" s="432" t="s">
        <v>114</v>
      </c>
      <c r="C110" s="433">
        <v>79429</v>
      </c>
      <c r="D110" s="491">
        <v>1685942.9173913635</v>
      </c>
      <c r="E110" s="487">
        <v>1627031.0369293317</v>
      </c>
      <c r="F110" s="487">
        <v>1537317.3265814818</v>
      </c>
      <c r="G110" s="487">
        <v>1537317.3265814818</v>
      </c>
      <c r="H110" s="490">
        <f t="shared" si="12"/>
        <v>0</v>
      </c>
      <c r="I110" s="479">
        <v>-26409547.934287209</v>
      </c>
      <c r="J110" s="480">
        <v>-25505797.166739244</v>
      </c>
      <c r="K110" s="480">
        <v>-26218169.039962988</v>
      </c>
      <c r="L110" s="480">
        <v>-26218169.039962988</v>
      </c>
      <c r="M110" s="477">
        <f t="shared" si="13"/>
        <v>0</v>
      </c>
      <c r="N110" s="200">
        <v>-24723605.016895846</v>
      </c>
      <c r="O110" s="437">
        <v>-23878766.129809912</v>
      </c>
      <c r="P110" s="437">
        <v>-24680851.713381507</v>
      </c>
      <c r="Q110" s="619">
        <f t="shared" si="14"/>
        <v>-24680851.713381507</v>
      </c>
      <c r="R110" s="476">
        <f t="shared" si="20"/>
        <v>0</v>
      </c>
      <c r="S110" s="437">
        <v>14067046.414358117</v>
      </c>
      <c r="T110" s="437">
        <v>14067046.414358117</v>
      </c>
      <c r="U110" s="437">
        <v>14025074.648301022</v>
      </c>
      <c r="V110" s="437">
        <v>14025074.648301022</v>
      </c>
      <c r="W110" s="476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76">
        <f t="shared" si="16"/>
        <v>0</v>
      </c>
      <c r="AC110" s="437">
        <v>13201840.324970668</v>
      </c>
      <c r="AD110" s="437">
        <v>13144995.169634644</v>
      </c>
      <c r="AE110" s="437">
        <v>13144995.169634644</v>
      </c>
      <c r="AF110" s="437">
        <v>12913776.881532978</v>
      </c>
      <c r="AG110" s="476">
        <f t="shared" si="17"/>
        <v>-231218.28810166568</v>
      </c>
      <c r="AH110" s="435">
        <v>2545281.7224329393</v>
      </c>
      <c r="AI110" s="435">
        <v>3333275.4541828483</v>
      </c>
      <c r="AJ110" s="435">
        <v>2489218.1045541596</v>
      </c>
      <c r="AK110" s="425">
        <f t="shared" si="18"/>
        <v>2257999.8164524939</v>
      </c>
      <c r="AL110" s="476">
        <f t="shared" si="19"/>
        <v>-231218.28810166568</v>
      </c>
      <c r="AM110" s="426">
        <v>8</v>
      </c>
      <c r="AN110" s="426">
        <v>8</v>
      </c>
    </row>
    <row r="111" spans="1:40">
      <c r="A111" s="431">
        <v>287</v>
      </c>
      <c r="B111" s="432" t="s">
        <v>547</v>
      </c>
      <c r="C111" s="433">
        <v>6242</v>
      </c>
      <c r="D111" s="491">
        <v>1561740.3358091272</v>
      </c>
      <c r="E111" s="487">
        <v>1547631.0794319801</v>
      </c>
      <c r="F111" s="487">
        <v>1566731.8682990759</v>
      </c>
      <c r="G111" s="487">
        <v>1566731.8682990759</v>
      </c>
      <c r="H111" s="490">
        <f t="shared" si="12"/>
        <v>0</v>
      </c>
      <c r="I111" s="479">
        <v>1817231.2822181073</v>
      </c>
      <c r="J111" s="480">
        <v>1818676.3051300643</v>
      </c>
      <c r="K111" s="480">
        <v>1772370.6887639691</v>
      </c>
      <c r="L111" s="480">
        <v>1772370.6887639691</v>
      </c>
      <c r="M111" s="477">
        <f t="shared" si="13"/>
        <v>0</v>
      </c>
      <c r="N111" s="200">
        <v>3378971.6180272344</v>
      </c>
      <c r="O111" s="437">
        <v>3366307.3845620444</v>
      </c>
      <c r="P111" s="437">
        <v>3339102.557063045</v>
      </c>
      <c r="Q111" s="619">
        <f t="shared" si="14"/>
        <v>3339102.557063045</v>
      </c>
      <c r="R111" s="476">
        <f t="shared" si="20"/>
        <v>0</v>
      </c>
      <c r="S111" s="437">
        <v>2248018.5583832925</v>
      </c>
      <c r="T111" s="437">
        <v>2248018.5583832925</v>
      </c>
      <c r="U111" s="437">
        <v>2241816.1854563081</v>
      </c>
      <c r="V111" s="437">
        <v>2241816.1854563081</v>
      </c>
      <c r="W111" s="476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76">
        <f t="shared" si="16"/>
        <v>0</v>
      </c>
      <c r="AC111" s="437">
        <v>1451290.9496526823</v>
      </c>
      <c r="AD111" s="437">
        <v>1441155.1832486349</v>
      </c>
      <c r="AE111" s="437">
        <v>1441155.1832486349</v>
      </c>
      <c r="AF111" s="437">
        <v>1437878.5543627285</v>
      </c>
      <c r="AG111" s="476">
        <f t="shared" si="17"/>
        <v>-3276.6288859064225</v>
      </c>
      <c r="AH111" s="435">
        <v>7078281.126063209</v>
      </c>
      <c r="AI111" s="435">
        <v>7055481.1261939723</v>
      </c>
      <c r="AJ111" s="435">
        <v>7022073.925767988</v>
      </c>
      <c r="AK111" s="425">
        <f t="shared" si="18"/>
        <v>7018797.2968820808</v>
      </c>
      <c r="AL111" s="476">
        <f t="shared" si="19"/>
        <v>-3276.628885907121</v>
      </c>
      <c r="AM111" s="426">
        <v>15</v>
      </c>
      <c r="AN111" s="426">
        <v>15</v>
      </c>
    </row>
    <row r="112" spans="1:40">
      <c r="A112" s="431">
        <v>288</v>
      </c>
      <c r="B112" s="432" t="s">
        <v>548</v>
      </c>
      <c r="C112" s="433">
        <v>6405</v>
      </c>
      <c r="D112" s="491">
        <v>4599588.5339732133</v>
      </c>
      <c r="E112" s="487">
        <v>4562029.4288074356</v>
      </c>
      <c r="F112" s="487">
        <v>4550847.4745872598</v>
      </c>
      <c r="G112" s="487">
        <v>4550847.4745872598</v>
      </c>
      <c r="H112" s="490">
        <f t="shared" si="12"/>
        <v>0</v>
      </c>
      <c r="I112" s="479">
        <v>-531584.45664667292</v>
      </c>
      <c r="J112" s="480">
        <v>-490567.27272152057</v>
      </c>
      <c r="K112" s="480">
        <v>-582984.62509094737</v>
      </c>
      <c r="L112" s="480">
        <v>-582984.62509094737</v>
      </c>
      <c r="M112" s="477">
        <f t="shared" si="13"/>
        <v>0</v>
      </c>
      <c r="N112" s="200">
        <v>4068004.0773265404</v>
      </c>
      <c r="O112" s="437">
        <v>4071462.1560859149</v>
      </c>
      <c r="P112" s="437">
        <v>3967862.8494963129</v>
      </c>
      <c r="Q112" s="619">
        <f t="shared" si="14"/>
        <v>3967862.8494963124</v>
      </c>
      <c r="R112" s="476">
        <f t="shared" si="20"/>
        <v>0</v>
      </c>
      <c r="S112" s="437">
        <v>2064673.4692684582</v>
      </c>
      <c r="T112" s="437">
        <v>2064673.4692684582</v>
      </c>
      <c r="U112" s="437">
        <v>2062890.9441470727</v>
      </c>
      <c r="V112" s="437">
        <v>2062890.9441470727</v>
      </c>
      <c r="W112" s="476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76">
        <f t="shared" si="16"/>
        <v>0</v>
      </c>
      <c r="AC112" s="437">
        <v>1347041.961166126</v>
      </c>
      <c r="AD112" s="437">
        <v>1337760.4251884138</v>
      </c>
      <c r="AE112" s="437">
        <v>1337760.4251884138</v>
      </c>
      <c r="AF112" s="437">
        <v>1324833.3043553284</v>
      </c>
      <c r="AG112" s="476">
        <f t="shared" si="17"/>
        <v>-12927.120833085384</v>
      </c>
      <c r="AH112" s="435">
        <v>7479719.5077611245</v>
      </c>
      <c r="AI112" s="435">
        <v>7473896.0505427867</v>
      </c>
      <c r="AJ112" s="435">
        <v>7368514.218831799</v>
      </c>
      <c r="AK112" s="425">
        <f t="shared" si="18"/>
        <v>7355587.0979987141</v>
      </c>
      <c r="AL112" s="476">
        <f t="shared" si="19"/>
        <v>-12927.120833084919</v>
      </c>
      <c r="AM112" s="426">
        <v>15</v>
      </c>
      <c r="AN112" s="426">
        <v>15</v>
      </c>
    </row>
    <row r="113" spans="1:40">
      <c r="A113" s="431">
        <v>290</v>
      </c>
      <c r="B113" s="432" t="s">
        <v>117</v>
      </c>
      <c r="C113" s="433">
        <v>7755</v>
      </c>
      <c r="D113" s="491">
        <v>3480148.3003246291</v>
      </c>
      <c r="E113" s="487">
        <v>3449540.3408504259</v>
      </c>
      <c r="F113" s="487">
        <v>3440361.279100582</v>
      </c>
      <c r="G113" s="487">
        <v>3440361.279100582</v>
      </c>
      <c r="H113" s="490">
        <f t="shared" si="12"/>
        <v>0</v>
      </c>
      <c r="I113" s="479">
        <v>731319.32677615609</v>
      </c>
      <c r="J113" s="480">
        <v>697492.4297168937</v>
      </c>
      <c r="K113" s="480">
        <v>676448.37051803607</v>
      </c>
      <c r="L113" s="480">
        <v>676448.37051803607</v>
      </c>
      <c r="M113" s="477">
        <f t="shared" si="13"/>
        <v>0</v>
      </c>
      <c r="N113" s="200">
        <v>4211467.6271007853</v>
      </c>
      <c r="O113" s="437">
        <v>4147032.7705673194</v>
      </c>
      <c r="P113" s="437">
        <v>4116809.6496186182</v>
      </c>
      <c r="Q113" s="619">
        <f t="shared" si="14"/>
        <v>4116809.6496186182</v>
      </c>
      <c r="R113" s="476">
        <f t="shared" si="20"/>
        <v>0</v>
      </c>
      <c r="S113" s="437">
        <v>2864039.7753865798</v>
      </c>
      <c r="T113" s="437">
        <v>2864039.7753865798</v>
      </c>
      <c r="U113" s="437">
        <v>2869018.9494755934</v>
      </c>
      <c r="V113" s="437">
        <v>2869018.9494755934</v>
      </c>
      <c r="W113" s="476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76">
        <f t="shared" si="16"/>
        <v>0</v>
      </c>
      <c r="AC113" s="437">
        <v>1723087.9481387725</v>
      </c>
      <c r="AD113" s="437">
        <v>1708568.2516445173</v>
      </c>
      <c r="AE113" s="437">
        <v>1708568.2516445173</v>
      </c>
      <c r="AF113" s="437">
        <v>1702254.0793560531</v>
      </c>
      <c r="AG113" s="476">
        <f t="shared" si="17"/>
        <v>-6314.1722884641495</v>
      </c>
      <c r="AH113" s="435">
        <v>8798595.3506261371</v>
      </c>
      <c r="AI113" s="435">
        <v>8719640.7975984178</v>
      </c>
      <c r="AJ113" s="435">
        <v>8694396.8507387303</v>
      </c>
      <c r="AK113" s="425">
        <f t="shared" si="18"/>
        <v>8688082.6784502659</v>
      </c>
      <c r="AL113" s="476">
        <f t="shared" si="19"/>
        <v>-6314.1722884643823</v>
      </c>
      <c r="AM113" s="426">
        <v>18</v>
      </c>
      <c r="AN113" s="426">
        <v>18</v>
      </c>
    </row>
    <row r="114" spans="1:40">
      <c r="A114" s="431">
        <v>291</v>
      </c>
      <c r="B114" s="432" t="s">
        <v>549</v>
      </c>
      <c r="C114" s="433">
        <v>2119</v>
      </c>
      <c r="D114" s="491">
        <v>-133212.18495926145</v>
      </c>
      <c r="E114" s="487">
        <v>-133033.45084526157</v>
      </c>
      <c r="F114" s="487">
        <v>-134798.22049775696</v>
      </c>
      <c r="G114" s="487">
        <v>-134798.22049775696</v>
      </c>
      <c r="H114" s="490">
        <f t="shared" si="12"/>
        <v>0</v>
      </c>
      <c r="I114" s="479">
        <v>1612927.5703176367</v>
      </c>
      <c r="J114" s="480">
        <v>1870907.3339202176</v>
      </c>
      <c r="K114" s="480">
        <v>1860601.3371299838</v>
      </c>
      <c r="L114" s="480">
        <v>1860601.3371299838</v>
      </c>
      <c r="M114" s="477">
        <f t="shared" si="13"/>
        <v>0</v>
      </c>
      <c r="N114" s="200">
        <v>1479715.3853583753</v>
      </c>
      <c r="O114" s="437">
        <v>1737873.883074956</v>
      </c>
      <c r="P114" s="437">
        <v>1725803.1166322269</v>
      </c>
      <c r="Q114" s="619">
        <f t="shared" si="14"/>
        <v>1725803.1166322269</v>
      </c>
      <c r="R114" s="476">
        <f t="shared" si="20"/>
        <v>0</v>
      </c>
      <c r="S114" s="437">
        <v>249774.86738526946</v>
      </c>
      <c r="T114" s="437">
        <v>249774.86738526946</v>
      </c>
      <c r="U114" s="437">
        <v>245775.68138712578</v>
      </c>
      <c r="V114" s="437">
        <v>245775.68138712578</v>
      </c>
      <c r="W114" s="476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76">
        <f t="shared" si="16"/>
        <v>0</v>
      </c>
      <c r="AC114" s="437">
        <v>443223.76391286188</v>
      </c>
      <c r="AD114" s="437">
        <v>439049.35907682113</v>
      </c>
      <c r="AE114" s="437">
        <v>439049.35907682113</v>
      </c>
      <c r="AF114" s="437">
        <v>438073.53134977981</v>
      </c>
      <c r="AG114" s="476">
        <f t="shared" si="17"/>
        <v>-975.82772704132367</v>
      </c>
      <c r="AH114" s="435">
        <v>2172714.0166565063</v>
      </c>
      <c r="AI114" s="435">
        <v>2426698.1095370464</v>
      </c>
      <c r="AJ114" s="435">
        <v>2410628.1570961736</v>
      </c>
      <c r="AK114" s="425">
        <f t="shared" si="18"/>
        <v>2409652.3293691324</v>
      </c>
      <c r="AL114" s="476">
        <f t="shared" si="19"/>
        <v>-975.82772704120725</v>
      </c>
      <c r="AM114" s="426">
        <v>6</v>
      </c>
      <c r="AN114" s="426">
        <v>6</v>
      </c>
    </row>
    <row r="115" spans="1:40">
      <c r="A115" s="431">
        <v>297</v>
      </c>
      <c r="B115" s="432" t="s">
        <v>119</v>
      </c>
      <c r="C115" s="433">
        <v>122594</v>
      </c>
      <c r="D115" s="491">
        <v>13122259.032296259</v>
      </c>
      <c r="E115" s="487">
        <v>12921235.430547498</v>
      </c>
      <c r="F115" s="487">
        <v>12876727.399340101</v>
      </c>
      <c r="G115" s="487">
        <v>12876727.399340101</v>
      </c>
      <c r="H115" s="490">
        <f t="shared" si="12"/>
        <v>0</v>
      </c>
      <c r="I115" s="479">
        <v>-24032345.537582532</v>
      </c>
      <c r="J115" s="480">
        <v>-23202651.441412624</v>
      </c>
      <c r="K115" s="480">
        <v>-24437326.401755739</v>
      </c>
      <c r="L115" s="480">
        <v>-24437326.401755739</v>
      </c>
      <c r="M115" s="477">
        <f t="shared" si="13"/>
        <v>0</v>
      </c>
      <c r="N115" s="200">
        <v>-10910086.505286273</v>
      </c>
      <c r="O115" s="437">
        <v>-10281416.010865126</v>
      </c>
      <c r="P115" s="437">
        <v>-11560599.002415638</v>
      </c>
      <c r="Q115" s="619">
        <f t="shared" si="14"/>
        <v>-11560599.002415638</v>
      </c>
      <c r="R115" s="476">
        <f t="shared" si="20"/>
        <v>0</v>
      </c>
      <c r="S115" s="437">
        <v>25265003.648157641</v>
      </c>
      <c r="T115" s="437">
        <v>25265003.648157641</v>
      </c>
      <c r="U115" s="437">
        <v>25367351.568419885</v>
      </c>
      <c r="V115" s="437">
        <v>25367351.568419885</v>
      </c>
      <c r="W115" s="476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76">
        <f t="shared" si="16"/>
        <v>0</v>
      </c>
      <c r="AC115" s="437">
        <v>19551753.792895928</v>
      </c>
      <c r="AD115" s="437">
        <v>19469884.658073828</v>
      </c>
      <c r="AE115" s="437">
        <v>19469884.658073828</v>
      </c>
      <c r="AF115" s="437">
        <v>19210082.571614448</v>
      </c>
      <c r="AG115" s="476">
        <f t="shared" si="17"/>
        <v>-259802.08645937964</v>
      </c>
      <c r="AH115" s="435">
        <v>33906670.935767293</v>
      </c>
      <c r="AI115" s="435">
        <v>34453472.295366347</v>
      </c>
      <c r="AJ115" s="435">
        <v>33276637.224078074</v>
      </c>
      <c r="AK115" s="425">
        <f t="shared" si="18"/>
        <v>33016835.137618694</v>
      </c>
      <c r="AL115" s="476">
        <f t="shared" si="19"/>
        <v>-259802.08645937964</v>
      </c>
      <c r="AM115" s="426">
        <v>11</v>
      </c>
      <c r="AN115" s="426">
        <v>11</v>
      </c>
    </row>
    <row r="116" spans="1:40">
      <c r="A116" s="431">
        <v>300</v>
      </c>
      <c r="B116" s="432" t="s">
        <v>120</v>
      </c>
      <c r="C116" s="433">
        <v>3437</v>
      </c>
      <c r="D116" s="491">
        <v>552959.40671326104</v>
      </c>
      <c r="E116" s="487">
        <v>547554.28996697557</v>
      </c>
      <c r="F116" s="487">
        <v>546984.23096867232</v>
      </c>
      <c r="G116" s="487">
        <v>546984.23096867232</v>
      </c>
      <c r="H116" s="490">
        <f t="shared" si="12"/>
        <v>0</v>
      </c>
      <c r="I116" s="479">
        <v>1919657.9611434157</v>
      </c>
      <c r="J116" s="480">
        <v>1944550.695494035</v>
      </c>
      <c r="K116" s="480">
        <v>1935347.6878180415</v>
      </c>
      <c r="L116" s="480">
        <v>1935347.6878180415</v>
      </c>
      <c r="M116" s="477">
        <f t="shared" si="13"/>
        <v>0</v>
      </c>
      <c r="N116" s="200">
        <v>2472617.3678566767</v>
      </c>
      <c r="O116" s="437">
        <v>2492104.9854610106</v>
      </c>
      <c r="P116" s="437">
        <v>2482331.9187867139</v>
      </c>
      <c r="Q116" s="619">
        <f t="shared" si="14"/>
        <v>2482331.9187867139</v>
      </c>
      <c r="R116" s="476">
        <f t="shared" si="20"/>
        <v>0</v>
      </c>
      <c r="S116" s="437">
        <v>1849358.0034874233</v>
      </c>
      <c r="T116" s="437">
        <v>1849358.0034874233</v>
      </c>
      <c r="U116" s="437">
        <v>1855015.5503457459</v>
      </c>
      <c r="V116" s="437">
        <v>1855015.5503457459</v>
      </c>
      <c r="W116" s="476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76">
        <f t="shared" si="16"/>
        <v>0</v>
      </c>
      <c r="AC116" s="437">
        <v>782086.83108137059</v>
      </c>
      <c r="AD116" s="437">
        <v>776191.08714868396</v>
      </c>
      <c r="AE116" s="437">
        <v>776191.08714868396</v>
      </c>
      <c r="AF116" s="437">
        <v>766831.42610848683</v>
      </c>
      <c r="AG116" s="476">
        <f t="shared" si="17"/>
        <v>-9359.6610401971266</v>
      </c>
      <c r="AH116" s="435">
        <v>5104062.2024254706</v>
      </c>
      <c r="AI116" s="435">
        <v>5117654.0760971177</v>
      </c>
      <c r="AJ116" s="435">
        <v>5113538.5562811438</v>
      </c>
      <c r="AK116" s="425">
        <f t="shared" si="18"/>
        <v>5104178.8952409467</v>
      </c>
      <c r="AL116" s="476">
        <f t="shared" si="19"/>
        <v>-9359.6610401971266</v>
      </c>
      <c r="AM116" s="426">
        <v>14</v>
      </c>
      <c r="AN116" s="426">
        <v>14</v>
      </c>
    </row>
    <row r="117" spans="1:40">
      <c r="A117" s="431">
        <v>301</v>
      </c>
      <c r="B117" s="432" t="s">
        <v>121</v>
      </c>
      <c r="C117" s="433">
        <v>19890</v>
      </c>
      <c r="D117" s="491">
        <v>3680089.3675677469</v>
      </c>
      <c r="E117" s="487">
        <v>3643210.4239941416</v>
      </c>
      <c r="F117" s="487">
        <v>3636684.2625455875</v>
      </c>
      <c r="G117" s="487">
        <v>3636684.2625455875</v>
      </c>
      <c r="H117" s="490">
        <f t="shared" si="12"/>
        <v>0</v>
      </c>
      <c r="I117" s="479">
        <v>-5026135.4479343137</v>
      </c>
      <c r="J117" s="480">
        <v>-4876089.2653693147</v>
      </c>
      <c r="K117" s="480">
        <v>-4860500.5613095304</v>
      </c>
      <c r="L117" s="480">
        <v>-4860500.5613095304</v>
      </c>
      <c r="M117" s="477">
        <f t="shared" si="13"/>
        <v>0</v>
      </c>
      <c r="N117" s="200">
        <v>-1346046.0803665668</v>
      </c>
      <c r="O117" s="437">
        <v>-1232878.8413751731</v>
      </c>
      <c r="P117" s="437">
        <v>-1223816.2987639429</v>
      </c>
      <c r="Q117" s="619">
        <f t="shared" si="14"/>
        <v>-1223816.2987639429</v>
      </c>
      <c r="R117" s="476">
        <f t="shared" si="20"/>
        <v>0</v>
      </c>
      <c r="S117" s="437">
        <v>10428017.506278753</v>
      </c>
      <c r="T117" s="437">
        <v>10428017.506278753</v>
      </c>
      <c r="U117" s="437">
        <v>10431056.156596472</v>
      </c>
      <c r="V117" s="437">
        <v>10431056.156596472</v>
      </c>
      <c r="W117" s="476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76">
        <f t="shared" si="16"/>
        <v>0</v>
      </c>
      <c r="AC117" s="437">
        <v>4484317.1157732941</v>
      </c>
      <c r="AD117" s="437">
        <v>4455409.6327955499</v>
      </c>
      <c r="AE117" s="437">
        <v>4455409.6327955499</v>
      </c>
      <c r="AF117" s="437">
        <v>4430386.1056627324</v>
      </c>
      <c r="AG117" s="476">
        <f t="shared" si="17"/>
        <v>-25023.527132817544</v>
      </c>
      <c r="AH117" s="435">
        <v>13566288.541685481</v>
      </c>
      <c r="AI117" s="435">
        <v>13650548.297699131</v>
      </c>
      <c r="AJ117" s="435">
        <v>13662649.490628079</v>
      </c>
      <c r="AK117" s="425">
        <f t="shared" si="18"/>
        <v>13637625.963495262</v>
      </c>
      <c r="AL117" s="476">
        <f t="shared" si="19"/>
        <v>-25023.527132816613</v>
      </c>
      <c r="AM117" s="426">
        <v>14</v>
      </c>
      <c r="AN117" s="426">
        <v>14</v>
      </c>
    </row>
    <row r="118" spans="1:40">
      <c r="A118" s="431">
        <v>304</v>
      </c>
      <c r="B118" s="432" t="s">
        <v>550</v>
      </c>
      <c r="C118" s="433">
        <v>950</v>
      </c>
      <c r="D118" s="491">
        <v>209749.62218002471</v>
      </c>
      <c r="E118" s="487">
        <v>207781.79322822677</v>
      </c>
      <c r="F118" s="487">
        <v>210207.42066594496</v>
      </c>
      <c r="G118" s="487">
        <v>210207.42066594496</v>
      </c>
      <c r="H118" s="490">
        <f t="shared" si="12"/>
        <v>0</v>
      </c>
      <c r="I118" s="479">
        <v>-372408.93479378591</v>
      </c>
      <c r="J118" s="480">
        <v>-365977.51412841876</v>
      </c>
      <c r="K118" s="480">
        <v>-335201.16468666156</v>
      </c>
      <c r="L118" s="480">
        <v>-335201.16468666156</v>
      </c>
      <c r="M118" s="477">
        <f t="shared" si="13"/>
        <v>0</v>
      </c>
      <c r="N118" s="200">
        <v>-162659.3126137612</v>
      </c>
      <c r="O118" s="437">
        <v>-158195.72090019198</v>
      </c>
      <c r="P118" s="437">
        <v>-124993.74402071661</v>
      </c>
      <c r="Q118" s="619">
        <f t="shared" si="14"/>
        <v>-124993.74402071661</v>
      </c>
      <c r="R118" s="476">
        <f t="shared" si="20"/>
        <v>0</v>
      </c>
      <c r="S118" s="437">
        <v>-72426.677791097056</v>
      </c>
      <c r="T118" s="437">
        <v>-72426.677791097056</v>
      </c>
      <c r="U118" s="437">
        <v>-73328.255960873343</v>
      </c>
      <c r="V118" s="437">
        <v>-73328.255960873343</v>
      </c>
      <c r="W118" s="476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76">
        <f t="shared" si="16"/>
        <v>0</v>
      </c>
      <c r="AC118" s="437">
        <v>178378.12642507249</v>
      </c>
      <c r="AD118" s="437">
        <v>178274.347747072</v>
      </c>
      <c r="AE118" s="437">
        <v>178274.347747072</v>
      </c>
      <c r="AF118" s="437">
        <v>175022.54967830618</v>
      </c>
      <c r="AG118" s="476">
        <f t="shared" si="17"/>
        <v>-3251.7980687658128</v>
      </c>
      <c r="AH118" s="435">
        <v>-56707.863979785761</v>
      </c>
      <c r="AI118" s="435">
        <v>-52348.050944217044</v>
      </c>
      <c r="AJ118" s="435">
        <v>-20047.652234517969</v>
      </c>
      <c r="AK118" s="425">
        <f t="shared" si="18"/>
        <v>-23299.450303283782</v>
      </c>
      <c r="AL118" s="476">
        <f t="shared" si="19"/>
        <v>-3251.7980687658128</v>
      </c>
      <c r="AM118" s="426">
        <v>2</v>
      </c>
      <c r="AN118" s="426">
        <v>2</v>
      </c>
    </row>
    <row r="119" spans="1:40">
      <c r="A119" s="431">
        <v>305</v>
      </c>
      <c r="B119" s="432" t="s">
        <v>123</v>
      </c>
      <c r="C119" s="433">
        <v>15146</v>
      </c>
      <c r="D119" s="491">
        <v>7314753.6154203443</v>
      </c>
      <c r="E119" s="487">
        <v>7251791.5330501357</v>
      </c>
      <c r="F119" s="487">
        <v>7269373.9826777801</v>
      </c>
      <c r="G119" s="487">
        <v>7269373.9826777801</v>
      </c>
      <c r="H119" s="490">
        <f t="shared" si="12"/>
        <v>0</v>
      </c>
      <c r="I119" s="479">
        <v>376157.54815496149</v>
      </c>
      <c r="J119" s="480">
        <v>1023742.4665069522</v>
      </c>
      <c r="K119" s="480">
        <v>1135303.1508192378</v>
      </c>
      <c r="L119" s="480">
        <v>1135303.1508192378</v>
      </c>
      <c r="M119" s="477">
        <f t="shared" si="13"/>
        <v>0</v>
      </c>
      <c r="N119" s="200">
        <v>7690911.1635753056</v>
      </c>
      <c r="O119" s="437">
        <v>8275533.9995570881</v>
      </c>
      <c r="P119" s="437">
        <v>8404677.1334970184</v>
      </c>
      <c r="Q119" s="619">
        <f t="shared" si="14"/>
        <v>8404677.1334970184</v>
      </c>
      <c r="R119" s="476">
        <f t="shared" si="20"/>
        <v>0</v>
      </c>
      <c r="S119" s="437">
        <v>4656099.7840294344</v>
      </c>
      <c r="T119" s="437">
        <v>4656099.7840294344</v>
      </c>
      <c r="U119" s="437">
        <v>4653131.978584162</v>
      </c>
      <c r="V119" s="437">
        <v>4653131.978584162</v>
      </c>
      <c r="W119" s="476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76">
        <f t="shared" si="16"/>
        <v>0</v>
      </c>
      <c r="AC119" s="437">
        <v>2804604.4309715866</v>
      </c>
      <c r="AD119" s="437">
        <v>2792248.7240473768</v>
      </c>
      <c r="AE119" s="437">
        <v>2792248.7240473768</v>
      </c>
      <c r="AF119" s="437">
        <v>2763173.4985383735</v>
      </c>
      <c r="AG119" s="476">
        <f t="shared" si="17"/>
        <v>-29075.22550900327</v>
      </c>
      <c r="AH119" s="435">
        <v>15151615.378576327</v>
      </c>
      <c r="AI119" s="435">
        <v>15723882.507633898</v>
      </c>
      <c r="AJ119" s="435">
        <v>15850057.836128559</v>
      </c>
      <c r="AK119" s="425">
        <f t="shared" si="18"/>
        <v>15820982.610619554</v>
      </c>
      <c r="AL119" s="476">
        <f t="shared" si="19"/>
        <v>-29075.225509004667</v>
      </c>
      <c r="AM119" s="426">
        <v>17</v>
      </c>
      <c r="AN119" s="426">
        <v>17</v>
      </c>
    </row>
    <row r="120" spans="1:40">
      <c r="A120" s="431">
        <v>309</v>
      </c>
      <c r="B120" s="432" t="s">
        <v>124</v>
      </c>
      <c r="C120" s="433">
        <v>6457</v>
      </c>
      <c r="D120" s="491">
        <v>872447.07894562627</v>
      </c>
      <c r="E120" s="487">
        <v>860497.92007031338</v>
      </c>
      <c r="F120" s="487">
        <v>855414.19437898975</v>
      </c>
      <c r="G120" s="487">
        <v>855414.19437898975</v>
      </c>
      <c r="H120" s="490">
        <f t="shared" si="12"/>
        <v>0</v>
      </c>
      <c r="I120" s="479">
        <v>-2342926.5549105383</v>
      </c>
      <c r="J120" s="480">
        <v>-2638406.9239495643</v>
      </c>
      <c r="K120" s="480">
        <v>-2667180.1029842142</v>
      </c>
      <c r="L120" s="480">
        <v>-2667180.1029842142</v>
      </c>
      <c r="M120" s="477">
        <f t="shared" si="13"/>
        <v>0</v>
      </c>
      <c r="N120" s="200">
        <v>-1470479.475964912</v>
      </c>
      <c r="O120" s="437">
        <v>-1777909.003879251</v>
      </c>
      <c r="P120" s="437">
        <v>-1811765.9086052245</v>
      </c>
      <c r="Q120" s="619">
        <f t="shared" si="14"/>
        <v>-1811765.9086052245</v>
      </c>
      <c r="R120" s="476">
        <f t="shared" si="20"/>
        <v>0</v>
      </c>
      <c r="S120" s="437">
        <v>3866078.6246244204</v>
      </c>
      <c r="T120" s="437">
        <v>3866078.6246244204</v>
      </c>
      <c r="U120" s="437">
        <v>3865013.1419070028</v>
      </c>
      <c r="V120" s="437">
        <v>3865013.1419070028</v>
      </c>
      <c r="W120" s="476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76">
        <f t="shared" si="16"/>
        <v>0</v>
      </c>
      <c r="AC120" s="437">
        <v>1275227.7314263536</v>
      </c>
      <c r="AD120" s="437">
        <v>1265779.2722072732</v>
      </c>
      <c r="AE120" s="437">
        <v>1265779.2722072732</v>
      </c>
      <c r="AF120" s="437">
        <v>1249922.0350348856</v>
      </c>
      <c r="AG120" s="476">
        <f t="shared" si="17"/>
        <v>-15857.23717238754</v>
      </c>
      <c r="AH120" s="435">
        <v>3670826.8800858622</v>
      </c>
      <c r="AI120" s="435">
        <v>3353948.8929524426</v>
      </c>
      <c r="AJ120" s="435">
        <v>3319026.5055090515</v>
      </c>
      <c r="AK120" s="425">
        <f t="shared" si="18"/>
        <v>3303169.268336664</v>
      </c>
      <c r="AL120" s="476">
        <f t="shared" si="19"/>
        <v>-15857.23717238754</v>
      </c>
      <c r="AM120" s="426">
        <v>12</v>
      </c>
      <c r="AN120" s="426">
        <v>12</v>
      </c>
    </row>
    <row r="121" spans="1:40">
      <c r="A121" s="431">
        <v>312</v>
      </c>
      <c r="B121" s="432" t="s">
        <v>125</v>
      </c>
      <c r="C121" s="433">
        <v>1196</v>
      </c>
      <c r="D121" s="491">
        <v>656604.08135959576</v>
      </c>
      <c r="E121" s="487">
        <v>651024.62696628855</v>
      </c>
      <c r="F121" s="487">
        <v>648313.21711732401</v>
      </c>
      <c r="G121" s="487">
        <v>648313.21711732401</v>
      </c>
      <c r="H121" s="490">
        <f t="shared" si="12"/>
        <v>0</v>
      </c>
      <c r="I121" s="479">
        <v>-293127.32969425985</v>
      </c>
      <c r="J121" s="480">
        <v>-285445.6971173932</v>
      </c>
      <c r="K121" s="480">
        <v>-286696.63415628916</v>
      </c>
      <c r="L121" s="480">
        <v>-286696.63415628916</v>
      </c>
      <c r="M121" s="477">
        <f t="shared" si="13"/>
        <v>0</v>
      </c>
      <c r="N121" s="200">
        <v>363476.75166533596</v>
      </c>
      <c r="O121" s="437">
        <v>365578.92984889529</v>
      </c>
      <c r="P121" s="437">
        <v>361616.5829610349</v>
      </c>
      <c r="Q121" s="619">
        <f t="shared" si="14"/>
        <v>361616.58296103484</v>
      </c>
      <c r="R121" s="476">
        <f t="shared" si="20"/>
        <v>0</v>
      </c>
      <c r="S121" s="437">
        <v>212168.84442069678</v>
      </c>
      <c r="T121" s="437">
        <v>212168.84442069678</v>
      </c>
      <c r="U121" s="437">
        <v>208500.2919736293</v>
      </c>
      <c r="V121" s="437">
        <v>208500.2919736293</v>
      </c>
      <c r="W121" s="476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76">
        <f t="shared" si="16"/>
        <v>0</v>
      </c>
      <c r="AC121" s="437">
        <v>299166.91552394547</v>
      </c>
      <c r="AD121" s="437">
        <v>295688.32322492835</v>
      </c>
      <c r="AE121" s="437">
        <v>295688.32322492835</v>
      </c>
      <c r="AF121" s="437">
        <v>292607.50031525374</v>
      </c>
      <c r="AG121" s="476">
        <f t="shared" si="17"/>
        <v>-3080.8229096746072</v>
      </c>
      <c r="AH121" s="435">
        <v>874812.51160997816</v>
      </c>
      <c r="AI121" s="435">
        <v>873436.09749452036</v>
      </c>
      <c r="AJ121" s="435">
        <v>865805.19815959258</v>
      </c>
      <c r="AK121" s="425">
        <f t="shared" si="18"/>
        <v>862724.37524991797</v>
      </c>
      <c r="AL121" s="476">
        <f t="shared" si="19"/>
        <v>-3080.8229096746072</v>
      </c>
      <c r="AM121" s="426">
        <v>13</v>
      </c>
      <c r="AN121" s="426">
        <v>13</v>
      </c>
    </row>
    <row r="122" spans="1:40">
      <c r="A122" s="431">
        <v>316</v>
      </c>
      <c r="B122" s="432" t="s">
        <v>126</v>
      </c>
      <c r="C122" s="433">
        <v>4198</v>
      </c>
      <c r="D122" s="491">
        <v>143858.91131700657</v>
      </c>
      <c r="E122" s="487">
        <v>139535.82205524994</v>
      </c>
      <c r="F122" s="487">
        <v>133763.39910129865</v>
      </c>
      <c r="G122" s="487">
        <v>133763.39910129865</v>
      </c>
      <c r="H122" s="490">
        <f t="shared" si="12"/>
        <v>0</v>
      </c>
      <c r="I122" s="479">
        <v>-684697.84800073423</v>
      </c>
      <c r="J122" s="480">
        <v>-522356.45927992952</v>
      </c>
      <c r="K122" s="480">
        <v>-624074.69902288215</v>
      </c>
      <c r="L122" s="480">
        <v>-624074.69902288215</v>
      </c>
      <c r="M122" s="477">
        <f t="shared" si="13"/>
        <v>0</v>
      </c>
      <c r="N122" s="200">
        <v>-540838.93668372766</v>
      </c>
      <c r="O122" s="437">
        <v>-382820.63722467958</v>
      </c>
      <c r="P122" s="437">
        <v>-490311.2999215835</v>
      </c>
      <c r="Q122" s="619">
        <f t="shared" si="14"/>
        <v>-490311.2999215835</v>
      </c>
      <c r="R122" s="476">
        <f t="shared" si="20"/>
        <v>0</v>
      </c>
      <c r="S122" s="437">
        <v>1818389.1163995864</v>
      </c>
      <c r="T122" s="437">
        <v>1818389.1163995864</v>
      </c>
      <c r="U122" s="437">
        <v>1821185.3078773278</v>
      </c>
      <c r="V122" s="437">
        <v>1821185.3078773278</v>
      </c>
      <c r="W122" s="476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76">
        <f t="shared" si="16"/>
        <v>0</v>
      </c>
      <c r="AC122" s="437">
        <v>823582.21195728402</v>
      </c>
      <c r="AD122" s="437">
        <v>817855.35080180061</v>
      </c>
      <c r="AE122" s="437">
        <v>817855.35080180061</v>
      </c>
      <c r="AF122" s="437">
        <v>800767.03848243738</v>
      </c>
      <c r="AG122" s="476">
        <f t="shared" si="17"/>
        <v>-17088.312319363235</v>
      </c>
      <c r="AH122" s="435">
        <v>2101132.391673143</v>
      </c>
      <c r="AI122" s="435">
        <v>2253423.8299767077</v>
      </c>
      <c r="AJ122" s="435">
        <v>2148729.3587575452</v>
      </c>
      <c r="AK122" s="425">
        <f t="shared" si="18"/>
        <v>2131641.0464381818</v>
      </c>
      <c r="AL122" s="476">
        <f t="shared" si="19"/>
        <v>-17088.312319363467</v>
      </c>
      <c r="AM122" s="426">
        <v>7</v>
      </c>
      <c r="AN122" s="426">
        <v>7</v>
      </c>
    </row>
    <row r="123" spans="1:40">
      <c r="A123" s="431">
        <v>317</v>
      </c>
      <c r="B123" s="432" t="s">
        <v>127</v>
      </c>
      <c r="C123" s="433">
        <v>2474</v>
      </c>
      <c r="D123" s="491">
        <v>1851171.8961464809</v>
      </c>
      <c r="E123" s="487">
        <v>1835753.0884162134</v>
      </c>
      <c r="F123" s="487">
        <v>1824922.809975374</v>
      </c>
      <c r="G123" s="487">
        <v>1824922.809975374</v>
      </c>
      <c r="H123" s="490">
        <f t="shared" si="12"/>
        <v>0</v>
      </c>
      <c r="I123" s="479">
        <v>563971.23348099273</v>
      </c>
      <c r="J123" s="480">
        <v>678595.97754487093</v>
      </c>
      <c r="K123" s="480">
        <v>691347.4298944819</v>
      </c>
      <c r="L123" s="480">
        <v>691347.4298944819</v>
      </c>
      <c r="M123" s="477">
        <f t="shared" si="13"/>
        <v>0</v>
      </c>
      <c r="N123" s="200">
        <v>2415143.1296274737</v>
      </c>
      <c r="O123" s="437">
        <v>2514349.0659610843</v>
      </c>
      <c r="P123" s="437">
        <v>2516270.2398698558</v>
      </c>
      <c r="Q123" s="619">
        <f t="shared" si="14"/>
        <v>2516270.2398698558</v>
      </c>
      <c r="R123" s="476">
        <f t="shared" si="20"/>
        <v>0</v>
      </c>
      <c r="S123" s="437">
        <v>1499581.0924486737</v>
      </c>
      <c r="T123" s="437">
        <v>1499581.0924486737</v>
      </c>
      <c r="U123" s="437">
        <v>1502394.7495131327</v>
      </c>
      <c r="V123" s="437">
        <v>1502394.7495131327</v>
      </c>
      <c r="W123" s="476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76">
        <f t="shared" si="16"/>
        <v>0</v>
      </c>
      <c r="AC123" s="437">
        <v>601023.35741935391</v>
      </c>
      <c r="AD123" s="437">
        <v>596281.21233249374</v>
      </c>
      <c r="AE123" s="437">
        <v>596281.21233249374</v>
      </c>
      <c r="AF123" s="437">
        <v>597229.63158571674</v>
      </c>
      <c r="AG123" s="476">
        <f t="shared" si="17"/>
        <v>948.41925322299358</v>
      </c>
      <c r="AH123" s="435">
        <v>4515747.5794955008</v>
      </c>
      <c r="AI123" s="435">
        <v>4610211.3707422521</v>
      </c>
      <c r="AJ123" s="435">
        <v>4614946.2017154824</v>
      </c>
      <c r="AK123" s="425">
        <f t="shared" si="18"/>
        <v>4615894.620968705</v>
      </c>
      <c r="AL123" s="476">
        <f t="shared" si="19"/>
        <v>948.41925322264433</v>
      </c>
      <c r="AM123" s="426">
        <v>17</v>
      </c>
      <c r="AN123" s="426">
        <v>17</v>
      </c>
    </row>
    <row r="124" spans="1:40">
      <c r="A124" s="431">
        <v>320</v>
      </c>
      <c r="B124" s="432" t="s">
        <v>128</v>
      </c>
      <c r="C124" s="433">
        <v>6996</v>
      </c>
      <c r="D124" s="491">
        <v>1580566.4607501091</v>
      </c>
      <c r="E124" s="487">
        <v>1565015.3310481282</v>
      </c>
      <c r="F124" s="487">
        <v>1598791.797827831</v>
      </c>
      <c r="G124" s="487">
        <v>1598791.797827831</v>
      </c>
      <c r="H124" s="490">
        <f t="shared" si="12"/>
        <v>0</v>
      </c>
      <c r="I124" s="479">
        <v>1390177.6460081465</v>
      </c>
      <c r="J124" s="480">
        <v>770401.60339584702</v>
      </c>
      <c r="K124" s="480">
        <v>761516.04297665239</v>
      </c>
      <c r="L124" s="480">
        <v>761516.04297665239</v>
      </c>
      <c r="M124" s="477">
        <f t="shared" si="13"/>
        <v>0</v>
      </c>
      <c r="N124" s="200">
        <v>2970744.1067582555</v>
      </c>
      <c r="O124" s="437">
        <v>2335416.9344439753</v>
      </c>
      <c r="P124" s="437">
        <v>2360307.8408044833</v>
      </c>
      <c r="Q124" s="619">
        <f t="shared" si="14"/>
        <v>2360307.8408044833</v>
      </c>
      <c r="R124" s="476">
        <f t="shared" si="20"/>
        <v>0</v>
      </c>
      <c r="S124" s="437">
        <v>2661954.7840149594</v>
      </c>
      <c r="T124" s="437">
        <v>2661954.7840149594</v>
      </c>
      <c r="U124" s="437">
        <v>2669439.6960359896</v>
      </c>
      <c r="V124" s="437">
        <v>2669439.6960359896</v>
      </c>
      <c r="W124" s="476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76">
        <f t="shared" si="16"/>
        <v>0</v>
      </c>
      <c r="AC124" s="437">
        <v>1358446.3514527723</v>
      </c>
      <c r="AD124" s="437">
        <v>1349214.4629542939</v>
      </c>
      <c r="AE124" s="437">
        <v>1349214.4629542939</v>
      </c>
      <c r="AF124" s="437">
        <v>1333825.069367379</v>
      </c>
      <c r="AG124" s="476">
        <f t="shared" si="17"/>
        <v>-15389.393586914986</v>
      </c>
      <c r="AH124" s="435">
        <v>6991145.2422259869</v>
      </c>
      <c r="AI124" s="435">
        <v>6346586.1814132286</v>
      </c>
      <c r="AJ124" s="435">
        <v>6378961.9997947663</v>
      </c>
      <c r="AK124" s="425">
        <f t="shared" si="18"/>
        <v>6363572.6062078513</v>
      </c>
      <c r="AL124" s="476">
        <f t="shared" si="19"/>
        <v>-15389.393586914986</v>
      </c>
      <c r="AM124" s="426">
        <v>19</v>
      </c>
      <c r="AN124" s="426">
        <v>19</v>
      </c>
    </row>
    <row r="125" spans="1:40">
      <c r="A125" s="431">
        <v>322</v>
      </c>
      <c r="B125" s="432" t="s">
        <v>551</v>
      </c>
      <c r="C125" s="433">
        <v>6549</v>
      </c>
      <c r="D125" s="491">
        <v>4698589.7892974503</v>
      </c>
      <c r="E125" s="487">
        <v>4659435.8780082026</v>
      </c>
      <c r="F125" s="487">
        <v>4658633.7171693351</v>
      </c>
      <c r="G125" s="487">
        <v>4658633.7171693351</v>
      </c>
      <c r="H125" s="490">
        <f t="shared" si="12"/>
        <v>0</v>
      </c>
      <c r="I125" s="479">
        <v>1706828.587302607</v>
      </c>
      <c r="J125" s="480">
        <v>1720238.452250554</v>
      </c>
      <c r="K125" s="480">
        <v>1796786.0608669426</v>
      </c>
      <c r="L125" s="480">
        <v>1796786.0608669426</v>
      </c>
      <c r="M125" s="477">
        <f t="shared" si="13"/>
        <v>0</v>
      </c>
      <c r="N125" s="200">
        <v>6405418.3766000569</v>
      </c>
      <c r="O125" s="437">
        <v>6379674.3302587569</v>
      </c>
      <c r="P125" s="437">
        <v>6455419.7780362777</v>
      </c>
      <c r="Q125" s="619">
        <f t="shared" si="14"/>
        <v>6455419.7780362777</v>
      </c>
      <c r="R125" s="476">
        <f t="shared" si="20"/>
        <v>0</v>
      </c>
      <c r="S125" s="437">
        <v>2065352.0167833914</v>
      </c>
      <c r="T125" s="437">
        <v>2065352.0167833914</v>
      </c>
      <c r="U125" s="437">
        <v>2066259.6257351311</v>
      </c>
      <c r="V125" s="437">
        <v>2066259.6257351311</v>
      </c>
      <c r="W125" s="476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76">
        <f t="shared" si="16"/>
        <v>0</v>
      </c>
      <c r="AC125" s="437">
        <v>1283444.318058288</v>
      </c>
      <c r="AD125" s="437">
        <v>1277676.3772471463</v>
      </c>
      <c r="AE125" s="437">
        <v>1277676.3772471463</v>
      </c>
      <c r="AF125" s="437">
        <v>1264748.1416320186</v>
      </c>
      <c r="AG125" s="476">
        <f t="shared" si="17"/>
        <v>-12928.23561512772</v>
      </c>
      <c r="AH125" s="435">
        <v>9754214.7114417367</v>
      </c>
      <c r="AI125" s="435">
        <v>9722702.7242892943</v>
      </c>
      <c r="AJ125" s="435">
        <v>9799355.7810185552</v>
      </c>
      <c r="AK125" s="425">
        <f t="shared" si="18"/>
        <v>9786427.5454034265</v>
      </c>
      <c r="AL125" s="476">
        <f t="shared" si="19"/>
        <v>-12928.235615128651</v>
      </c>
      <c r="AM125" s="426">
        <v>2</v>
      </c>
      <c r="AN125" s="426">
        <v>2</v>
      </c>
    </row>
    <row r="126" spans="1:40">
      <c r="A126" s="431">
        <v>398</v>
      </c>
      <c r="B126" s="432" t="s">
        <v>552</v>
      </c>
      <c r="C126" s="433">
        <v>120175</v>
      </c>
      <c r="D126" s="491">
        <v>20710060.720392134</v>
      </c>
      <c r="E126" s="487">
        <v>20436641.187659636</v>
      </c>
      <c r="F126" s="487">
        <v>20327701.961066902</v>
      </c>
      <c r="G126" s="487">
        <v>20327701.961066902</v>
      </c>
      <c r="H126" s="490">
        <f t="shared" si="12"/>
        <v>0</v>
      </c>
      <c r="I126" s="479">
        <v>17562390.249264214</v>
      </c>
      <c r="J126" s="480">
        <v>18151952.079995364</v>
      </c>
      <c r="K126" s="480">
        <v>17054546.927476786</v>
      </c>
      <c r="L126" s="480">
        <v>17054546.927476786</v>
      </c>
      <c r="M126" s="477">
        <f t="shared" si="13"/>
        <v>0</v>
      </c>
      <c r="N126" s="200">
        <v>38272450.969656348</v>
      </c>
      <c r="O126" s="437">
        <v>38588593.267655</v>
      </c>
      <c r="P126" s="437">
        <v>37382248.888543688</v>
      </c>
      <c r="Q126" s="619">
        <f t="shared" si="14"/>
        <v>37382248.888543688</v>
      </c>
      <c r="R126" s="476">
        <f t="shared" si="20"/>
        <v>0</v>
      </c>
      <c r="S126" s="437">
        <v>23192421.674240887</v>
      </c>
      <c r="T126" s="437">
        <v>23192421.674240887</v>
      </c>
      <c r="U126" s="437">
        <v>23182373.443431057</v>
      </c>
      <c r="V126" s="437">
        <v>23182373.443431057</v>
      </c>
      <c r="W126" s="476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76">
        <f t="shared" si="16"/>
        <v>0</v>
      </c>
      <c r="AC126" s="437">
        <v>18593871.561698366</v>
      </c>
      <c r="AD126" s="437">
        <v>18522388.748231389</v>
      </c>
      <c r="AE126" s="437">
        <v>18522388.748231389</v>
      </c>
      <c r="AF126" s="437">
        <v>18224255.371812128</v>
      </c>
      <c r="AG126" s="476">
        <f t="shared" si="17"/>
        <v>-298133.3764192611</v>
      </c>
      <c r="AH126" s="435">
        <v>80058744.205595598</v>
      </c>
      <c r="AI126" s="435">
        <v>80303403.690127283</v>
      </c>
      <c r="AJ126" s="435">
        <v>79087011.080206126</v>
      </c>
      <c r="AK126" s="425">
        <f t="shared" si="18"/>
        <v>78788877.70378688</v>
      </c>
      <c r="AL126" s="476">
        <f t="shared" si="19"/>
        <v>-298133.3764192462</v>
      </c>
      <c r="AM126" s="426">
        <v>7</v>
      </c>
      <c r="AN126" s="426">
        <v>7</v>
      </c>
    </row>
    <row r="127" spans="1:40">
      <c r="A127" s="431">
        <v>399</v>
      </c>
      <c r="B127" s="432" t="s">
        <v>553</v>
      </c>
      <c r="C127" s="433">
        <v>7817</v>
      </c>
      <c r="D127" s="491">
        <v>4229392.8434635382</v>
      </c>
      <c r="E127" s="487">
        <v>4193655.2393835741</v>
      </c>
      <c r="F127" s="487">
        <v>4178787.0732179517</v>
      </c>
      <c r="G127" s="487">
        <v>4178787.0732179517</v>
      </c>
      <c r="H127" s="490">
        <f t="shared" si="12"/>
        <v>0</v>
      </c>
      <c r="I127" s="479">
        <v>-3535779.8779238821</v>
      </c>
      <c r="J127" s="480">
        <v>-3487890.6909203422</v>
      </c>
      <c r="K127" s="480">
        <v>-3640181.7076048674</v>
      </c>
      <c r="L127" s="480">
        <v>-3640181.7076048674</v>
      </c>
      <c r="M127" s="477">
        <f t="shared" si="13"/>
        <v>0</v>
      </c>
      <c r="N127" s="200">
        <v>693612.96553965611</v>
      </c>
      <c r="O127" s="437">
        <v>705764.54846323188</v>
      </c>
      <c r="P127" s="437">
        <v>538605.36561308429</v>
      </c>
      <c r="Q127" s="619">
        <f t="shared" si="14"/>
        <v>538605.36561308429</v>
      </c>
      <c r="R127" s="476">
        <f t="shared" si="20"/>
        <v>0</v>
      </c>
      <c r="S127" s="437">
        <v>2891168.5091246418</v>
      </c>
      <c r="T127" s="437">
        <v>2891168.5091246418</v>
      </c>
      <c r="U127" s="437">
        <v>2911680.0782160889</v>
      </c>
      <c r="V127" s="437">
        <v>2911680.0782160889</v>
      </c>
      <c r="W127" s="476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76">
        <f t="shared" si="16"/>
        <v>0</v>
      </c>
      <c r="AC127" s="437">
        <v>1308774.7013105543</v>
      </c>
      <c r="AD127" s="437">
        <v>1303724.7265596972</v>
      </c>
      <c r="AE127" s="437">
        <v>1303724.7265596972</v>
      </c>
      <c r="AF127" s="437">
        <v>1277787.5579741742</v>
      </c>
      <c r="AG127" s="476">
        <f t="shared" si="17"/>
        <v>-25937.168585523032</v>
      </c>
      <c r="AH127" s="435">
        <v>4893556.1759748524</v>
      </c>
      <c r="AI127" s="435">
        <v>4900657.7841475708</v>
      </c>
      <c r="AJ127" s="435">
        <v>4754010.1703888699</v>
      </c>
      <c r="AK127" s="425">
        <f t="shared" si="18"/>
        <v>4728073.0018033478</v>
      </c>
      <c r="AL127" s="476">
        <f t="shared" si="19"/>
        <v>-25937.1685855221</v>
      </c>
      <c r="AM127" s="426">
        <v>15</v>
      </c>
      <c r="AN127" s="426">
        <v>15</v>
      </c>
    </row>
    <row r="128" spans="1:40">
      <c r="A128" s="431">
        <v>400</v>
      </c>
      <c r="B128" s="432" t="s">
        <v>554</v>
      </c>
      <c r="C128" s="433">
        <v>8366</v>
      </c>
      <c r="D128" s="491">
        <v>3809387.1331073251</v>
      </c>
      <c r="E128" s="487">
        <v>3776794.056852405</v>
      </c>
      <c r="F128" s="487">
        <v>3814392.1000270518</v>
      </c>
      <c r="G128" s="487">
        <v>3814392.1000270518</v>
      </c>
      <c r="H128" s="490">
        <f t="shared" si="12"/>
        <v>0</v>
      </c>
      <c r="I128" s="479">
        <v>2228935.093555565</v>
      </c>
      <c r="J128" s="480">
        <v>2228894.196784405</v>
      </c>
      <c r="K128" s="480">
        <v>2158946.29419553</v>
      </c>
      <c r="L128" s="480">
        <v>2158946.29419553</v>
      </c>
      <c r="M128" s="477">
        <f t="shared" si="13"/>
        <v>0</v>
      </c>
      <c r="N128" s="200">
        <v>6038322.2266628901</v>
      </c>
      <c r="O128" s="437">
        <v>6005688.25363681</v>
      </c>
      <c r="P128" s="437">
        <v>5973338.3942225818</v>
      </c>
      <c r="Q128" s="619">
        <f t="shared" si="14"/>
        <v>5973338.3942225818</v>
      </c>
      <c r="R128" s="476">
        <f t="shared" si="20"/>
        <v>0</v>
      </c>
      <c r="S128" s="437">
        <v>2819739.8473928138</v>
      </c>
      <c r="T128" s="437">
        <v>2819739.8473928138</v>
      </c>
      <c r="U128" s="437">
        <v>2823877.6300907177</v>
      </c>
      <c r="V128" s="437">
        <v>2823877.6300907177</v>
      </c>
      <c r="W128" s="476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76">
        <f t="shared" si="16"/>
        <v>0</v>
      </c>
      <c r="AC128" s="437">
        <v>1729764.5040783472</v>
      </c>
      <c r="AD128" s="437">
        <v>1719589.601877332</v>
      </c>
      <c r="AE128" s="437">
        <v>1719589.601877332</v>
      </c>
      <c r="AF128" s="437">
        <v>1704563.8904844206</v>
      </c>
      <c r="AG128" s="476">
        <f t="shared" si="17"/>
        <v>-15025.711392911384</v>
      </c>
      <c r="AH128" s="435">
        <v>10587826.578134051</v>
      </c>
      <c r="AI128" s="435">
        <v>10545017.702906955</v>
      </c>
      <c r="AJ128" s="435">
        <v>10516805.626190631</v>
      </c>
      <c r="AK128" s="425">
        <f t="shared" si="18"/>
        <v>10501779.91479772</v>
      </c>
      <c r="AL128" s="476">
        <f t="shared" si="19"/>
        <v>-15025.711392911151</v>
      </c>
      <c r="AM128" s="426">
        <v>2</v>
      </c>
      <c r="AN128" s="426">
        <v>2</v>
      </c>
    </row>
    <row r="129" spans="1:40">
      <c r="A129" s="431">
        <v>402</v>
      </c>
      <c r="B129" s="432" t="s">
        <v>133</v>
      </c>
      <c r="C129" s="433">
        <v>9099</v>
      </c>
      <c r="D129" s="491">
        <v>2254670.0721298419</v>
      </c>
      <c r="E129" s="487">
        <v>2232471.624736343</v>
      </c>
      <c r="F129" s="487">
        <v>2225543.4171003215</v>
      </c>
      <c r="G129" s="487">
        <v>2225543.4171003215</v>
      </c>
      <c r="H129" s="490">
        <f t="shared" si="12"/>
        <v>0</v>
      </c>
      <c r="I129" s="479">
        <v>-3961907.0103160953</v>
      </c>
      <c r="J129" s="480">
        <v>-3907054.9341145116</v>
      </c>
      <c r="K129" s="480">
        <v>-3960069.3912645807</v>
      </c>
      <c r="L129" s="480">
        <v>-3960069.3912645807</v>
      </c>
      <c r="M129" s="477">
        <f t="shared" si="13"/>
        <v>0</v>
      </c>
      <c r="N129" s="200">
        <v>-1707236.9381862534</v>
      </c>
      <c r="O129" s="437">
        <v>-1674583.3093781685</v>
      </c>
      <c r="P129" s="437">
        <v>-1734525.9741642592</v>
      </c>
      <c r="Q129" s="619">
        <f t="shared" si="14"/>
        <v>-1734525.9741642592</v>
      </c>
      <c r="R129" s="476">
        <f t="shared" si="20"/>
        <v>0</v>
      </c>
      <c r="S129" s="437">
        <v>5011477.0173176685</v>
      </c>
      <c r="T129" s="437">
        <v>5011477.0173176685</v>
      </c>
      <c r="U129" s="437">
        <v>5021466.3466851758</v>
      </c>
      <c r="V129" s="437">
        <v>5021466.3466851758</v>
      </c>
      <c r="W129" s="476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76">
        <f t="shared" si="16"/>
        <v>0</v>
      </c>
      <c r="AC129" s="437">
        <v>1925317.436257523</v>
      </c>
      <c r="AD129" s="437">
        <v>1912770.4443991457</v>
      </c>
      <c r="AE129" s="437">
        <v>1912770.4443991457</v>
      </c>
      <c r="AF129" s="437">
        <v>1894969.8595900368</v>
      </c>
      <c r="AG129" s="476">
        <f t="shared" si="17"/>
        <v>-17800.58480910887</v>
      </c>
      <c r="AH129" s="435">
        <v>5229557.5153889377</v>
      </c>
      <c r="AI129" s="435">
        <v>5249664.1523386454</v>
      </c>
      <c r="AJ129" s="435">
        <v>5199710.8169200625</v>
      </c>
      <c r="AK129" s="425">
        <f t="shared" si="18"/>
        <v>5181910.232110953</v>
      </c>
      <c r="AL129" s="476">
        <f t="shared" si="19"/>
        <v>-17800.584809109569</v>
      </c>
      <c r="AM129" s="426">
        <v>11</v>
      </c>
      <c r="AN129" s="426">
        <v>11</v>
      </c>
    </row>
    <row r="130" spans="1:40">
      <c r="A130" s="431">
        <v>403</v>
      </c>
      <c r="B130" s="432" t="s">
        <v>134</v>
      </c>
      <c r="C130" s="433">
        <v>2820</v>
      </c>
      <c r="D130" s="491">
        <v>819477.82180867309</v>
      </c>
      <c r="E130" s="487">
        <v>812140.73046628875</v>
      </c>
      <c r="F130" s="487">
        <v>816804.18499562901</v>
      </c>
      <c r="G130" s="487">
        <v>816804.18499562901</v>
      </c>
      <c r="H130" s="490">
        <f t="shared" si="12"/>
        <v>0</v>
      </c>
      <c r="I130" s="479">
        <v>11096.507571867158</v>
      </c>
      <c r="J130" s="480">
        <v>93966.831209274736</v>
      </c>
      <c r="K130" s="480">
        <v>113183.75815434297</v>
      </c>
      <c r="L130" s="480">
        <v>113183.75815434297</v>
      </c>
      <c r="M130" s="477">
        <f t="shared" si="13"/>
        <v>0</v>
      </c>
      <c r="N130" s="200">
        <v>830574.32938054029</v>
      </c>
      <c r="O130" s="437">
        <v>906107.56167556345</v>
      </c>
      <c r="P130" s="437">
        <v>929987.94314997201</v>
      </c>
      <c r="Q130" s="619">
        <f t="shared" si="14"/>
        <v>929987.94314997201</v>
      </c>
      <c r="R130" s="476">
        <f t="shared" si="20"/>
        <v>0</v>
      </c>
      <c r="S130" s="437">
        <v>1532092.7872841358</v>
      </c>
      <c r="T130" s="437">
        <v>1532092.7872841358</v>
      </c>
      <c r="U130" s="437">
        <v>1528250.9533130785</v>
      </c>
      <c r="V130" s="437">
        <v>1528250.9533130785</v>
      </c>
      <c r="W130" s="476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76">
        <f t="shared" si="16"/>
        <v>0</v>
      </c>
      <c r="AC130" s="437">
        <v>676403.25733929232</v>
      </c>
      <c r="AD130" s="437">
        <v>670423.7027530144</v>
      </c>
      <c r="AE130" s="437">
        <v>670423.7027530144</v>
      </c>
      <c r="AF130" s="437">
        <v>668174.99185478769</v>
      </c>
      <c r="AG130" s="476">
        <f t="shared" si="17"/>
        <v>-2248.7108982267091</v>
      </c>
      <c r="AH130" s="435">
        <v>3039070.3740039682</v>
      </c>
      <c r="AI130" s="435">
        <v>3108624.0517127137</v>
      </c>
      <c r="AJ130" s="435">
        <v>3128662.5992160649</v>
      </c>
      <c r="AK130" s="425">
        <f t="shared" si="18"/>
        <v>3126413.8883178383</v>
      </c>
      <c r="AL130" s="476">
        <f t="shared" si="19"/>
        <v>-2248.7108982265927</v>
      </c>
      <c r="AM130" s="426">
        <v>14</v>
      </c>
      <c r="AN130" s="426">
        <v>14</v>
      </c>
    </row>
    <row r="131" spans="1:40">
      <c r="A131" s="431">
        <v>405</v>
      </c>
      <c r="B131" s="432" t="s">
        <v>555</v>
      </c>
      <c r="C131" s="433">
        <v>72650</v>
      </c>
      <c r="D131" s="491">
        <v>8914606.1297472976</v>
      </c>
      <c r="E131" s="487">
        <v>8795748.8202788718</v>
      </c>
      <c r="F131" s="487">
        <v>8813554.81097712</v>
      </c>
      <c r="G131" s="487">
        <v>8813554.81097712</v>
      </c>
      <c r="H131" s="490">
        <f t="shared" si="12"/>
        <v>0</v>
      </c>
      <c r="I131" s="479">
        <v>-4017345.9555867026</v>
      </c>
      <c r="J131" s="480">
        <v>-3569654.3243004768</v>
      </c>
      <c r="K131" s="480">
        <v>-4244215.0687017143</v>
      </c>
      <c r="L131" s="480">
        <v>-4244215.0687017143</v>
      </c>
      <c r="M131" s="477">
        <f t="shared" si="13"/>
        <v>0</v>
      </c>
      <c r="N131" s="200">
        <v>4897260.1741605941</v>
      </c>
      <c r="O131" s="437">
        <v>5226094.4959783945</v>
      </c>
      <c r="P131" s="437">
        <v>4569339.7422754057</v>
      </c>
      <c r="Q131" s="619">
        <f t="shared" si="14"/>
        <v>4569339.7422754057</v>
      </c>
      <c r="R131" s="476">
        <f t="shared" si="20"/>
        <v>0</v>
      </c>
      <c r="S131" s="437">
        <v>13124104.692497492</v>
      </c>
      <c r="T131" s="437">
        <v>13124104.692497492</v>
      </c>
      <c r="U131" s="437">
        <v>13144798.914696461</v>
      </c>
      <c r="V131" s="437">
        <v>13144798.914696461</v>
      </c>
      <c r="W131" s="476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76">
        <f t="shared" si="16"/>
        <v>0</v>
      </c>
      <c r="AC131" s="437">
        <v>11751886.434163246</v>
      </c>
      <c r="AD131" s="437">
        <v>11700047.972652404</v>
      </c>
      <c r="AE131" s="437">
        <v>11700047.972652404</v>
      </c>
      <c r="AF131" s="437">
        <v>11535024.477791898</v>
      </c>
      <c r="AG131" s="476">
        <f t="shared" si="17"/>
        <v>-165023.49486050569</v>
      </c>
      <c r="AH131" s="435">
        <v>29773251.30082133</v>
      </c>
      <c r="AI131" s="435">
        <v>30050247.16112829</v>
      </c>
      <c r="AJ131" s="435">
        <v>29414186.62962427</v>
      </c>
      <c r="AK131" s="425">
        <f t="shared" si="18"/>
        <v>29249163.134763762</v>
      </c>
      <c r="AL131" s="476">
        <f t="shared" si="19"/>
        <v>-165023.49486050755</v>
      </c>
      <c r="AM131" s="426">
        <v>9</v>
      </c>
      <c r="AN131" s="426">
        <v>9</v>
      </c>
    </row>
    <row r="132" spans="1:40">
      <c r="A132" s="431">
        <v>407</v>
      </c>
      <c r="B132" s="432" t="s">
        <v>556</v>
      </c>
      <c r="C132" s="433">
        <v>2518</v>
      </c>
      <c r="D132" s="491">
        <v>1157587.2629017914</v>
      </c>
      <c r="E132" s="487">
        <v>1147302.343816462</v>
      </c>
      <c r="F132" s="487">
        <v>1137162.6836695438</v>
      </c>
      <c r="G132" s="487">
        <v>1137162.6836695438</v>
      </c>
      <c r="H132" s="490">
        <f t="shared" si="12"/>
        <v>0</v>
      </c>
      <c r="I132" s="479">
        <v>136205.04636560427</v>
      </c>
      <c r="J132" s="480">
        <v>148364.38559764053</v>
      </c>
      <c r="K132" s="480">
        <v>133493.55392228835</v>
      </c>
      <c r="L132" s="480">
        <v>133493.55392228835</v>
      </c>
      <c r="M132" s="477">
        <f t="shared" si="13"/>
        <v>0</v>
      </c>
      <c r="N132" s="200">
        <v>1293792.3092673956</v>
      </c>
      <c r="O132" s="437">
        <v>1295666.7294141024</v>
      </c>
      <c r="P132" s="437">
        <v>1270656.2375918322</v>
      </c>
      <c r="Q132" s="619">
        <f t="shared" si="14"/>
        <v>1270656.2375918322</v>
      </c>
      <c r="R132" s="476">
        <f t="shared" si="20"/>
        <v>0</v>
      </c>
      <c r="S132" s="437">
        <v>1205118.4663314817</v>
      </c>
      <c r="T132" s="437">
        <v>1205118.4663314817</v>
      </c>
      <c r="U132" s="437">
        <v>1207003.5748764575</v>
      </c>
      <c r="V132" s="437">
        <v>1207003.5748764575</v>
      </c>
      <c r="W132" s="476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76">
        <f t="shared" si="16"/>
        <v>0</v>
      </c>
      <c r="AC132" s="437">
        <v>645586.12050310674</v>
      </c>
      <c r="AD132" s="437">
        <v>641302.30669389933</v>
      </c>
      <c r="AE132" s="437">
        <v>641302.30669389933</v>
      </c>
      <c r="AF132" s="437">
        <v>631405.69131634757</v>
      </c>
      <c r="AG132" s="476">
        <f t="shared" si="17"/>
        <v>-9896.6153775517596</v>
      </c>
      <c r="AH132" s="435">
        <v>3144496.8961019837</v>
      </c>
      <c r="AI132" s="435">
        <v>3142087.5024394835</v>
      </c>
      <c r="AJ132" s="435">
        <v>3118962.1191621888</v>
      </c>
      <c r="AK132" s="425">
        <f t="shared" si="18"/>
        <v>3109065.503784637</v>
      </c>
      <c r="AL132" s="476">
        <f t="shared" si="19"/>
        <v>-9896.615377551876</v>
      </c>
      <c r="AM132" s="426">
        <v>1</v>
      </c>
      <c r="AN132" s="427">
        <v>32</v>
      </c>
    </row>
    <row r="133" spans="1:40">
      <c r="A133" s="431">
        <v>408</v>
      </c>
      <c r="B133" s="432" t="s">
        <v>557</v>
      </c>
      <c r="C133" s="433">
        <v>14099</v>
      </c>
      <c r="D133" s="491">
        <v>5519995.7009762628</v>
      </c>
      <c r="E133" s="487">
        <v>5470458.4350743545</v>
      </c>
      <c r="F133" s="487">
        <v>5451170.3357649576</v>
      </c>
      <c r="G133" s="487">
        <v>5451170.3357649576</v>
      </c>
      <c r="H133" s="490">
        <f t="shared" si="12"/>
        <v>0</v>
      </c>
      <c r="I133" s="479">
        <v>-287436.24213673163</v>
      </c>
      <c r="J133" s="480">
        <v>-195237.10711496117</v>
      </c>
      <c r="K133" s="480">
        <v>-347532.04483697918</v>
      </c>
      <c r="L133" s="480">
        <v>-347532.04483697918</v>
      </c>
      <c r="M133" s="477">
        <f t="shared" si="13"/>
        <v>0</v>
      </c>
      <c r="N133" s="200">
        <v>5232559.4588395311</v>
      </c>
      <c r="O133" s="437">
        <v>5275221.3279593932</v>
      </c>
      <c r="P133" s="437">
        <v>5103638.2909279782</v>
      </c>
      <c r="Q133" s="619">
        <f t="shared" si="14"/>
        <v>5103638.2909279782</v>
      </c>
      <c r="R133" s="476">
        <f t="shared" si="20"/>
        <v>0</v>
      </c>
      <c r="S133" s="437">
        <v>6043172.5016370555</v>
      </c>
      <c r="T133" s="437">
        <v>6043172.5016370555</v>
      </c>
      <c r="U133" s="437">
        <v>6061294.160336988</v>
      </c>
      <c r="V133" s="437">
        <v>6061294.160336988</v>
      </c>
      <c r="W133" s="476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76">
        <f t="shared" si="16"/>
        <v>0</v>
      </c>
      <c r="AC133" s="437">
        <v>2582894.7415398387</v>
      </c>
      <c r="AD133" s="437">
        <v>2570857.7149434923</v>
      </c>
      <c r="AE133" s="437">
        <v>2570857.7149434923</v>
      </c>
      <c r="AF133" s="437">
        <v>2549923.147527352</v>
      </c>
      <c r="AG133" s="476">
        <f t="shared" si="17"/>
        <v>-20934.567416140344</v>
      </c>
      <c r="AH133" s="435">
        <v>13858626.702016424</v>
      </c>
      <c r="AI133" s="435">
        <v>13889251.544539941</v>
      </c>
      <c r="AJ133" s="435">
        <v>13735790.166208459</v>
      </c>
      <c r="AK133" s="425">
        <f t="shared" si="18"/>
        <v>13714855.598792318</v>
      </c>
      <c r="AL133" s="476">
        <f t="shared" si="19"/>
        <v>-20934.56741614081</v>
      </c>
      <c r="AM133" s="426">
        <v>14</v>
      </c>
      <c r="AN133" s="426">
        <v>14</v>
      </c>
    </row>
    <row r="134" spans="1:40">
      <c r="A134" s="431">
        <v>410</v>
      </c>
      <c r="B134" s="432" t="s">
        <v>558</v>
      </c>
      <c r="C134" s="433">
        <v>18775</v>
      </c>
      <c r="D134" s="491">
        <v>14330604.439421821</v>
      </c>
      <c r="E134" s="487">
        <v>14210378.966792522</v>
      </c>
      <c r="F134" s="487">
        <v>14196610.903194709</v>
      </c>
      <c r="G134" s="487">
        <v>14196610.903194709</v>
      </c>
      <c r="H134" s="490">
        <f t="shared" si="12"/>
        <v>0</v>
      </c>
      <c r="I134" s="479">
        <v>-7509957.6623298423</v>
      </c>
      <c r="J134" s="480">
        <v>-7386003.1736704148</v>
      </c>
      <c r="K134" s="480">
        <v>-7594781.9060347471</v>
      </c>
      <c r="L134" s="480">
        <v>-7594781.9060347471</v>
      </c>
      <c r="M134" s="477">
        <f t="shared" si="13"/>
        <v>0</v>
      </c>
      <c r="N134" s="200">
        <v>6820646.77709198</v>
      </c>
      <c r="O134" s="437">
        <v>6824375.7931221072</v>
      </c>
      <c r="P134" s="437">
        <v>6601828.9971599616</v>
      </c>
      <c r="Q134" s="619">
        <f t="shared" si="14"/>
        <v>6601828.9971599616</v>
      </c>
      <c r="R134" s="476">
        <f t="shared" si="20"/>
        <v>0</v>
      </c>
      <c r="S134" s="437">
        <v>7593106.8534920132</v>
      </c>
      <c r="T134" s="437">
        <v>7593106.8534920132</v>
      </c>
      <c r="U134" s="437">
        <v>7591844.1539063724</v>
      </c>
      <c r="V134" s="437">
        <v>7591844.1539063724</v>
      </c>
      <c r="W134" s="476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76">
        <f t="shared" si="16"/>
        <v>0</v>
      </c>
      <c r="AC134" s="437">
        <v>2700396.0808553589</v>
      </c>
      <c r="AD134" s="437">
        <v>2694017.0612689061</v>
      </c>
      <c r="AE134" s="437">
        <v>2694017.0612689061</v>
      </c>
      <c r="AF134" s="437">
        <v>2612728.8128052256</v>
      </c>
      <c r="AG134" s="476">
        <f t="shared" si="17"/>
        <v>-81288.248463680502</v>
      </c>
      <c r="AH134" s="435">
        <v>17114149.711439352</v>
      </c>
      <c r="AI134" s="435">
        <v>17111499.707883026</v>
      </c>
      <c r="AJ134" s="435">
        <v>16887690.21233524</v>
      </c>
      <c r="AK134" s="425">
        <f t="shared" si="18"/>
        <v>16806401.963871557</v>
      </c>
      <c r="AL134" s="476">
        <f t="shared" si="19"/>
        <v>-81288.24846368283</v>
      </c>
      <c r="AM134" s="426">
        <v>13</v>
      </c>
      <c r="AN134" s="426">
        <v>13</v>
      </c>
    </row>
    <row r="135" spans="1:40">
      <c r="A135" s="431">
        <v>416</v>
      </c>
      <c r="B135" s="432" t="s">
        <v>139</v>
      </c>
      <c r="C135" s="433">
        <v>2886</v>
      </c>
      <c r="D135" s="491">
        <v>1196204.7039322532</v>
      </c>
      <c r="E135" s="487">
        <v>1185608.7560694823</v>
      </c>
      <c r="F135" s="487">
        <v>1181171.8887400618</v>
      </c>
      <c r="G135" s="487">
        <v>1181171.8887400618</v>
      </c>
      <c r="H135" s="490">
        <f t="shared" si="12"/>
        <v>0</v>
      </c>
      <c r="I135" s="479">
        <v>-866614.16070128873</v>
      </c>
      <c r="J135" s="480">
        <v>-847885.34585635795</v>
      </c>
      <c r="K135" s="480">
        <v>-884213.39465040399</v>
      </c>
      <c r="L135" s="480">
        <v>-884213.39465040399</v>
      </c>
      <c r="M135" s="477">
        <f t="shared" si="13"/>
        <v>0</v>
      </c>
      <c r="N135" s="200">
        <v>329590.54323096434</v>
      </c>
      <c r="O135" s="437">
        <v>337723.41021312424</v>
      </c>
      <c r="P135" s="437">
        <v>296958.49408965767</v>
      </c>
      <c r="Q135" s="619">
        <f t="shared" si="14"/>
        <v>296958.49408965779</v>
      </c>
      <c r="R135" s="476">
        <f t="shared" si="20"/>
        <v>0</v>
      </c>
      <c r="S135" s="437">
        <v>1322457.921815566</v>
      </c>
      <c r="T135" s="437">
        <v>1322457.921815566</v>
      </c>
      <c r="U135" s="437">
        <v>1323982.288958454</v>
      </c>
      <c r="V135" s="437">
        <v>1323982.288958454</v>
      </c>
      <c r="W135" s="476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76">
        <f t="shared" si="16"/>
        <v>0</v>
      </c>
      <c r="AC135" s="437">
        <v>519920.73531903088</v>
      </c>
      <c r="AD135" s="437">
        <v>516768.98418148735</v>
      </c>
      <c r="AE135" s="437">
        <v>516768.98418148735</v>
      </c>
      <c r="AF135" s="437">
        <v>503954.63766664377</v>
      </c>
      <c r="AG135" s="476">
        <f t="shared" si="17"/>
        <v>-12814.346514843579</v>
      </c>
      <c r="AH135" s="435">
        <v>2171969.2003655611</v>
      </c>
      <c r="AI135" s="435">
        <v>2176950.3162101777</v>
      </c>
      <c r="AJ135" s="435">
        <v>2137709.7672295989</v>
      </c>
      <c r="AK135" s="425">
        <f t="shared" si="18"/>
        <v>2124895.4207147555</v>
      </c>
      <c r="AL135" s="476">
        <f t="shared" si="19"/>
        <v>-12814.346514843404</v>
      </c>
      <c r="AM135" s="426">
        <v>9</v>
      </c>
      <c r="AN135" s="426">
        <v>9</v>
      </c>
    </row>
    <row r="136" spans="1:40">
      <c r="A136" s="431">
        <v>418</v>
      </c>
      <c r="B136" s="432" t="s">
        <v>140</v>
      </c>
      <c r="C136" s="433">
        <v>24580</v>
      </c>
      <c r="D136" s="491">
        <v>18689767.212628108</v>
      </c>
      <c r="E136" s="487">
        <v>18532769.103014976</v>
      </c>
      <c r="F136" s="487">
        <v>18514243.185027573</v>
      </c>
      <c r="G136" s="487">
        <v>18514243.185027573</v>
      </c>
      <c r="H136" s="490">
        <f t="shared" si="12"/>
        <v>0</v>
      </c>
      <c r="I136" s="479">
        <v>-1227572.3550683388</v>
      </c>
      <c r="J136" s="480">
        <v>-1100036.9545802982</v>
      </c>
      <c r="K136" s="480">
        <v>-1274134.6080333814</v>
      </c>
      <c r="L136" s="480">
        <v>-1274134.6080333814</v>
      </c>
      <c r="M136" s="477">
        <f t="shared" si="13"/>
        <v>0</v>
      </c>
      <c r="N136" s="200">
        <v>17462194.85755977</v>
      </c>
      <c r="O136" s="437">
        <v>17432732.148434676</v>
      </c>
      <c r="P136" s="437">
        <v>17240108.576994192</v>
      </c>
      <c r="Q136" s="619">
        <f t="shared" si="14"/>
        <v>17240108.576994192</v>
      </c>
      <c r="R136" s="476">
        <f t="shared" si="20"/>
        <v>0</v>
      </c>
      <c r="S136" s="437">
        <v>1804536.2117255407</v>
      </c>
      <c r="T136" s="437">
        <v>1804536.2117255407</v>
      </c>
      <c r="U136" s="437">
        <v>1776070.9986691943</v>
      </c>
      <c r="V136" s="437">
        <v>1776070.9986691943</v>
      </c>
      <c r="W136" s="476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76">
        <f t="shared" si="16"/>
        <v>0</v>
      </c>
      <c r="AC136" s="437">
        <v>2859189.8481888552</v>
      </c>
      <c r="AD136" s="437">
        <v>2866928.3085417431</v>
      </c>
      <c r="AE136" s="437">
        <v>2866928.3085417431</v>
      </c>
      <c r="AF136" s="437">
        <v>2798442.8051829608</v>
      </c>
      <c r="AG136" s="476">
        <f t="shared" si="17"/>
        <v>-68485.503358782269</v>
      </c>
      <c r="AH136" s="435">
        <v>22125920.917474166</v>
      </c>
      <c r="AI136" s="435">
        <v>22104196.668701962</v>
      </c>
      <c r="AJ136" s="435">
        <v>21883107.884205133</v>
      </c>
      <c r="AK136" s="425">
        <f t="shared" si="18"/>
        <v>21814622.380846348</v>
      </c>
      <c r="AL136" s="476">
        <f t="shared" si="19"/>
        <v>-68485.503358785063</v>
      </c>
      <c r="AM136" s="426">
        <v>6</v>
      </c>
      <c r="AN136" s="426">
        <v>6</v>
      </c>
    </row>
    <row r="137" spans="1:40">
      <c r="A137" s="431">
        <v>420</v>
      </c>
      <c r="B137" s="432" t="s">
        <v>141</v>
      </c>
      <c r="C137" s="433">
        <v>9177</v>
      </c>
      <c r="D137" s="491">
        <v>868118.25925663416</v>
      </c>
      <c r="E137" s="487">
        <v>856857.50440116506</v>
      </c>
      <c r="F137" s="487">
        <v>861028.17953164806</v>
      </c>
      <c r="G137" s="487">
        <v>861028.17953164806</v>
      </c>
      <c r="H137" s="490">
        <f t="shared" si="12"/>
        <v>0</v>
      </c>
      <c r="I137" s="479">
        <v>637510.3335008272</v>
      </c>
      <c r="J137" s="480">
        <v>669020.74071357423</v>
      </c>
      <c r="K137" s="480">
        <v>608126.08379250974</v>
      </c>
      <c r="L137" s="480">
        <v>608126.08379250974</v>
      </c>
      <c r="M137" s="477">
        <f t="shared" si="13"/>
        <v>0</v>
      </c>
      <c r="N137" s="200">
        <v>1505628.5927574614</v>
      </c>
      <c r="O137" s="437">
        <v>1525878.2451147393</v>
      </c>
      <c r="P137" s="437">
        <v>1469154.2633241578</v>
      </c>
      <c r="Q137" s="619">
        <f t="shared" si="14"/>
        <v>1469154.2633241578</v>
      </c>
      <c r="R137" s="476">
        <f t="shared" si="20"/>
        <v>0</v>
      </c>
      <c r="S137" s="437">
        <v>2591992.9847234362</v>
      </c>
      <c r="T137" s="437">
        <v>2591992.9847234362</v>
      </c>
      <c r="U137" s="437">
        <v>2614455.4942625603</v>
      </c>
      <c r="V137" s="437">
        <v>2614455.4942625603</v>
      </c>
      <c r="W137" s="476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76">
        <f t="shared" si="16"/>
        <v>0</v>
      </c>
      <c r="AC137" s="437">
        <v>1702694.6573583654</v>
      </c>
      <c r="AD137" s="437">
        <v>1693249.4853583043</v>
      </c>
      <c r="AE137" s="437">
        <v>1693249.4853583043</v>
      </c>
      <c r="AF137" s="437">
        <v>1662406.046704923</v>
      </c>
      <c r="AG137" s="476">
        <f t="shared" si="17"/>
        <v>-30843.438653381309</v>
      </c>
      <c r="AH137" s="435">
        <v>5800316.2348392624</v>
      </c>
      <c r="AI137" s="435">
        <v>5811120.71519648</v>
      </c>
      <c r="AJ137" s="435">
        <v>5776859.2429450229</v>
      </c>
      <c r="AK137" s="425">
        <f t="shared" si="18"/>
        <v>5746015.8042916413</v>
      </c>
      <c r="AL137" s="476">
        <f t="shared" si="19"/>
        <v>-30843.438653381541</v>
      </c>
      <c r="AM137" s="426">
        <v>11</v>
      </c>
      <c r="AN137" s="426">
        <v>11</v>
      </c>
    </row>
    <row r="138" spans="1:40">
      <c r="A138" s="431">
        <v>421</v>
      </c>
      <c r="B138" s="432" t="s">
        <v>142</v>
      </c>
      <c r="C138" s="433">
        <v>695</v>
      </c>
      <c r="D138" s="491">
        <v>720615.63130609528</v>
      </c>
      <c r="E138" s="487">
        <v>714638.40073279676</v>
      </c>
      <c r="F138" s="487">
        <v>712330.33522333833</v>
      </c>
      <c r="G138" s="487">
        <v>712330.33522333833</v>
      </c>
      <c r="H138" s="490">
        <f t="shared" si="12"/>
        <v>0</v>
      </c>
      <c r="I138" s="479">
        <v>414275.03958797193</v>
      </c>
      <c r="J138" s="480">
        <v>418683.25887312077</v>
      </c>
      <c r="K138" s="480">
        <v>423612.26477213175</v>
      </c>
      <c r="L138" s="480">
        <v>423612.26477213175</v>
      </c>
      <c r="M138" s="477">
        <f t="shared" si="13"/>
        <v>0</v>
      </c>
      <c r="N138" s="200">
        <v>1134890.6708940673</v>
      </c>
      <c r="O138" s="437">
        <v>1133321.6596059175</v>
      </c>
      <c r="P138" s="437">
        <v>1135942.5999954701</v>
      </c>
      <c r="Q138" s="619">
        <f t="shared" si="14"/>
        <v>1135942.5999954701</v>
      </c>
      <c r="R138" s="476">
        <f t="shared" si="20"/>
        <v>0</v>
      </c>
      <c r="S138" s="437">
        <v>197379.42246718012</v>
      </c>
      <c r="T138" s="437">
        <v>197379.42246718012</v>
      </c>
      <c r="U138" s="437">
        <v>196547.4678800673</v>
      </c>
      <c r="V138" s="437">
        <v>196547.4678800673</v>
      </c>
      <c r="W138" s="476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76">
        <f t="shared" si="16"/>
        <v>0</v>
      </c>
      <c r="AC138" s="437">
        <v>170432.7658465337</v>
      </c>
      <c r="AD138" s="437">
        <v>169260.49052588438</v>
      </c>
      <c r="AE138" s="437">
        <v>169260.49052588438</v>
      </c>
      <c r="AF138" s="437">
        <v>171167.80470794902</v>
      </c>
      <c r="AG138" s="476">
        <f t="shared" si="17"/>
        <v>1907.3141820646415</v>
      </c>
      <c r="AH138" s="435">
        <v>1502702.859207781</v>
      </c>
      <c r="AI138" s="435">
        <v>1499961.5725989819</v>
      </c>
      <c r="AJ138" s="435">
        <v>1501750.5584014219</v>
      </c>
      <c r="AK138" s="425">
        <f t="shared" si="18"/>
        <v>1503657.8725834866</v>
      </c>
      <c r="AL138" s="476">
        <f t="shared" si="19"/>
        <v>1907.3141820647288</v>
      </c>
      <c r="AM138" s="426">
        <v>16</v>
      </c>
      <c r="AN138" s="426">
        <v>16</v>
      </c>
    </row>
    <row r="139" spans="1:40">
      <c r="A139" s="431">
        <v>422</v>
      </c>
      <c r="B139" s="432" t="s">
        <v>143</v>
      </c>
      <c r="C139" s="433">
        <v>10372</v>
      </c>
      <c r="D139" s="491">
        <v>1585362.9573615845</v>
      </c>
      <c r="E139" s="487">
        <v>1567239.3772557778</v>
      </c>
      <c r="F139" s="487">
        <v>1582405.4058596394</v>
      </c>
      <c r="G139" s="487">
        <v>1582405.4058596394</v>
      </c>
      <c r="H139" s="490">
        <f t="shared" ref="H139:H202" si="21">F139-G139</f>
        <v>0</v>
      </c>
      <c r="I139" s="479">
        <v>-87352.920876964956</v>
      </c>
      <c r="J139" s="480">
        <v>-894369.25546333834</v>
      </c>
      <c r="K139" s="480">
        <v>-878908.63168984291</v>
      </c>
      <c r="L139" s="480">
        <v>-878908.63168984291</v>
      </c>
      <c r="M139" s="477">
        <f t="shared" ref="M139:M202" si="22">K139-L139</f>
        <v>0</v>
      </c>
      <c r="N139" s="200">
        <v>1498010.0364846196</v>
      </c>
      <c r="O139" s="437">
        <v>672870.12179243937</v>
      </c>
      <c r="P139" s="437">
        <v>703496.77416979661</v>
      </c>
      <c r="Q139" s="619">
        <f t="shared" ref="Q139:Q202" si="23">SUM(G139,L139)</f>
        <v>703496.7741697965</v>
      </c>
      <c r="R139" s="476">
        <f t="shared" si="20"/>
        <v>0</v>
      </c>
      <c r="S139" s="437">
        <v>3460748.0581132011</v>
      </c>
      <c r="T139" s="437">
        <v>3460748.0581132011</v>
      </c>
      <c r="U139" s="437">
        <v>3451300.5793498056</v>
      </c>
      <c r="V139" s="437">
        <v>3451300.5793498056</v>
      </c>
      <c r="W139" s="476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76">
        <f t="shared" ref="AB139:AB202" si="25">AA139-Z139</f>
        <v>0</v>
      </c>
      <c r="AC139" s="437">
        <v>2105716.6866571074</v>
      </c>
      <c r="AD139" s="437">
        <v>2090193.5254900001</v>
      </c>
      <c r="AE139" s="437">
        <v>2090193.5254900001</v>
      </c>
      <c r="AF139" s="437">
        <v>2083674.6945745316</v>
      </c>
      <c r="AG139" s="476">
        <f t="shared" ref="AG139:AG202" si="26">AF139-AE139</f>
        <v>-6518.8309154685121</v>
      </c>
      <c r="AH139" s="435">
        <v>7064474.7812549276</v>
      </c>
      <c r="AI139" s="435">
        <v>6223811.7053956408</v>
      </c>
      <c r="AJ139" s="435">
        <v>6244990.8790096026</v>
      </c>
      <c r="AK139" s="425">
        <f t="shared" ref="AK139:AK202" si="27">SUM(AA139,AF139)</f>
        <v>6238472.0480941338</v>
      </c>
      <c r="AL139" s="476">
        <f t="shared" ref="AL139:AL202" si="28">AK139-AJ139</f>
        <v>-6518.8309154687449</v>
      </c>
      <c r="AM139" s="426">
        <v>12</v>
      </c>
      <c r="AN139" s="426">
        <v>12</v>
      </c>
    </row>
    <row r="140" spans="1:40">
      <c r="A140" s="431">
        <v>423</v>
      </c>
      <c r="B140" s="432" t="s">
        <v>559</v>
      </c>
      <c r="C140" s="433">
        <v>20497</v>
      </c>
      <c r="D140" s="491">
        <v>11586179.35453313</v>
      </c>
      <c r="E140" s="487">
        <v>11488915.193971356</v>
      </c>
      <c r="F140" s="487">
        <v>11463008.292052101</v>
      </c>
      <c r="G140" s="487">
        <v>11463008.292052101</v>
      </c>
      <c r="H140" s="490">
        <f t="shared" si="21"/>
        <v>0</v>
      </c>
      <c r="I140" s="479">
        <v>2012154.9573006216</v>
      </c>
      <c r="J140" s="480">
        <v>2260648.3954230114</v>
      </c>
      <c r="K140" s="480">
        <v>2208000.770154261</v>
      </c>
      <c r="L140" s="480">
        <v>2208000.770154261</v>
      </c>
      <c r="M140" s="477">
        <f t="shared" si="22"/>
        <v>0</v>
      </c>
      <c r="N140" s="200">
        <v>13598334.311833752</v>
      </c>
      <c r="O140" s="437">
        <v>13749563.589394368</v>
      </c>
      <c r="P140" s="437">
        <v>13671009.062206361</v>
      </c>
      <c r="Q140" s="619">
        <f t="shared" si="23"/>
        <v>13671009.062206361</v>
      </c>
      <c r="R140" s="476">
        <f t="shared" ref="R140:R203" si="29">P140-Q140</f>
        <v>0</v>
      </c>
      <c r="S140" s="437">
        <v>2120575.972503894</v>
      </c>
      <c r="T140" s="437">
        <v>2120575.972503894</v>
      </c>
      <c r="U140" s="437">
        <v>2104133.6650734823</v>
      </c>
      <c r="V140" s="437">
        <v>2104133.6650734823</v>
      </c>
      <c r="W140" s="476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76">
        <f t="shared" si="25"/>
        <v>0</v>
      </c>
      <c r="AC140" s="437">
        <v>2548909.891114926</v>
      </c>
      <c r="AD140" s="437">
        <v>2557842.7252858719</v>
      </c>
      <c r="AE140" s="437">
        <v>2557842.7252858719</v>
      </c>
      <c r="AF140" s="437">
        <v>2498054.886262083</v>
      </c>
      <c r="AG140" s="476">
        <f t="shared" si="26"/>
        <v>-59787.839023788925</v>
      </c>
      <c r="AH140" s="435">
        <v>18267820.175452575</v>
      </c>
      <c r="AI140" s="435">
        <v>18427982.287184134</v>
      </c>
      <c r="AJ140" s="435">
        <v>18332985.452565715</v>
      </c>
      <c r="AK140" s="425">
        <f t="shared" si="27"/>
        <v>18273197.613541927</v>
      </c>
      <c r="AL140" s="476">
        <f t="shared" si="28"/>
        <v>-59787.839023787528</v>
      </c>
      <c r="AM140" s="426">
        <v>2</v>
      </c>
      <c r="AN140" s="426">
        <v>2</v>
      </c>
    </row>
    <row r="141" spans="1:40">
      <c r="A141" s="431">
        <v>425</v>
      </c>
      <c r="B141" s="432" t="s">
        <v>560</v>
      </c>
      <c r="C141" s="433">
        <v>10258</v>
      </c>
      <c r="D141" s="491">
        <v>16561608.892837102</v>
      </c>
      <c r="E141" s="487">
        <v>16429767.682780344</v>
      </c>
      <c r="F141" s="487">
        <v>16422949.483792003</v>
      </c>
      <c r="G141" s="487">
        <v>16422949.483792003</v>
      </c>
      <c r="H141" s="490">
        <f t="shared" si="21"/>
        <v>0</v>
      </c>
      <c r="I141" s="479">
        <v>-2777957.632960815</v>
      </c>
      <c r="J141" s="480">
        <v>-2615210.7165211169</v>
      </c>
      <c r="K141" s="480">
        <v>-2679312.7569621238</v>
      </c>
      <c r="L141" s="480">
        <v>-2679312.7569621238</v>
      </c>
      <c r="M141" s="477">
        <f t="shared" si="22"/>
        <v>0</v>
      </c>
      <c r="N141" s="200">
        <v>13783651.259876287</v>
      </c>
      <c r="O141" s="437">
        <v>13814556.966259226</v>
      </c>
      <c r="P141" s="437">
        <v>13743636.726829879</v>
      </c>
      <c r="Q141" s="619">
        <f t="shared" si="23"/>
        <v>13743636.726829879</v>
      </c>
      <c r="R141" s="476">
        <f t="shared" si="29"/>
        <v>0</v>
      </c>
      <c r="S141" s="437">
        <v>5145427.643503502</v>
      </c>
      <c r="T141" s="437">
        <v>5145427.643503502</v>
      </c>
      <c r="U141" s="437">
        <v>5142157.3466271069</v>
      </c>
      <c r="V141" s="437">
        <v>5142157.3466271069</v>
      </c>
      <c r="W141" s="476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76">
        <f t="shared" si="25"/>
        <v>0</v>
      </c>
      <c r="AC141" s="437">
        <v>1179880.2923808831</v>
      </c>
      <c r="AD141" s="437">
        <v>1182475.2517501847</v>
      </c>
      <c r="AE141" s="437">
        <v>1182475.2517501847</v>
      </c>
      <c r="AF141" s="437">
        <v>1152653.9221954255</v>
      </c>
      <c r="AG141" s="476">
        <f t="shared" si="26"/>
        <v>-29821.329554759199</v>
      </c>
      <c r="AH141" s="435">
        <v>20108959.195760675</v>
      </c>
      <c r="AI141" s="435">
        <v>20142459.861512914</v>
      </c>
      <c r="AJ141" s="435">
        <v>20068269.325207174</v>
      </c>
      <c r="AK141" s="425">
        <f t="shared" si="27"/>
        <v>20038447.995652415</v>
      </c>
      <c r="AL141" s="476">
        <f t="shared" si="28"/>
        <v>-29821.329554758966</v>
      </c>
      <c r="AM141" s="426">
        <v>17</v>
      </c>
      <c r="AN141" s="426">
        <v>17</v>
      </c>
    </row>
    <row r="142" spans="1:40">
      <c r="A142" s="431">
        <v>426</v>
      </c>
      <c r="B142" s="432" t="s">
        <v>561</v>
      </c>
      <c r="C142" s="433">
        <v>11962</v>
      </c>
      <c r="D142" s="491">
        <v>5491029.2158636451</v>
      </c>
      <c r="E142" s="487">
        <v>5442554.7991412282</v>
      </c>
      <c r="F142" s="487">
        <v>5441994.6503208503</v>
      </c>
      <c r="G142" s="487">
        <v>5441994.6503208503</v>
      </c>
      <c r="H142" s="490">
        <f t="shared" si="21"/>
        <v>0</v>
      </c>
      <c r="I142" s="479">
        <v>-2929701.0539338449</v>
      </c>
      <c r="J142" s="480">
        <v>-3328112.4967376972</v>
      </c>
      <c r="K142" s="480">
        <v>-3475639.8774319673</v>
      </c>
      <c r="L142" s="480">
        <v>-3475639.8774319673</v>
      </c>
      <c r="M142" s="477">
        <f t="shared" si="22"/>
        <v>0</v>
      </c>
      <c r="N142" s="200">
        <v>2561328.1619298002</v>
      </c>
      <c r="O142" s="437">
        <v>2114442.302403531</v>
      </c>
      <c r="P142" s="437">
        <v>1966354.772888883</v>
      </c>
      <c r="Q142" s="619">
        <f t="shared" si="23"/>
        <v>1966354.772888883</v>
      </c>
      <c r="R142" s="476">
        <f t="shared" si="29"/>
        <v>0</v>
      </c>
      <c r="S142" s="437">
        <v>5971889.6291171564</v>
      </c>
      <c r="T142" s="437">
        <v>5971889.6291171564</v>
      </c>
      <c r="U142" s="437">
        <v>5975700.0152636115</v>
      </c>
      <c r="V142" s="437">
        <v>5975700.0152636115</v>
      </c>
      <c r="W142" s="476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76">
        <f t="shared" si="25"/>
        <v>0</v>
      </c>
      <c r="AC142" s="437">
        <v>2122844.7367037931</v>
      </c>
      <c r="AD142" s="437">
        <v>2112739.6894332678</v>
      </c>
      <c r="AE142" s="437">
        <v>2112739.6894332678</v>
      </c>
      <c r="AF142" s="437">
        <v>2072703.9688236376</v>
      </c>
      <c r="AG142" s="476">
        <f t="shared" si="26"/>
        <v>-40035.720609630225</v>
      </c>
      <c r="AH142" s="435">
        <v>10656062.527750749</v>
      </c>
      <c r="AI142" s="435">
        <v>10199071.620953955</v>
      </c>
      <c r="AJ142" s="435">
        <v>10054794.477585763</v>
      </c>
      <c r="AK142" s="425">
        <f t="shared" si="27"/>
        <v>10014758.756976131</v>
      </c>
      <c r="AL142" s="476">
        <f t="shared" si="28"/>
        <v>-40035.720609631389</v>
      </c>
      <c r="AM142" s="426">
        <v>12</v>
      </c>
      <c r="AN142" s="426">
        <v>12</v>
      </c>
    </row>
    <row r="143" spans="1:40">
      <c r="A143" s="431">
        <v>430</v>
      </c>
      <c r="B143" s="432" t="s">
        <v>147</v>
      </c>
      <c r="C143" s="433">
        <v>15392</v>
      </c>
      <c r="D143" s="491">
        <v>1349401.8501696405</v>
      </c>
      <c r="E143" s="487">
        <v>1331654.0739703299</v>
      </c>
      <c r="F143" s="487">
        <v>1362254.5154226148</v>
      </c>
      <c r="G143" s="487">
        <v>1362254.5154226148</v>
      </c>
      <c r="H143" s="490">
        <f t="shared" si="21"/>
        <v>0</v>
      </c>
      <c r="I143" s="479">
        <v>-63565.31848396745</v>
      </c>
      <c r="J143" s="480">
        <v>968287.25921282824</v>
      </c>
      <c r="K143" s="480">
        <v>838812.17157044716</v>
      </c>
      <c r="L143" s="480">
        <v>838812.17157044716</v>
      </c>
      <c r="M143" s="477">
        <f t="shared" si="22"/>
        <v>0</v>
      </c>
      <c r="N143" s="200">
        <v>1285836.5316856732</v>
      </c>
      <c r="O143" s="437">
        <v>2299941.3331831582</v>
      </c>
      <c r="P143" s="437">
        <v>2201066.686993062</v>
      </c>
      <c r="Q143" s="619">
        <f t="shared" si="23"/>
        <v>2201066.686993062</v>
      </c>
      <c r="R143" s="476">
        <f t="shared" si="29"/>
        <v>0</v>
      </c>
      <c r="S143" s="437">
        <v>6046885.9784271736</v>
      </c>
      <c r="T143" s="437">
        <v>6046885.9784271736</v>
      </c>
      <c r="U143" s="437">
        <v>6096013.1881590029</v>
      </c>
      <c r="V143" s="437">
        <v>6096013.1881590029</v>
      </c>
      <c r="W143" s="476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76">
        <f t="shared" si="25"/>
        <v>0</v>
      </c>
      <c r="AC143" s="437">
        <v>3293093.0938305072</v>
      </c>
      <c r="AD143" s="437">
        <v>3273288.0427779192</v>
      </c>
      <c r="AE143" s="437">
        <v>3273288.0427779192</v>
      </c>
      <c r="AF143" s="437">
        <v>3262020.8470723964</v>
      </c>
      <c r="AG143" s="476">
        <f t="shared" si="26"/>
        <v>-11267.195705522783</v>
      </c>
      <c r="AH143" s="435">
        <v>10625815.603943354</v>
      </c>
      <c r="AI143" s="435">
        <v>11620115.354388252</v>
      </c>
      <c r="AJ143" s="435">
        <v>11570367.917929985</v>
      </c>
      <c r="AK143" s="425">
        <f t="shared" si="27"/>
        <v>11559100.722224461</v>
      </c>
      <c r="AL143" s="476">
        <f t="shared" si="28"/>
        <v>-11267.195705523714</v>
      </c>
      <c r="AM143" s="426">
        <v>2</v>
      </c>
      <c r="AN143" s="426">
        <v>2</v>
      </c>
    </row>
    <row r="144" spans="1:40">
      <c r="A144" s="431">
        <v>433</v>
      </c>
      <c r="B144" s="432" t="s">
        <v>148</v>
      </c>
      <c r="C144" s="433">
        <v>7749</v>
      </c>
      <c r="D144" s="491">
        <v>2459731.9039348164</v>
      </c>
      <c r="E144" s="487">
        <v>2437080.8547013178</v>
      </c>
      <c r="F144" s="487">
        <v>2453692.5242775884</v>
      </c>
      <c r="G144" s="487">
        <v>2453692.5242775884</v>
      </c>
      <c r="H144" s="490">
        <f t="shared" si="21"/>
        <v>0</v>
      </c>
      <c r="I144" s="479">
        <v>-318649.88231562823</v>
      </c>
      <c r="J144" s="480">
        <v>-269746.22739358735</v>
      </c>
      <c r="K144" s="480">
        <v>-357337.43455436657</v>
      </c>
      <c r="L144" s="480">
        <v>-357337.43455436657</v>
      </c>
      <c r="M144" s="477">
        <f t="shared" si="22"/>
        <v>0</v>
      </c>
      <c r="N144" s="200">
        <v>2141082.0216191881</v>
      </c>
      <c r="O144" s="437">
        <v>2167334.6273077303</v>
      </c>
      <c r="P144" s="437">
        <v>2096355.089723222</v>
      </c>
      <c r="Q144" s="619">
        <f t="shared" si="23"/>
        <v>2096355.0897232217</v>
      </c>
      <c r="R144" s="476">
        <f t="shared" si="29"/>
        <v>0</v>
      </c>
      <c r="S144" s="437">
        <v>2285816.0565711195</v>
      </c>
      <c r="T144" s="437">
        <v>2285816.0565711195</v>
      </c>
      <c r="U144" s="437">
        <v>2289313.0917410306</v>
      </c>
      <c r="V144" s="437">
        <v>2289313.0917410306</v>
      </c>
      <c r="W144" s="476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76">
        <f t="shared" si="25"/>
        <v>0</v>
      </c>
      <c r="AC144" s="437">
        <v>1445954.3023556231</v>
      </c>
      <c r="AD144" s="437">
        <v>1437841.946533741</v>
      </c>
      <c r="AE144" s="437">
        <v>1437841.946533741</v>
      </c>
      <c r="AF144" s="437">
        <v>1403191.154405253</v>
      </c>
      <c r="AG144" s="476">
        <f t="shared" si="26"/>
        <v>-34650.792128487956</v>
      </c>
      <c r="AH144" s="435">
        <v>5872852.3805459309</v>
      </c>
      <c r="AI144" s="435">
        <v>5890992.6304125916</v>
      </c>
      <c r="AJ144" s="435">
        <v>5823510.1279979944</v>
      </c>
      <c r="AK144" s="425">
        <f t="shared" si="27"/>
        <v>5788859.335869506</v>
      </c>
      <c r="AL144" s="476">
        <f t="shared" si="28"/>
        <v>-34650.792128488421</v>
      </c>
      <c r="AM144" s="426">
        <v>5</v>
      </c>
      <c r="AN144" s="426">
        <v>5</v>
      </c>
    </row>
    <row r="145" spans="1:40">
      <c r="A145" s="431">
        <v>434</v>
      </c>
      <c r="B145" s="432" t="s">
        <v>562</v>
      </c>
      <c r="C145" s="433">
        <v>14568</v>
      </c>
      <c r="D145" s="491">
        <v>3471166.9274256309</v>
      </c>
      <c r="E145" s="487">
        <v>3436835.716459482</v>
      </c>
      <c r="F145" s="487">
        <v>3394496.9466625708</v>
      </c>
      <c r="G145" s="487">
        <v>3394496.9466625708</v>
      </c>
      <c r="H145" s="490">
        <f t="shared" si="21"/>
        <v>0</v>
      </c>
      <c r="I145" s="479">
        <v>2507708.3797502178</v>
      </c>
      <c r="J145" s="480">
        <v>2600545.6676639365</v>
      </c>
      <c r="K145" s="480">
        <v>2596725.7638923503</v>
      </c>
      <c r="L145" s="480">
        <v>2596725.7638923503</v>
      </c>
      <c r="M145" s="477">
        <f t="shared" si="22"/>
        <v>0</v>
      </c>
      <c r="N145" s="200">
        <v>5978875.3071758486</v>
      </c>
      <c r="O145" s="437">
        <v>6037381.3841234185</v>
      </c>
      <c r="P145" s="437">
        <v>5991222.7105549211</v>
      </c>
      <c r="Q145" s="619">
        <f t="shared" si="23"/>
        <v>5991222.7105549211</v>
      </c>
      <c r="R145" s="476">
        <f t="shared" si="29"/>
        <v>0</v>
      </c>
      <c r="S145" s="437">
        <v>900680.76137791015</v>
      </c>
      <c r="T145" s="437">
        <v>900680.76137791015</v>
      </c>
      <c r="U145" s="437">
        <v>884375.8336557555</v>
      </c>
      <c r="V145" s="437">
        <v>884375.8336557555</v>
      </c>
      <c r="W145" s="476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76">
        <f t="shared" si="25"/>
        <v>0</v>
      </c>
      <c r="AC145" s="437">
        <v>2635143.2252319632</v>
      </c>
      <c r="AD145" s="437">
        <v>2625844.8115429454</v>
      </c>
      <c r="AE145" s="437">
        <v>2625844.8115429454</v>
      </c>
      <c r="AF145" s="437">
        <v>2582080.7873557578</v>
      </c>
      <c r="AG145" s="476">
        <f t="shared" si="26"/>
        <v>-43764.024187187664</v>
      </c>
      <c r="AH145" s="435">
        <v>9514699.2937857211</v>
      </c>
      <c r="AI145" s="435">
        <v>9563906.9570442736</v>
      </c>
      <c r="AJ145" s="435">
        <v>9501443.3557536211</v>
      </c>
      <c r="AK145" s="425">
        <f t="shared" si="27"/>
        <v>9457679.3315664344</v>
      </c>
      <c r="AL145" s="476">
        <f t="shared" si="28"/>
        <v>-43764.024187186733</v>
      </c>
      <c r="AM145" s="426">
        <v>1</v>
      </c>
      <c r="AN145" s="427">
        <v>32</v>
      </c>
    </row>
    <row r="146" spans="1:40">
      <c r="A146" s="431">
        <v>435</v>
      </c>
      <c r="B146" s="432" t="s">
        <v>150</v>
      </c>
      <c r="C146" s="433">
        <v>692</v>
      </c>
      <c r="D146" s="491">
        <v>59738.917922847089</v>
      </c>
      <c r="E146" s="487">
        <v>59022.997613231419</v>
      </c>
      <c r="F146" s="487">
        <v>55247.924036337878</v>
      </c>
      <c r="G146" s="487">
        <v>55247.924036337878</v>
      </c>
      <c r="H146" s="490">
        <f t="shared" si="21"/>
        <v>0</v>
      </c>
      <c r="I146" s="479">
        <v>720836.94913217856</v>
      </c>
      <c r="J146" s="480">
        <v>725724.48364840588</v>
      </c>
      <c r="K146" s="480">
        <v>746462.10156164074</v>
      </c>
      <c r="L146" s="480">
        <v>746462.10156164074</v>
      </c>
      <c r="M146" s="477">
        <f t="shared" si="22"/>
        <v>0</v>
      </c>
      <c r="N146" s="200">
        <v>780575.86705502565</v>
      </c>
      <c r="O146" s="437">
        <v>784747.48126163729</v>
      </c>
      <c r="P146" s="437">
        <v>801710.02559797862</v>
      </c>
      <c r="Q146" s="619">
        <f t="shared" si="23"/>
        <v>801710.02559797862</v>
      </c>
      <c r="R146" s="476">
        <f t="shared" si="29"/>
        <v>0</v>
      </c>
      <c r="S146" s="437">
        <v>52395.039605623911</v>
      </c>
      <c r="T146" s="437">
        <v>52395.039605623911</v>
      </c>
      <c r="U146" s="437">
        <v>51482.053425145852</v>
      </c>
      <c r="V146" s="437">
        <v>51482.053425145852</v>
      </c>
      <c r="W146" s="476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76">
        <f t="shared" si="25"/>
        <v>0</v>
      </c>
      <c r="AC146" s="437">
        <v>152375.60668636547</v>
      </c>
      <c r="AD146" s="437">
        <v>151971.44055272371</v>
      </c>
      <c r="AE146" s="437">
        <v>151971.44055272371</v>
      </c>
      <c r="AF146" s="437">
        <v>149774.89296295712</v>
      </c>
      <c r="AG146" s="476">
        <f t="shared" si="26"/>
        <v>-2196.5475897665892</v>
      </c>
      <c r="AH146" s="435">
        <v>985346.51334701502</v>
      </c>
      <c r="AI146" s="435">
        <v>989113.96141998493</v>
      </c>
      <c r="AJ146" s="435">
        <v>1005163.5195758481</v>
      </c>
      <c r="AK146" s="425">
        <f t="shared" si="27"/>
        <v>1002966.9719860816</v>
      </c>
      <c r="AL146" s="476">
        <f t="shared" si="28"/>
        <v>-2196.5475897665601</v>
      </c>
      <c r="AM146" s="426">
        <v>13</v>
      </c>
      <c r="AN146" s="426">
        <v>13</v>
      </c>
    </row>
    <row r="147" spans="1:40">
      <c r="A147" s="431">
        <v>436</v>
      </c>
      <c r="B147" s="432" t="s">
        <v>151</v>
      </c>
      <c r="C147" s="433">
        <v>1988</v>
      </c>
      <c r="D147" s="491">
        <v>2306169.9935628036</v>
      </c>
      <c r="E147" s="487">
        <v>2287611.5825305064</v>
      </c>
      <c r="F147" s="487">
        <v>2288618.8901569322</v>
      </c>
      <c r="G147" s="487">
        <v>2288618.8901569322</v>
      </c>
      <c r="H147" s="490">
        <f t="shared" si="21"/>
        <v>0</v>
      </c>
      <c r="I147" s="479">
        <v>-354850.05550339026</v>
      </c>
      <c r="J147" s="480">
        <v>-403168.92129321827</v>
      </c>
      <c r="K147" s="480">
        <v>-403028.25255554216</v>
      </c>
      <c r="L147" s="480">
        <v>-403028.25255554216</v>
      </c>
      <c r="M147" s="477">
        <f t="shared" si="22"/>
        <v>0</v>
      </c>
      <c r="N147" s="200">
        <v>1951319.9380594136</v>
      </c>
      <c r="O147" s="437">
        <v>1884442.6612372883</v>
      </c>
      <c r="P147" s="437">
        <v>1885590.6376013902</v>
      </c>
      <c r="Q147" s="619">
        <f t="shared" si="23"/>
        <v>1885590.63760139</v>
      </c>
      <c r="R147" s="476">
        <f t="shared" si="29"/>
        <v>0</v>
      </c>
      <c r="S147" s="437">
        <v>1370506.2107299191</v>
      </c>
      <c r="T147" s="437">
        <v>1370506.2107299191</v>
      </c>
      <c r="U147" s="437">
        <v>1370357.932213129</v>
      </c>
      <c r="V147" s="437">
        <v>1370357.932213129</v>
      </c>
      <c r="W147" s="476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76">
        <f t="shared" si="25"/>
        <v>0</v>
      </c>
      <c r="AC147" s="437">
        <v>326752.1429303945</v>
      </c>
      <c r="AD147" s="437">
        <v>325611.6575041347</v>
      </c>
      <c r="AE147" s="437">
        <v>325611.6575041347</v>
      </c>
      <c r="AF147" s="437">
        <v>322752.50759831484</v>
      </c>
      <c r="AG147" s="476">
        <f t="shared" si="26"/>
        <v>-2859.1499058198533</v>
      </c>
      <c r="AH147" s="435">
        <v>3648578.2917197272</v>
      </c>
      <c r="AI147" s="435">
        <v>3580560.5294713425</v>
      </c>
      <c r="AJ147" s="435">
        <v>3581560.2273186538</v>
      </c>
      <c r="AK147" s="425">
        <f t="shared" si="27"/>
        <v>3578701.0774128339</v>
      </c>
      <c r="AL147" s="476">
        <f t="shared" si="28"/>
        <v>-2859.1499058199115</v>
      </c>
      <c r="AM147" s="426">
        <v>17</v>
      </c>
      <c r="AN147" s="426">
        <v>17</v>
      </c>
    </row>
    <row r="148" spans="1:40">
      <c r="A148" s="431">
        <v>440</v>
      </c>
      <c r="B148" s="432" t="s">
        <v>563</v>
      </c>
      <c r="C148" s="433">
        <v>5732</v>
      </c>
      <c r="D148" s="491">
        <v>10620742.065797668</v>
      </c>
      <c r="E148" s="487">
        <v>10536886.661860548</v>
      </c>
      <c r="F148" s="487">
        <v>10530711.206476536</v>
      </c>
      <c r="G148" s="487">
        <v>10530711.206476536</v>
      </c>
      <c r="H148" s="490">
        <f t="shared" si="21"/>
        <v>0</v>
      </c>
      <c r="I148" s="479">
        <v>-2591350.9330398692</v>
      </c>
      <c r="J148" s="480">
        <v>-2560083.7923076423</v>
      </c>
      <c r="K148" s="480">
        <v>-2570587.0937377731</v>
      </c>
      <c r="L148" s="480">
        <v>-2570587.0937377731</v>
      </c>
      <c r="M148" s="477">
        <f t="shared" si="22"/>
        <v>0</v>
      </c>
      <c r="N148" s="200">
        <v>8029391.1327577978</v>
      </c>
      <c r="O148" s="437">
        <v>7976802.8695529066</v>
      </c>
      <c r="P148" s="437">
        <v>7960124.1127387621</v>
      </c>
      <c r="Q148" s="619">
        <f t="shared" si="23"/>
        <v>7960124.1127387621</v>
      </c>
      <c r="R148" s="476">
        <f t="shared" si="29"/>
        <v>0</v>
      </c>
      <c r="S148" s="437">
        <v>3101823.1236216091</v>
      </c>
      <c r="T148" s="437">
        <v>3101823.1236216091</v>
      </c>
      <c r="U148" s="437">
        <v>3109938.5714811538</v>
      </c>
      <c r="V148" s="437">
        <v>3109938.5714811538</v>
      </c>
      <c r="W148" s="476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76">
        <f t="shared" si="25"/>
        <v>0</v>
      </c>
      <c r="AC148" s="437">
        <v>773361.73533090774</v>
      </c>
      <c r="AD148" s="437">
        <v>773351.27482812805</v>
      </c>
      <c r="AE148" s="437">
        <v>773351.27482812805</v>
      </c>
      <c r="AF148" s="437">
        <v>758111.19354579132</v>
      </c>
      <c r="AG148" s="476">
        <f t="shared" si="26"/>
        <v>-15240.081282336731</v>
      </c>
      <c r="AH148" s="435">
        <v>11904575.991710315</v>
      </c>
      <c r="AI148" s="435">
        <v>11851977.268002644</v>
      </c>
      <c r="AJ148" s="435">
        <v>11843413.959048044</v>
      </c>
      <c r="AK148" s="425">
        <f t="shared" si="27"/>
        <v>11828173.877765708</v>
      </c>
      <c r="AL148" s="476">
        <f t="shared" si="28"/>
        <v>-15240.081282336265</v>
      </c>
      <c r="AM148" s="426">
        <v>15</v>
      </c>
      <c r="AN148" s="426">
        <v>15</v>
      </c>
    </row>
    <row r="149" spans="1:40">
      <c r="A149" s="431">
        <v>441</v>
      </c>
      <c r="B149" s="432" t="s">
        <v>153</v>
      </c>
      <c r="C149" s="433">
        <v>4421</v>
      </c>
      <c r="D149" s="491">
        <v>399707.41923916945</v>
      </c>
      <c r="E149" s="487">
        <v>394261.70486961049</v>
      </c>
      <c r="F149" s="487">
        <v>399715.23530417611</v>
      </c>
      <c r="G149" s="487">
        <v>399715.23530417611</v>
      </c>
      <c r="H149" s="490">
        <f t="shared" si="21"/>
        <v>0</v>
      </c>
      <c r="I149" s="479">
        <v>-1223394.665409629</v>
      </c>
      <c r="J149" s="480">
        <v>-1217890.8933576157</v>
      </c>
      <c r="K149" s="480">
        <v>-1226483.0619523528</v>
      </c>
      <c r="L149" s="480">
        <v>-1226483.0619523528</v>
      </c>
      <c r="M149" s="477">
        <f t="shared" si="22"/>
        <v>0</v>
      </c>
      <c r="N149" s="200">
        <v>-823687.24617045955</v>
      </c>
      <c r="O149" s="437">
        <v>-823629.18848800519</v>
      </c>
      <c r="P149" s="437">
        <v>-826767.82664817665</v>
      </c>
      <c r="Q149" s="619">
        <f t="shared" si="23"/>
        <v>-826767.82664817665</v>
      </c>
      <c r="R149" s="476">
        <f t="shared" si="29"/>
        <v>0</v>
      </c>
      <c r="S149" s="437">
        <v>1132309.9339401315</v>
      </c>
      <c r="T149" s="437">
        <v>1132309.9339401315</v>
      </c>
      <c r="U149" s="437">
        <v>1133238.7092830553</v>
      </c>
      <c r="V149" s="437">
        <v>1133238.7092830553</v>
      </c>
      <c r="W149" s="476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76">
        <f t="shared" si="25"/>
        <v>0</v>
      </c>
      <c r="AC149" s="437">
        <v>893458.73300246266</v>
      </c>
      <c r="AD149" s="437">
        <v>887675.92279993941</v>
      </c>
      <c r="AE149" s="437">
        <v>887675.92279993941</v>
      </c>
      <c r="AF149" s="437">
        <v>875665.43026136665</v>
      </c>
      <c r="AG149" s="476">
        <f t="shared" si="26"/>
        <v>-12010.492538572755</v>
      </c>
      <c r="AH149" s="435">
        <v>1202081.4207721346</v>
      </c>
      <c r="AI149" s="435">
        <v>1196356.6682520658</v>
      </c>
      <c r="AJ149" s="435">
        <v>1194146.8054348179</v>
      </c>
      <c r="AK149" s="425">
        <f t="shared" si="27"/>
        <v>1182136.3128962452</v>
      </c>
      <c r="AL149" s="476">
        <f t="shared" si="28"/>
        <v>-12010.492538572755</v>
      </c>
      <c r="AM149" s="426">
        <v>9</v>
      </c>
      <c r="AN149" s="426">
        <v>9</v>
      </c>
    </row>
    <row r="150" spans="1:40">
      <c r="A150" s="431">
        <v>444</v>
      </c>
      <c r="B150" s="432" t="s">
        <v>564</v>
      </c>
      <c r="C150" s="433">
        <v>45811</v>
      </c>
      <c r="D150" s="491">
        <v>12927118.506817313</v>
      </c>
      <c r="E150" s="487">
        <v>12797168.792721175</v>
      </c>
      <c r="F150" s="487">
        <v>12687374.360792702</v>
      </c>
      <c r="G150" s="487">
        <v>12687374.360792702</v>
      </c>
      <c r="H150" s="490">
        <f t="shared" si="21"/>
        <v>0</v>
      </c>
      <c r="I150" s="479">
        <v>3561078.264589401</v>
      </c>
      <c r="J150" s="480">
        <v>3845077.6716423603</v>
      </c>
      <c r="K150" s="480">
        <v>3487028.8673123233</v>
      </c>
      <c r="L150" s="480">
        <v>3487028.8673123233</v>
      </c>
      <c r="M150" s="477">
        <f t="shared" si="22"/>
        <v>0</v>
      </c>
      <c r="N150" s="200">
        <v>16488196.771406714</v>
      </c>
      <c r="O150" s="437">
        <v>16642246.464363536</v>
      </c>
      <c r="P150" s="437">
        <v>16174403.228105025</v>
      </c>
      <c r="Q150" s="619">
        <f t="shared" si="23"/>
        <v>16174403.228105025</v>
      </c>
      <c r="R150" s="476">
        <f t="shared" si="29"/>
        <v>0</v>
      </c>
      <c r="S150" s="437">
        <v>6091163.9723876258</v>
      </c>
      <c r="T150" s="437">
        <v>6091163.9723876258</v>
      </c>
      <c r="U150" s="437">
        <v>6077122.0687223747</v>
      </c>
      <c r="V150" s="437">
        <v>6077122.0687223747</v>
      </c>
      <c r="W150" s="476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76">
        <f t="shared" si="25"/>
        <v>0</v>
      </c>
      <c r="AC150" s="437">
        <v>7230326.6665376136</v>
      </c>
      <c r="AD150" s="437">
        <v>7222120.9511834662</v>
      </c>
      <c r="AE150" s="437">
        <v>7222120.9511834662</v>
      </c>
      <c r="AF150" s="437">
        <v>7023420.3214530004</v>
      </c>
      <c r="AG150" s="476">
        <f t="shared" si="26"/>
        <v>-198700.62973046582</v>
      </c>
      <c r="AH150" s="435">
        <v>29809687.410331953</v>
      </c>
      <c r="AI150" s="435">
        <v>29955531.387934625</v>
      </c>
      <c r="AJ150" s="435">
        <v>29473646.248010866</v>
      </c>
      <c r="AK150" s="425">
        <f t="shared" si="27"/>
        <v>29274945.6182804</v>
      </c>
      <c r="AL150" s="476">
        <f t="shared" si="28"/>
        <v>-198700.62973046675</v>
      </c>
      <c r="AM150" s="426">
        <v>1</v>
      </c>
      <c r="AN150" s="427">
        <v>34</v>
      </c>
    </row>
    <row r="151" spans="1:40">
      <c r="A151" s="431">
        <v>445</v>
      </c>
      <c r="B151" s="432" t="s">
        <v>565</v>
      </c>
      <c r="C151" s="433">
        <v>14991</v>
      </c>
      <c r="D151" s="491">
        <v>11803037.70037926</v>
      </c>
      <c r="E151" s="487">
        <v>11705771.073083349</v>
      </c>
      <c r="F151" s="487">
        <v>11704280.70575569</v>
      </c>
      <c r="G151" s="487">
        <v>11704280.70575569</v>
      </c>
      <c r="H151" s="490">
        <f t="shared" si="21"/>
        <v>0</v>
      </c>
      <c r="I151" s="479">
        <v>-6122977.6341654295</v>
      </c>
      <c r="J151" s="480">
        <v>-6080886.0865179636</v>
      </c>
      <c r="K151" s="480">
        <v>-6132432.3472825903</v>
      </c>
      <c r="L151" s="480">
        <v>-6132432.3472825903</v>
      </c>
      <c r="M151" s="477">
        <f t="shared" si="22"/>
        <v>0</v>
      </c>
      <c r="N151" s="200">
        <v>5680060.0662138313</v>
      </c>
      <c r="O151" s="437">
        <v>5624884.986565385</v>
      </c>
      <c r="P151" s="437">
        <v>5571848.3584730998</v>
      </c>
      <c r="Q151" s="619">
        <f t="shared" si="23"/>
        <v>5571848.3584730998</v>
      </c>
      <c r="R151" s="476">
        <f t="shared" si="29"/>
        <v>0</v>
      </c>
      <c r="S151" s="437">
        <v>299940.30736826651</v>
      </c>
      <c r="T151" s="437">
        <v>299940.30736826651</v>
      </c>
      <c r="U151" s="437">
        <v>295021.01184143737</v>
      </c>
      <c r="V151" s="437">
        <v>295021.01184143737</v>
      </c>
      <c r="W151" s="476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76">
        <f t="shared" si="25"/>
        <v>0</v>
      </c>
      <c r="AC151" s="437">
        <v>2386299.7355298097</v>
      </c>
      <c r="AD151" s="437">
        <v>2383374.8958410849</v>
      </c>
      <c r="AE151" s="437">
        <v>2383374.8958410849</v>
      </c>
      <c r="AF151" s="437">
        <v>2358629.6294035884</v>
      </c>
      <c r="AG151" s="476">
        <f t="shared" si="26"/>
        <v>-24745.266437496524</v>
      </c>
      <c r="AH151" s="435">
        <v>8366300.109111907</v>
      </c>
      <c r="AI151" s="435">
        <v>8308200.1897747368</v>
      </c>
      <c r="AJ151" s="435">
        <v>8250244.2661556229</v>
      </c>
      <c r="AK151" s="425">
        <f t="shared" si="27"/>
        <v>8225498.9997181259</v>
      </c>
      <c r="AL151" s="476">
        <f t="shared" si="28"/>
        <v>-24745.26643749699</v>
      </c>
      <c r="AM151" s="426">
        <v>2</v>
      </c>
      <c r="AN151" s="426">
        <v>2</v>
      </c>
    </row>
    <row r="152" spans="1:40">
      <c r="A152" s="431">
        <v>475</v>
      </c>
      <c r="B152" s="432" t="s">
        <v>566</v>
      </c>
      <c r="C152" s="433">
        <v>5479</v>
      </c>
      <c r="D152" s="491">
        <v>5543362.0063794311</v>
      </c>
      <c r="E152" s="487">
        <v>5498768.9588974882</v>
      </c>
      <c r="F152" s="487">
        <v>5508716.0325538879</v>
      </c>
      <c r="G152" s="487">
        <v>5508716.0325538879</v>
      </c>
      <c r="H152" s="490">
        <f t="shared" si="21"/>
        <v>0</v>
      </c>
      <c r="I152" s="479">
        <v>-2632774.6394378627</v>
      </c>
      <c r="J152" s="480">
        <v>-2598097.2137305145</v>
      </c>
      <c r="K152" s="480">
        <v>-2657521.0375370635</v>
      </c>
      <c r="L152" s="480">
        <v>-2657521.0375370635</v>
      </c>
      <c r="M152" s="477">
        <f t="shared" si="22"/>
        <v>0</v>
      </c>
      <c r="N152" s="200">
        <v>2910587.3669415684</v>
      </c>
      <c r="O152" s="437">
        <v>2900671.7451669741</v>
      </c>
      <c r="P152" s="437">
        <v>2851194.9950168245</v>
      </c>
      <c r="Q152" s="619">
        <f t="shared" si="23"/>
        <v>2851194.9950168245</v>
      </c>
      <c r="R152" s="476">
        <f t="shared" si="29"/>
        <v>0</v>
      </c>
      <c r="S152" s="437">
        <v>1762862.7257926892</v>
      </c>
      <c r="T152" s="437">
        <v>1762862.7257926892</v>
      </c>
      <c r="U152" s="437">
        <v>1760521.3545379383</v>
      </c>
      <c r="V152" s="437">
        <v>1760521.3545379383</v>
      </c>
      <c r="W152" s="476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76">
        <f t="shared" si="25"/>
        <v>0</v>
      </c>
      <c r="AC152" s="437">
        <v>1109423.2635306478</v>
      </c>
      <c r="AD152" s="437">
        <v>1103026.0456148689</v>
      </c>
      <c r="AE152" s="437">
        <v>1103026.0456148689</v>
      </c>
      <c r="AF152" s="437">
        <v>1089548.6860257196</v>
      </c>
      <c r="AG152" s="476">
        <f t="shared" si="26"/>
        <v>-13477.359589149244</v>
      </c>
      <c r="AH152" s="435">
        <v>5782873.356264906</v>
      </c>
      <c r="AI152" s="435">
        <v>5766560.5165745318</v>
      </c>
      <c r="AJ152" s="435">
        <v>5714742.3951696306</v>
      </c>
      <c r="AK152" s="425">
        <f t="shared" si="27"/>
        <v>5701265.0355804823</v>
      </c>
      <c r="AL152" s="476">
        <f t="shared" si="28"/>
        <v>-13477.359589148313</v>
      </c>
      <c r="AM152" s="426">
        <v>15</v>
      </c>
      <c r="AN152" s="426">
        <v>15</v>
      </c>
    </row>
    <row r="153" spans="1:40">
      <c r="A153" s="431">
        <v>480</v>
      </c>
      <c r="B153" s="432" t="s">
        <v>567</v>
      </c>
      <c r="C153" s="433">
        <v>1978</v>
      </c>
      <c r="D153" s="491">
        <v>703220.69020737463</v>
      </c>
      <c r="E153" s="487">
        <v>697091.31093189924</v>
      </c>
      <c r="F153" s="487">
        <v>699089.9663568621</v>
      </c>
      <c r="G153" s="487">
        <v>699089.9663568621</v>
      </c>
      <c r="H153" s="490">
        <f t="shared" si="21"/>
        <v>0</v>
      </c>
      <c r="I153" s="479">
        <v>-16945.821127459269</v>
      </c>
      <c r="J153" s="480">
        <v>-4460.6444171139301</v>
      </c>
      <c r="K153" s="480">
        <v>-2406.9514301198215</v>
      </c>
      <c r="L153" s="480">
        <v>-2406.9514301198215</v>
      </c>
      <c r="M153" s="477">
        <f t="shared" si="22"/>
        <v>0</v>
      </c>
      <c r="N153" s="200">
        <v>686274.86907991534</v>
      </c>
      <c r="O153" s="437">
        <v>692630.66651478526</v>
      </c>
      <c r="P153" s="437">
        <v>696683.0149267423</v>
      </c>
      <c r="Q153" s="619">
        <f t="shared" si="23"/>
        <v>696683.0149267423</v>
      </c>
      <c r="R153" s="476">
        <f t="shared" si="29"/>
        <v>0</v>
      </c>
      <c r="S153" s="437">
        <v>1042888.151844442</v>
      </c>
      <c r="T153" s="437">
        <v>1042888.151844442</v>
      </c>
      <c r="U153" s="437">
        <v>1045553.516954615</v>
      </c>
      <c r="V153" s="437">
        <v>1045553.516954615</v>
      </c>
      <c r="W153" s="476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76">
        <f t="shared" si="25"/>
        <v>0</v>
      </c>
      <c r="AC153" s="437">
        <v>434318.64496530092</v>
      </c>
      <c r="AD153" s="437">
        <v>432158.01846539881</v>
      </c>
      <c r="AE153" s="437">
        <v>432158.01846539881</v>
      </c>
      <c r="AF153" s="437">
        <v>425028.68870546325</v>
      </c>
      <c r="AG153" s="476">
        <f t="shared" si="26"/>
        <v>-7129.3297599355574</v>
      </c>
      <c r="AH153" s="435">
        <v>2163481.665889658</v>
      </c>
      <c r="AI153" s="435">
        <v>2167676.8368246262</v>
      </c>
      <c r="AJ153" s="435">
        <v>2174394.5503467564</v>
      </c>
      <c r="AK153" s="425">
        <f t="shared" si="27"/>
        <v>2167265.2205868205</v>
      </c>
      <c r="AL153" s="476">
        <f t="shared" si="28"/>
        <v>-7129.3297599358484</v>
      </c>
      <c r="AM153" s="426">
        <v>2</v>
      </c>
      <c r="AN153" s="426">
        <v>2</v>
      </c>
    </row>
    <row r="154" spans="1:40">
      <c r="A154" s="431">
        <v>481</v>
      </c>
      <c r="B154" s="432" t="s">
        <v>158</v>
      </c>
      <c r="C154" s="433">
        <v>9642</v>
      </c>
      <c r="D154" s="491">
        <v>5459324.0839212239</v>
      </c>
      <c r="E154" s="487">
        <v>5414286.0403931532</v>
      </c>
      <c r="F154" s="487">
        <v>5409341.6575588454</v>
      </c>
      <c r="G154" s="487">
        <v>5409341.6575588454</v>
      </c>
      <c r="H154" s="490">
        <f t="shared" si="21"/>
        <v>0</v>
      </c>
      <c r="I154" s="479">
        <v>-188765.43515930977</v>
      </c>
      <c r="J154" s="480">
        <v>-81157.979529228527</v>
      </c>
      <c r="K154" s="480">
        <v>-205643.50418805127</v>
      </c>
      <c r="L154" s="480">
        <v>-205643.50418805127</v>
      </c>
      <c r="M154" s="477">
        <f t="shared" si="22"/>
        <v>0</v>
      </c>
      <c r="N154" s="200">
        <v>5270558.6487619141</v>
      </c>
      <c r="O154" s="437">
        <v>5333128.0608639251</v>
      </c>
      <c r="P154" s="437">
        <v>5203698.1533707939</v>
      </c>
      <c r="Q154" s="619">
        <f t="shared" si="23"/>
        <v>5203698.1533707939</v>
      </c>
      <c r="R154" s="476">
        <f t="shared" si="29"/>
        <v>0</v>
      </c>
      <c r="S154" s="437">
        <v>926925.51485876017</v>
      </c>
      <c r="T154" s="437">
        <v>926925.51485876017</v>
      </c>
      <c r="U154" s="437">
        <v>954728.97615719913</v>
      </c>
      <c r="V154" s="437">
        <v>954728.97615719913</v>
      </c>
      <c r="W154" s="476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76">
        <f t="shared" si="25"/>
        <v>0</v>
      </c>
      <c r="AC154" s="437">
        <v>1245824.9845791017</v>
      </c>
      <c r="AD154" s="437">
        <v>1247708.1919761109</v>
      </c>
      <c r="AE154" s="437">
        <v>1247708.1919761109</v>
      </c>
      <c r="AF154" s="437">
        <v>1209835.8994331209</v>
      </c>
      <c r="AG154" s="476">
        <f t="shared" si="26"/>
        <v>-37872.292542990064</v>
      </c>
      <c r="AH154" s="435">
        <v>7443309.1481997762</v>
      </c>
      <c r="AI154" s="435">
        <v>7507761.7676987965</v>
      </c>
      <c r="AJ154" s="435">
        <v>7406135.3215041049</v>
      </c>
      <c r="AK154" s="425">
        <f t="shared" si="27"/>
        <v>7368263.0289611146</v>
      </c>
      <c r="AL154" s="476">
        <f t="shared" si="28"/>
        <v>-37872.292542990297</v>
      </c>
      <c r="AM154" s="426">
        <v>2</v>
      </c>
      <c r="AN154" s="426">
        <v>2</v>
      </c>
    </row>
    <row r="155" spans="1:40">
      <c r="A155" s="431">
        <v>483</v>
      </c>
      <c r="B155" s="432" t="s">
        <v>159</v>
      </c>
      <c r="C155" s="433">
        <v>1067</v>
      </c>
      <c r="D155" s="491">
        <v>1138737.7592231364</v>
      </c>
      <c r="E155" s="487">
        <v>1129378.5200610654</v>
      </c>
      <c r="F155" s="487">
        <v>1126719.4275270128</v>
      </c>
      <c r="G155" s="487">
        <v>1126719.4275270128</v>
      </c>
      <c r="H155" s="490">
        <f t="shared" si="21"/>
        <v>0</v>
      </c>
      <c r="I155" s="479">
        <v>-565757.34719360108</v>
      </c>
      <c r="J155" s="480">
        <v>-551923.02439651696</v>
      </c>
      <c r="K155" s="480">
        <v>-547211.11753613921</v>
      </c>
      <c r="L155" s="480">
        <v>-547211.11753613921</v>
      </c>
      <c r="M155" s="477">
        <f t="shared" si="22"/>
        <v>0</v>
      </c>
      <c r="N155" s="200">
        <v>572980.41202953528</v>
      </c>
      <c r="O155" s="437">
        <v>577455.49566454859</v>
      </c>
      <c r="P155" s="437">
        <v>579508.30999087356</v>
      </c>
      <c r="Q155" s="619">
        <f t="shared" si="23"/>
        <v>579508.30999087356</v>
      </c>
      <c r="R155" s="476">
        <f t="shared" si="29"/>
        <v>0</v>
      </c>
      <c r="S155" s="437">
        <v>952009.79283989489</v>
      </c>
      <c r="T155" s="437">
        <v>952009.79283989489</v>
      </c>
      <c r="U155" s="437">
        <v>954351.17404241033</v>
      </c>
      <c r="V155" s="437">
        <v>954351.17404241033</v>
      </c>
      <c r="W155" s="476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76">
        <f t="shared" si="25"/>
        <v>0</v>
      </c>
      <c r="AC155" s="437">
        <v>241765.99015915487</v>
      </c>
      <c r="AD155" s="437">
        <v>239636.46396159087</v>
      </c>
      <c r="AE155" s="437">
        <v>239636.46396159087</v>
      </c>
      <c r="AF155" s="437">
        <v>239935.47596454332</v>
      </c>
      <c r="AG155" s="476">
        <f t="shared" si="26"/>
        <v>299.01200295245508</v>
      </c>
      <c r="AH155" s="435">
        <v>1766756.1950285849</v>
      </c>
      <c r="AI155" s="435">
        <v>1769101.7524660344</v>
      </c>
      <c r="AJ155" s="435">
        <v>1773495.9479948746</v>
      </c>
      <c r="AK155" s="425">
        <f t="shared" si="27"/>
        <v>1773794.9599978272</v>
      </c>
      <c r="AL155" s="476">
        <f t="shared" si="28"/>
        <v>299.0120029526297</v>
      </c>
      <c r="AM155" s="426">
        <v>17</v>
      </c>
      <c r="AN155" s="426">
        <v>17</v>
      </c>
    </row>
    <row r="156" spans="1:40">
      <c r="A156" s="431">
        <v>484</v>
      </c>
      <c r="B156" s="432" t="s">
        <v>568</v>
      </c>
      <c r="C156" s="433">
        <v>2967</v>
      </c>
      <c r="D156" s="491">
        <v>781812.65422908659</v>
      </c>
      <c r="E156" s="487">
        <v>774802.17702902295</v>
      </c>
      <c r="F156" s="487">
        <v>757835.05741069233</v>
      </c>
      <c r="G156" s="487">
        <v>757835.05741069233</v>
      </c>
      <c r="H156" s="490">
        <f t="shared" si="21"/>
        <v>0</v>
      </c>
      <c r="I156" s="479">
        <v>-506917.43129495956</v>
      </c>
      <c r="J156" s="480">
        <v>-481429.37079101871</v>
      </c>
      <c r="K156" s="480">
        <v>-468504.84095963341</v>
      </c>
      <c r="L156" s="480">
        <v>-468504.84095963341</v>
      </c>
      <c r="M156" s="477">
        <f t="shared" si="22"/>
        <v>0</v>
      </c>
      <c r="N156" s="200">
        <v>274895.22293412697</v>
      </c>
      <c r="O156" s="437">
        <v>293372.80623800424</v>
      </c>
      <c r="P156" s="437">
        <v>289330.21645105886</v>
      </c>
      <c r="Q156" s="619">
        <f t="shared" si="23"/>
        <v>289330.21645105892</v>
      </c>
      <c r="R156" s="476">
        <f t="shared" si="29"/>
        <v>0</v>
      </c>
      <c r="S156" s="437">
        <v>1085211.964718394</v>
      </c>
      <c r="T156" s="437">
        <v>1085211.964718394</v>
      </c>
      <c r="U156" s="437">
        <v>1072995.1742732907</v>
      </c>
      <c r="V156" s="437">
        <v>1072995.1742732907</v>
      </c>
      <c r="W156" s="476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76">
        <f t="shared" si="25"/>
        <v>0</v>
      </c>
      <c r="AC156" s="437">
        <v>609923.91101873957</v>
      </c>
      <c r="AD156" s="437">
        <v>606726.57386144984</v>
      </c>
      <c r="AE156" s="437">
        <v>606726.57386144984</v>
      </c>
      <c r="AF156" s="437">
        <v>603634.27597390395</v>
      </c>
      <c r="AG156" s="476">
        <f t="shared" si="26"/>
        <v>-3092.2978875458939</v>
      </c>
      <c r="AH156" s="435">
        <v>1970031.0986712603</v>
      </c>
      <c r="AI156" s="435">
        <v>1985311.3448178479</v>
      </c>
      <c r="AJ156" s="435">
        <v>1969051.9645857993</v>
      </c>
      <c r="AK156" s="425">
        <f t="shared" si="27"/>
        <v>1965959.6666982535</v>
      </c>
      <c r="AL156" s="476">
        <f t="shared" si="28"/>
        <v>-3092.2978875457775</v>
      </c>
      <c r="AM156" s="426">
        <v>4</v>
      </c>
      <c r="AN156" s="426">
        <v>4</v>
      </c>
    </row>
    <row r="157" spans="1:40">
      <c r="A157" s="431">
        <v>489</v>
      </c>
      <c r="B157" s="432" t="s">
        <v>161</v>
      </c>
      <c r="C157" s="433">
        <v>1791</v>
      </c>
      <c r="D157" s="491">
        <v>107103.82811228791</v>
      </c>
      <c r="E157" s="487">
        <v>105614.11620437226</v>
      </c>
      <c r="F157" s="487">
        <v>109584.83568925213</v>
      </c>
      <c r="G157" s="487">
        <v>109584.83568925213</v>
      </c>
      <c r="H157" s="490">
        <f t="shared" si="21"/>
        <v>0</v>
      </c>
      <c r="I157" s="479">
        <v>843424.5201103501</v>
      </c>
      <c r="J157" s="480">
        <v>857393.22049947886</v>
      </c>
      <c r="K157" s="480">
        <v>863331.94974864938</v>
      </c>
      <c r="L157" s="480">
        <v>863331.94974864938</v>
      </c>
      <c r="M157" s="477">
        <f t="shared" si="22"/>
        <v>0</v>
      </c>
      <c r="N157" s="200">
        <v>950528.34822263801</v>
      </c>
      <c r="O157" s="437">
        <v>963007.33670385112</v>
      </c>
      <c r="P157" s="437">
        <v>972916.7854379015</v>
      </c>
      <c r="Q157" s="619">
        <f t="shared" si="23"/>
        <v>972916.7854379015</v>
      </c>
      <c r="R157" s="476">
        <f t="shared" si="29"/>
        <v>0</v>
      </c>
      <c r="S157" s="437">
        <v>856201.88495069812</v>
      </c>
      <c r="T157" s="437">
        <v>856201.88495069812</v>
      </c>
      <c r="U157" s="437">
        <v>857723.72717211826</v>
      </c>
      <c r="V157" s="437">
        <v>857723.72717211826</v>
      </c>
      <c r="W157" s="476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76">
        <f t="shared" si="25"/>
        <v>0</v>
      </c>
      <c r="AC157" s="437">
        <v>430233.60512749996</v>
      </c>
      <c r="AD157" s="437">
        <v>426508.63624608121</v>
      </c>
      <c r="AE157" s="437">
        <v>426508.63624608121</v>
      </c>
      <c r="AF157" s="437">
        <v>421166.26189265435</v>
      </c>
      <c r="AG157" s="476">
        <f t="shared" si="26"/>
        <v>-5342.3743534268579</v>
      </c>
      <c r="AH157" s="435">
        <v>2236963.8383008363</v>
      </c>
      <c r="AI157" s="435">
        <v>2245717.8579006307</v>
      </c>
      <c r="AJ157" s="435">
        <v>2257149.1488561006</v>
      </c>
      <c r="AK157" s="425">
        <f t="shared" si="27"/>
        <v>2251806.7745026741</v>
      </c>
      <c r="AL157" s="476">
        <f t="shared" si="28"/>
        <v>-5342.3743534265086</v>
      </c>
      <c r="AM157" s="426">
        <v>8</v>
      </c>
      <c r="AN157" s="426">
        <v>8</v>
      </c>
    </row>
    <row r="158" spans="1:40">
      <c r="A158" s="431">
        <v>491</v>
      </c>
      <c r="B158" s="432" t="s">
        <v>569</v>
      </c>
      <c r="C158" s="433">
        <v>51980</v>
      </c>
      <c r="D158" s="491">
        <v>5081543.8158228807</v>
      </c>
      <c r="E158" s="487">
        <v>5009800.3309050128</v>
      </c>
      <c r="F158" s="487">
        <v>5006951.630086245</v>
      </c>
      <c r="G158" s="487">
        <v>5006951.630086245</v>
      </c>
      <c r="H158" s="490">
        <f t="shared" si="21"/>
        <v>0</v>
      </c>
      <c r="I158" s="479">
        <v>-19774653.857100539</v>
      </c>
      <c r="J158" s="480">
        <v>-19396458.801177062</v>
      </c>
      <c r="K158" s="480">
        <v>-20062396.484852843</v>
      </c>
      <c r="L158" s="480">
        <v>-20062396.484852843</v>
      </c>
      <c r="M158" s="477">
        <f t="shared" si="22"/>
        <v>0</v>
      </c>
      <c r="N158" s="200">
        <v>-14693110.041277658</v>
      </c>
      <c r="O158" s="437">
        <v>-14386658.470272049</v>
      </c>
      <c r="P158" s="437">
        <v>-15055444.854766598</v>
      </c>
      <c r="Q158" s="619">
        <f t="shared" si="23"/>
        <v>-15055444.854766598</v>
      </c>
      <c r="R158" s="476">
        <f t="shared" si="29"/>
        <v>0</v>
      </c>
      <c r="S158" s="437">
        <v>10984351.12146844</v>
      </c>
      <c r="T158" s="437">
        <v>10984351.12146844</v>
      </c>
      <c r="U158" s="437">
        <v>10990523.321787212</v>
      </c>
      <c r="V158" s="437">
        <v>10990523.321787212</v>
      </c>
      <c r="W158" s="476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76">
        <f t="shared" si="25"/>
        <v>0</v>
      </c>
      <c r="AC158" s="437">
        <v>9040463.7449156046</v>
      </c>
      <c r="AD158" s="437">
        <v>8983145.6833289918</v>
      </c>
      <c r="AE158" s="437">
        <v>8983145.6833289918</v>
      </c>
      <c r="AF158" s="437">
        <v>8891267.5812161621</v>
      </c>
      <c r="AG158" s="476">
        <f t="shared" si="26"/>
        <v>-91878.102112829685</v>
      </c>
      <c r="AH158" s="435">
        <v>5331704.8251063861</v>
      </c>
      <c r="AI158" s="435">
        <v>5580838.3345253821</v>
      </c>
      <c r="AJ158" s="435">
        <v>4918224.1503496058</v>
      </c>
      <c r="AK158" s="425">
        <f t="shared" si="27"/>
        <v>4826346.0482367761</v>
      </c>
      <c r="AL158" s="476">
        <f t="shared" si="28"/>
        <v>-91878.102112829685</v>
      </c>
      <c r="AM158" s="426">
        <v>10</v>
      </c>
      <c r="AN158" s="426">
        <v>10</v>
      </c>
    </row>
    <row r="159" spans="1:40">
      <c r="A159" s="431">
        <v>494</v>
      </c>
      <c r="B159" s="432" t="s">
        <v>163</v>
      </c>
      <c r="C159" s="433">
        <v>8882</v>
      </c>
      <c r="D159" s="491">
        <v>8196353.9812327195</v>
      </c>
      <c r="E159" s="487">
        <v>8128838.3691945914</v>
      </c>
      <c r="F159" s="487">
        <v>8144229.7613051329</v>
      </c>
      <c r="G159" s="487">
        <v>8144229.7613051329</v>
      </c>
      <c r="H159" s="490">
        <f t="shared" si="21"/>
        <v>0</v>
      </c>
      <c r="I159" s="479">
        <v>-4105204.7946798112</v>
      </c>
      <c r="J159" s="480">
        <v>-4047699.5209361264</v>
      </c>
      <c r="K159" s="480">
        <v>-4120238.4869741597</v>
      </c>
      <c r="L159" s="480">
        <v>-4120238.4869741597</v>
      </c>
      <c r="M159" s="477">
        <f t="shared" si="22"/>
        <v>0</v>
      </c>
      <c r="N159" s="200">
        <v>4091149.1865529083</v>
      </c>
      <c r="O159" s="437">
        <v>4081138.8482584655</v>
      </c>
      <c r="P159" s="437">
        <v>4023991.2743309736</v>
      </c>
      <c r="Q159" s="619">
        <f t="shared" si="23"/>
        <v>4023991.2743309732</v>
      </c>
      <c r="R159" s="476">
        <f t="shared" si="29"/>
        <v>0</v>
      </c>
      <c r="S159" s="437">
        <v>4993324.9157926552</v>
      </c>
      <c r="T159" s="437">
        <v>4993324.9157926552</v>
      </c>
      <c r="U159" s="437">
        <v>4996715.2621696265</v>
      </c>
      <c r="V159" s="437">
        <v>4996715.2621696265</v>
      </c>
      <c r="W159" s="476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76">
        <f t="shared" si="25"/>
        <v>0</v>
      </c>
      <c r="AC159" s="437">
        <v>1371992.4141791677</v>
      </c>
      <c r="AD159" s="437">
        <v>1366312.106190274</v>
      </c>
      <c r="AE159" s="437">
        <v>1366312.106190274</v>
      </c>
      <c r="AF159" s="437">
        <v>1337371.9809139245</v>
      </c>
      <c r="AG159" s="476">
        <f t="shared" si="26"/>
        <v>-28940.125276349485</v>
      </c>
      <c r="AH159" s="435">
        <v>10456466.516524732</v>
      </c>
      <c r="AI159" s="435">
        <v>10440775.870241394</v>
      </c>
      <c r="AJ159" s="435">
        <v>10387018.642690873</v>
      </c>
      <c r="AK159" s="425">
        <f t="shared" si="27"/>
        <v>10358078.517414523</v>
      </c>
      <c r="AL159" s="476">
        <f t="shared" si="28"/>
        <v>-28940.125276349485</v>
      </c>
      <c r="AM159" s="426">
        <v>17</v>
      </c>
      <c r="AN159" s="426">
        <v>17</v>
      </c>
    </row>
    <row r="160" spans="1:40">
      <c r="A160" s="431">
        <v>495</v>
      </c>
      <c r="B160" s="432" t="s">
        <v>164</v>
      </c>
      <c r="C160" s="433">
        <v>1477</v>
      </c>
      <c r="D160" s="491">
        <v>656380.42603053281</v>
      </c>
      <c r="E160" s="487">
        <v>650456.67570126138</v>
      </c>
      <c r="F160" s="487">
        <v>648368.869091962</v>
      </c>
      <c r="G160" s="487">
        <v>648368.869091962</v>
      </c>
      <c r="H160" s="490">
        <f t="shared" si="21"/>
        <v>0</v>
      </c>
      <c r="I160" s="479">
        <v>-102249.56489940148</v>
      </c>
      <c r="J160" s="480">
        <v>-92095.086251955378</v>
      </c>
      <c r="K160" s="480">
        <v>-88683.445384917664</v>
      </c>
      <c r="L160" s="480">
        <v>-88683.445384917664</v>
      </c>
      <c r="M160" s="477">
        <f t="shared" si="22"/>
        <v>0</v>
      </c>
      <c r="N160" s="200">
        <v>554130.8611311313</v>
      </c>
      <c r="O160" s="437">
        <v>558361.58944930602</v>
      </c>
      <c r="P160" s="437">
        <v>559685.42370704433</v>
      </c>
      <c r="Q160" s="619">
        <f t="shared" si="23"/>
        <v>559685.42370704433</v>
      </c>
      <c r="R160" s="476">
        <f t="shared" si="29"/>
        <v>0</v>
      </c>
      <c r="S160" s="437">
        <v>278337.08080809779</v>
      </c>
      <c r="T160" s="437">
        <v>278337.08080809779</v>
      </c>
      <c r="U160" s="437">
        <v>277393.98080993321</v>
      </c>
      <c r="V160" s="437">
        <v>277393.98080993321</v>
      </c>
      <c r="W160" s="476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76">
        <f t="shared" si="25"/>
        <v>0</v>
      </c>
      <c r="AC160" s="437">
        <v>335789.70564277651</v>
      </c>
      <c r="AD160" s="437">
        <v>332834.73608652333</v>
      </c>
      <c r="AE160" s="437">
        <v>332834.73608652333</v>
      </c>
      <c r="AF160" s="437">
        <v>328284.18479940266</v>
      </c>
      <c r="AG160" s="476">
        <f t="shared" si="26"/>
        <v>-4550.5512871206738</v>
      </c>
      <c r="AH160" s="435">
        <v>1168257.6475820057</v>
      </c>
      <c r="AI160" s="435">
        <v>1169533.4063439271</v>
      </c>
      <c r="AJ160" s="435">
        <v>1169914.1406035009</v>
      </c>
      <c r="AK160" s="425">
        <f t="shared" si="27"/>
        <v>1165363.5893163802</v>
      </c>
      <c r="AL160" s="476">
        <f t="shared" si="28"/>
        <v>-4550.5512871206738</v>
      </c>
      <c r="AM160" s="426">
        <v>13</v>
      </c>
      <c r="AN160" s="426">
        <v>13</v>
      </c>
    </row>
    <row r="161" spans="1:40">
      <c r="A161" s="431">
        <v>498</v>
      </c>
      <c r="B161" s="432" t="s">
        <v>165</v>
      </c>
      <c r="C161" s="433">
        <v>2281</v>
      </c>
      <c r="D161" s="491">
        <v>2613012.1841527848</v>
      </c>
      <c r="E161" s="487">
        <v>2591928.6510311598</v>
      </c>
      <c r="F161" s="487">
        <v>2591821.8449219414</v>
      </c>
      <c r="G161" s="487">
        <v>2591821.8449219414</v>
      </c>
      <c r="H161" s="490">
        <f t="shared" si="21"/>
        <v>0</v>
      </c>
      <c r="I161" s="479">
        <v>601217.25890328782</v>
      </c>
      <c r="J161" s="480">
        <v>540708.04400996666</v>
      </c>
      <c r="K161" s="480">
        <v>527448.73024830257</v>
      </c>
      <c r="L161" s="480">
        <v>527448.73024830257</v>
      </c>
      <c r="M161" s="477">
        <f t="shared" si="22"/>
        <v>0</v>
      </c>
      <c r="N161" s="200">
        <v>3214229.4430560726</v>
      </c>
      <c r="O161" s="437">
        <v>3132636.6950411266</v>
      </c>
      <c r="P161" s="437">
        <v>3119270.5751702441</v>
      </c>
      <c r="Q161" s="619">
        <f t="shared" si="23"/>
        <v>3119270.5751702441</v>
      </c>
      <c r="R161" s="476">
        <f t="shared" si="29"/>
        <v>0</v>
      </c>
      <c r="S161" s="437">
        <v>39295.124444007408</v>
      </c>
      <c r="T161" s="437">
        <v>39295.124444007408</v>
      </c>
      <c r="U161" s="437">
        <v>36990.052047333578</v>
      </c>
      <c r="V161" s="437">
        <v>36990.052047333578</v>
      </c>
      <c r="W161" s="476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76">
        <f t="shared" si="25"/>
        <v>0</v>
      </c>
      <c r="AC161" s="437">
        <v>448744.42683288245</v>
      </c>
      <c r="AD161" s="437">
        <v>446716.35607760056</v>
      </c>
      <c r="AE161" s="437">
        <v>446716.35607760056</v>
      </c>
      <c r="AF161" s="437">
        <v>439580.56041408132</v>
      </c>
      <c r="AG161" s="476">
        <f t="shared" si="26"/>
        <v>-7135.7956635192386</v>
      </c>
      <c r="AH161" s="435">
        <v>3702268.9943329627</v>
      </c>
      <c r="AI161" s="435">
        <v>3618648.1755627347</v>
      </c>
      <c r="AJ161" s="435">
        <v>3602976.9832951785</v>
      </c>
      <c r="AK161" s="425">
        <f t="shared" si="27"/>
        <v>3595841.1876316592</v>
      </c>
      <c r="AL161" s="476">
        <f t="shared" si="28"/>
        <v>-7135.7956635192968</v>
      </c>
      <c r="AM161" s="426">
        <v>19</v>
      </c>
      <c r="AN161" s="426">
        <v>19</v>
      </c>
    </row>
    <row r="162" spans="1:40">
      <c r="A162" s="431">
        <v>499</v>
      </c>
      <c r="B162" s="432" t="s">
        <v>570</v>
      </c>
      <c r="C162" s="433">
        <v>19662</v>
      </c>
      <c r="D162" s="491">
        <v>15659744.982232988</v>
      </c>
      <c r="E162" s="487">
        <v>15532280.198308954</v>
      </c>
      <c r="F162" s="487">
        <v>15531679.630465453</v>
      </c>
      <c r="G162" s="487">
        <v>15531679.630465453</v>
      </c>
      <c r="H162" s="490">
        <f t="shared" si="21"/>
        <v>0</v>
      </c>
      <c r="I162" s="479">
        <v>242172.99264093116</v>
      </c>
      <c r="J162" s="480">
        <v>275279.18304851942</v>
      </c>
      <c r="K162" s="480">
        <v>194168.04897871474</v>
      </c>
      <c r="L162" s="480">
        <v>194168.04897871474</v>
      </c>
      <c r="M162" s="477">
        <f t="shared" si="22"/>
        <v>0</v>
      </c>
      <c r="N162" s="200">
        <v>15901917.974873919</v>
      </c>
      <c r="O162" s="437">
        <v>15807559.381357474</v>
      </c>
      <c r="P162" s="437">
        <v>15725847.679444168</v>
      </c>
      <c r="Q162" s="619">
        <f t="shared" si="23"/>
        <v>15725847.679444168</v>
      </c>
      <c r="R162" s="476">
        <f t="shared" si="29"/>
        <v>0</v>
      </c>
      <c r="S162" s="437">
        <v>4113035.363859355</v>
      </c>
      <c r="T162" s="437">
        <v>4113035.363859355</v>
      </c>
      <c r="U162" s="437">
        <v>4089687.6496608984</v>
      </c>
      <c r="V162" s="437">
        <v>4089687.6496608984</v>
      </c>
      <c r="W162" s="476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76">
        <f t="shared" si="25"/>
        <v>0</v>
      </c>
      <c r="AC162" s="437">
        <v>2874317.3275775257</v>
      </c>
      <c r="AD162" s="437">
        <v>2872280.3917047791</v>
      </c>
      <c r="AE162" s="437">
        <v>2872280.3917047791</v>
      </c>
      <c r="AF162" s="437">
        <v>2824104.0038644425</v>
      </c>
      <c r="AG162" s="476">
        <f t="shared" si="26"/>
        <v>-48176.387840336654</v>
      </c>
      <c r="AH162" s="435">
        <v>22889270.666310802</v>
      </c>
      <c r="AI162" s="435">
        <v>22792875.136921607</v>
      </c>
      <c r="AJ162" s="435">
        <v>22687815.720809843</v>
      </c>
      <c r="AK162" s="425">
        <f t="shared" si="27"/>
        <v>22639639.332969505</v>
      </c>
      <c r="AL162" s="476">
        <f t="shared" si="28"/>
        <v>-48176.387840338051</v>
      </c>
      <c r="AM162" s="426">
        <v>15</v>
      </c>
      <c r="AN162" s="426">
        <v>15</v>
      </c>
    </row>
    <row r="163" spans="1:40">
      <c r="A163" s="431">
        <v>500</v>
      </c>
      <c r="B163" s="432" t="s">
        <v>167</v>
      </c>
      <c r="C163" s="433">
        <v>10486</v>
      </c>
      <c r="D163" s="491">
        <v>7567572.343568258</v>
      </c>
      <c r="E163" s="487">
        <v>7505211.8519600555</v>
      </c>
      <c r="F163" s="487">
        <v>7456428.020268999</v>
      </c>
      <c r="G163" s="487">
        <v>7456428.020268999</v>
      </c>
      <c r="H163" s="490">
        <f t="shared" si="21"/>
        <v>0</v>
      </c>
      <c r="I163" s="479">
        <v>3440736.3970300225</v>
      </c>
      <c r="J163" s="480">
        <v>3493985.0230025505</v>
      </c>
      <c r="K163" s="480">
        <v>3404786.7131063924</v>
      </c>
      <c r="L163" s="480">
        <v>3404786.7131063924</v>
      </c>
      <c r="M163" s="477">
        <f t="shared" si="22"/>
        <v>0</v>
      </c>
      <c r="N163" s="200">
        <v>11008308.74059828</v>
      </c>
      <c r="O163" s="437">
        <v>10999196.874962606</v>
      </c>
      <c r="P163" s="437">
        <v>10861214.733375391</v>
      </c>
      <c r="Q163" s="619">
        <f t="shared" si="23"/>
        <v>10861214.733375391</v>
      </c>
      <c r="R163" s="476">
        <f t="shared" si="29"/>
        <v>0</v>
      </c>
      <c r="S163" s="437">
        <v>1323143.3783229319</v>
      </c>
      <c r="T163" s="437">
        <v>1323143.3783229319</v>
      </c>
      <c r="U163" s="437">
        <v>1325646.2473453768</v>
      </c>
      <c r="V163" s="437">
        <v>1325646.2473453768</v>
      </c>
      <c r="W163" s="476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76">
        <f t="shared" si="25"/>
        <v>0</v>
      </c>
      <c r="AC163" s="437">
        <v>1060585.3458426399</v>
      </c>
      <c r="AD163" s="437">
        <v>1067082.2033339879</v>
      </c>
      <c r="AE163" s="437">
        <v>1067082.2033339879</v>
      </c>
      <c r="AF163" s="437">
        <v>1032774.5607903547</v>
      </c>
      <c r="AG163" s="476">
        <f t="shared" si="26"/>
        <v>-34307.642543633119</v>
      </c>
      <c r="AH163" s="435">
        <v>13392037.464763854</v>
      </c>
      <c r="AI163" s="435">
        <v>13389422.456619527</v>
      </c>
      <c r="AJ163" s="435">
        <v>13253943.184054755</v>
      </c>
      <c r="AK163" s="425">
        <f t="shared" si="27"/>
        <v>13219635.541511122</v>
      </c>
      <c r="AL163" s="476">
        <f t="shared" si="28"/>
        <v>-34307.642543632537</v>
      </c>
      <c r="AM163" s="426">
        <v>13</v>
      </c>
      <c r="AN163" s="426">
        <v>13</v>
      </c>
    </row>
    <row r="164" spans="1:40">
      <c r="A164" s="431">
        <v>503</v>
      </c>
      <c r="B164" s="432" t="s">
        <v>571</v>
      </c>
      <c r="C164" s="433">
        <v>7539</v>
      </c>
      <c r="D164" s="491">
        <v>1669909.5251042675</v>
      </c>
      <c r="E164" s="487">
        <v>1654236.3440149706</v>
      </c>
      <c r="F164" s="487">
        <v>1643169.473974888</v>
      </c>
      <c r="G164" s="487">
        <v>1643169.473974888</v>
      </c>
      <c r="H164" s="490">
        <f t="shared" si="21"/>
        <v>0</v>
      </c>
      <c r="I164" s="479">
        <v>-1884022.0812660828</v>
      </c>
      <c r="J164" s="480">
        <v>-1775953.2674500733</v>
      </c>
      <c r="K164" s="480">
        <v>-1807979.580401707</v>
      </c>
      <c r="L164" s="480">
        <v>-1807979.580401707</v>
      </c>
      <c r="M164" s="477">
        <f t="shared" si="22"/>
        <v>0</v>
      </c>
      <c r="N164" s="200">
        <v>-214112.5561618153</v>
      </c>
      <c r="O164" s="437">
        <v>-121716.92343510268</v>
      </c>
      <c r="P164" s="437">
        <v>-164810.10642681899</v>
      </c>
      <c r="Q164" s="619">
        <f t="shared" si="23"/>
        <v>-164810.10642681899</v>
      </c>
      <c r="R164" s="476">
        <f t="shared" si="29"/>
        <v>0</v>
      </c>
      <c r="S164" s="437">
        <v>2941557.5936841946</v>
      </c>
      <c r="T164" s="437">
        <v>2941557.5936841946</v>
      </c>
      <c r="U164" s="437">
        <v>2935606.9525766899</v>
      </c>
      <c r="V164" s="437">
        <v>2935606.9525766899</v>
      </c>
      <c r="W164" s="476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76">
        <f t="shared" si="25"/>
        <v>0</v>
      </c>
      <c r="AC164" s="437">
        <v>1426920.6285117108</v>
      </c>
      <c r="AD164" s="437">
        <v>1419498.9581237426</v>
      </c>
      <c r="AE164" s="437">
        <v>1419498.9581237426</v>
      </c>
      <c r="AF164" s="437">
        <v>1388308.1387866098</v>
      </c>
      <c r="AG164" s="476">
        <f t="shared" si="26"/>
        <v>-31190.819337132853</v>
      </c>
      <c r="AH164" s="435">
        <v>4154365.6660340903</v>
      </c>
      <c r="AI164" s="435">
        <v>4239339.628372835</v>
      </c>
      <c r="AJ164" s="435">
        <v>4190295.8042736137</v>
      </c>
      <c r="AK164" s="425">
        <f t="shared" si="27"/>
        <v>4159104.9849364809</v>
      </c>
      <c r="AL164" s="476">
        <f t="shared" si="28"/>
        <v>-31190.819337132853</v>
      </c>
      <c r="AM164" s="426">
        <v>2</v>
      </c>
      <c r="AN164" s="426">
        <v>2</v>
      </c>
    </row>
    <row r="165" spans="1:40">
      <c r="A165" s="431">
        <v>504</v>
      </c>
      <c r="B165" s="432" t="s">
        <v>572</v>
      </c>
      <c r="C165" s="433">
        <v>1764</v>
      </c>
      <c r="D165" s="491">
        <v>504710.9221904201</v>
      </c>
      <c r="E165" s="487">
        <v>499941.26409562177</v>
      </c>
      <c r="F165" s="487">
        <v>495610.72679302562</v>
      </c>
      <c r="G165" s="487">
        <v>495610.72679302562</v>
      </c>
      <c r="H165" s="490">
        <f t="shared" si="21"/>
        <v>0</v>
      </c>
      <c r="I165" s="479">
        <v>-763598.35241221869</v>
      </c>
      <c r="J165" s="480">
        <v>-754223.61949935777</v>
      </c>
      <c r="K165" s="480">
        <v>-754092.66468316293</v>
      </c>
      <c r="L165" s="480">
        <v>-754092.66468316293</v>
      </c>
      <c r="M165" s="477">
        <f t="shared" si="22"/>
        <v>0</v>
      </c>
      <c r="N165" s="200">
        <v>-258887.4302217986</v>
      </c>
      <c r="O165" s="437">
        <v>-254282.355403736</v>
      </c>
      <c r="P165" s="437">
        <v>-258481.93789013731</v>
      </c>
      <c r="Q165" s="619">
        <f t="shared" si="23"/>
        <v>-258481.93789013731</v>
      </c>
      <c r="R165" s="476">
        <f t="shared" si="29"/>
        <v>0</v>
      </c>
      <c r="S165" s="437">
        <v>753206.48148884752</v>
      </c>
      <c r="T165" s="437">
        <v>753206.48148884752</v>
      </c>
      <c r="U165" s="437">
        <v>749595.54293986352</v>
      </c>
      <c r="V165" s="437">
        <v>749595.54293986352</v>
      </c>
      <c r="W165" s="476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76">
        <f t="shared" si="25"/>
        <v>0</v>
      </c>
      <c r="AC165" s="437">
        <v>390394.79050464102</v>
      </c>
      <c r="AD165" s="437">
        <v>387605.24781650532</v>
      </c>
      <c r="AE165" s="437">
        <v>387605.24781650532</v>
      </c>
      <c r="AF165" s="437">
        <v>381953.30608945538</v>
      </c>
      <c r="AG165" s="476">
        <f t="shared" si="26"/>
        <v>-5651.9417270499398</v>
      </c>
      <c r="AH165" s="435">
        <v>884713.84177168994</v>
      </c>
      <c r="AI165" s="435">
        <v>886529.37390161678</v>
      </c>
      <c r="AJ165" s="435">
        <v>878718.85286623146</v>
      </c>
      <c r="AK165" s="425">
        <f t="shared" si="27"/>
        <v>873066.91113918158</v>
      </c>
      <c r="AL165" s="476">
        <f t="shared" si="28"/>
        <v>-5651.9417270498816</v>
      </c>
      <c r="AM165" s="426">
        <v>1</v>
      </c>
      <c r="AN165" s="427">
        <v>32</v>
      </c>
    </row>
    <row r="166" spans="1:40">
      <c r="A166" s="431">
        <v>505</v>
      </c>
      <c r="B166" s="432" t="s">
        <v>170</v>
      </c>
      <c r="C166" s="433">
        <v>20912</v>
      </c>
      <c r="D166" s="491">
        <v>11740320.309852628</v>
      </c>
      <c r="E166" s="487">
        <v>11638820.075436205</v>
      </c>
      <c r="F166" s="487">
        <v>11648027.581125336</v>
      </c>
      <c r="G166" s="487">
        <v>11648027.581125336</v>
      </c>
      <c r="H166" s="490">
        <f t="shared" si="21"/>
        <v>0</v>
      </c>
      <c r="I166" s="479">
        <v>-1816178.2757768533</v>
      </c>
      <c r="J166" s="480">
        <v>-1707330.1418465669</v>
      </c>
      <c r="K166" s="480">
        <v>-1862934.6271258604</v>
      </c>
      <c r="L166" s="480">
        <v>-1862934.6271258604</v>
      </c>
      <c r="M166" s="477">
        <f t="shared" si="22"/>
        <v>0</v>
      </c>
      <c r="N166" s="200">
        <v>9924142.0340757743</v>
      </c>
      <c r="O166" s="437">
        <v>9931489.9335896373</v>
      </c>
      <c r="P166" s="437">
        <v>9785092.9539994746</v>
      </c>
      <c r="Q166" s="619">
        <f t="shared" si="23"/>
        <v>9785092.9539994746</v>
      </c>
      <c r="R166" s="476">
        <f t="shared" si="29"/>
        <v>0</v>
      </c>
      <c r="S166" s="437">
        <v>3853280.8196189539</v>
      </c>
      <c r="T166" s="437">
        <v>3853280.8196189539</v>
      </c>
      <c r="U166" s="437">
        <v>3849164.0262180516</v>
      </c>
      <c r="V166" s="437">
        <v>3849164.0262180516</v>
      </c>
      <c r="W166" s="476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76">
        <f t="shared" si="25"/>
        <v>0</v>
      </c>
      <c r="AC166" s="437">
        <v>3172694.1441136678</v>
      </c>
      <c r="AD166" s="437">
        <v>3168522.2557106097</v>
      </c>
      <c r="AE166" s="437">
        <v>3168522.2557106097</v>
      </c>
      <c r="AF166" s="437">
        <v>3077114.9719463256</v>
      </c>
      <c r="AG166" s="476">
        <f t="shared" si="26"/>
        <v>-91407.283764284104</v>
      </c>
      <c r="AH166" s="435">
        <v>16950116.997808397</v>
      </c>
      <c r="AI166" s="435">
        <v>16953293.008919202</v>
      </c>
      <c r="AJ166" s="435">
        <v>16802779.235928137</v>
      </c>
      <c r="AK166" s="425">
        <f t="shared" si="27"/>
        <v>16711371.952163851</v>
      </c>
      <c r="AL166" s="476">
        <f t="shared" si="28"/>
        <v>-91407.283764285967</v>
      </c>
      <c r="AM166" s="426">
        <v>1</v>
      </c>
      <c r="AN166" s="427">
        <v>33</v>
      </c>
    </row>
    <row r="167" spans="1:40">
      <c r="A167" s="431">
        <v>507</v>
      </c>
      <c r="B167" s="432" t="s">
        <v>171</v>
      </c>
      <c r="C167" s="433">
        <v>5564</v>
      </c>
      <c r="D167" s="491">
        <v>-12947.21637557284</v>
      </c>
      <c r="E167" s="487">
        <v>-15655.12240981427</v>
      </c>
      <c r="F167" s="487">
        <v>-13247.359723889735</v>
      </c>
      <c r="G167" s="487">
        <v>-13247.359723889735</v>
      </c>
      <c r="H167" s="490">
        <f t="shared" si="21"/>
        <v>0</v>
      </c>
      <c r="I167" s="479">
        <v>-1243989.4097618351</v>
      </c>
      <c r="J167" s="480">
        <v>-1221767.0256391072</v>
      </c>
      <c r="K167" s="480">
        <v>-1165371.1051910478</v>
      </c>
      <c r="L167" s="480">
        <v>-1165371.1051910478</v>
      </c>
      <c r="M167" s="477">
        <f t="shared" si="22"/>
        <v>0</v>
      </c>
      <c r="N167" s="200">
        <v>-1256936.626137408</v>
      </c>
      <c r="O167" s="437">
        <v>-1237422.1480489215</v>
      </c>
      <c r="P167" s="437">
        <v>-1178618.4649149375</v>
      </c>
      <c r="Q167" s="619">
        <f t="shared" si="23"/>
        <v>-1178618.4649149375</v>
      </c>
      <c r="R167" s="476">
        <f t="shared" si="29"/>
        <v>0</v>
      </c>
      <c r="S167" s="437">
        <v>984651.4010908663</v>
      </c>
      <c r="T167" s="437">
        <v>984651.4010908663</v>
      </c>
      <c r="U167" s="437">
        <v>972036.42851637793</v>
      </c>
      <c r="V167" s="437">
        <v>972036.42851637793</v>
      </c>
      <c r="W167" s="476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76">
        <f t="shared" si="25"/>
        <v>0</v>
      </c>
      <c r="AC167" s="437">
        <v>1121655.2842319382</v>
      </c>
      <c r="AD167" s="437">
        <v>1114555.1635644904</v>
      </c>
      <c r="AE167" s="437">
        <v>1114555.1635644904</v>
      </c>
      <c r="AF167" s="437">
        <v>1106543.9257034184</v>
      </c>
      <c r="AG167" s="476">
        <f t="shared" si="26"/>
        <v>-8011.2378610719461</v>
      </c>
      <c r="AH167" s="435">
        <v>849370.05918539653</v>
      </c>
      <c r="AI167" s="435">
        <v>861784.4166064352</v>
      </c>
      <c r="AJ167" s="435">
        <v>907973.12716593081</v>
      </c>
      <c r="AK167" s="425">
        <f t="shared" si="27"/>
        <v>899961.88930485887</v>
      </c>
      <c r="AL167" s="476">
        <f t="shared" si="28"/>
        <v>-8011.2378610719461</v>
      </c>
      <c r="AM167" s="426">
        <v>10</v>
      </c>
      <c r="AN167" s="426">
        <v>10</v>
      </c>
    </row>
    <row r="168" spans="1:40">
      <c r="A168" s="431">
        <v>508</v>
      </c>
      <c r="B168" s="432" t="s">
        <v>172</v>
      </c>
      <c r="C168" s="433">
        <v>9360</v>
      </c>
      <c r="D168" s="491">
        <v>-754689.60951348767</v>
      </c>
      <c r="E168" s="487">
        <v>-754631.43068480282</v>
      </c>
      <c r="F168" s="487">
        <v>-757535.58151573595</v>
      </c>
      <c r="G168" s="487">
        <v>-757535.58151573595</v>
      </c>
      <c r="H168" s="490">
        <f t="shared" si="21"/>
        <v>0</v>
      </c>
      <c r="I168" s="479">
        <v>-1753461.9218905158</v>
      </c>
      <c r="J168" s="480">
        <v>-1680361.8812560204</v>
      </c>
      <c r="K168" s="480">
        <v>-1853041.8304425273</v>
      </c>
      <c r="L168" s="480">
        <v>-1853041.8304425273</v>
      </c>
      <c r="M168" s="477">
        <f t="shared" si="22"/>
        <v>0</v>
      </c>
      <c r="N168" s="200">
        <v>-2508151.5314040035</v>
      </c>
      <c r="O168" s="437">
        <v>-2434993.3119408232</v>
      </c>
      <c r="P168" s="437">
        <v>-2610577.4119582633</v>
      </c>
      <c r="Q168" s="619">
        <f t="shared" si="23"/>
        <v>-2610577.4119582633</v>
      </c>
      <c r="R168" s="476">
        <f t="shared" si="29"/>
        <v>0</v>
      </c>
      <c r="S168" s="437">
        <v>2346469.479160788</v>
      </c>
      <c r="T168" s="437">
        <v>2346469.479160788</v>
      </c>
      <c r="U168" s="437">
        <v>2354897.9557672702</v>
      </c>
      <c r="V168" s="437">
        <v>2354897.9557672702</v>
      </c>
      <c r="W168" s="476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76">
        <f t="shared" si="25"/>
        <v>0</v>
      </c>
      <c r="AC168" s="437">
        <v>1702723.6297231992</v>
      </c>
      <c r="AD168" s="437">
        <v>1689216.3834595119</v>
      </c>
      <c r="AE168" s="437">
        <v>1689216.3834595119</v>
      </c>
      <c r="AF168" s="437">
        <v>1662356.1026546212</v>
      </c>
      <c r="AG168" s="476">
        <f t="shared" si="26"/>
        <v>-26860.280804890674</v>
      </c>
      <c r="AH168" s="435">
        <v>1541041.5774799837</v>
      </c>
      <c r="AI168" s="435">
        <v>1600692.5506794767</v>
      </c>
      <c r="AJ168" s="435">
        <v>1433536.9272685188</v>
      </c>
      <c r="AK168" s="425">
        <f t="shared" si="27"/>
        <v>1406676.6464636282</v>
      </c>
      <c r="AL168" s="476">
        <f t="shared" si="28"/>
        <v>-26860.280804890674</v>
      </c>
      <c r="AM168" s="426">
        <v>6</v>
      </c>
      <c r="AN168" s="426">
        <v>6</v>
      </c>
    </row>
    <row r="169" spans="1:40">
      <c r="A169" s="431">
        <v>529</v>
      </c>
      <c r="B169" s="432" t="s">
        <v>573</v>
      </c>
      <c r="C169" s="433">
        <v>19850</v>
      </c>
      <c r="D169" s="491">
        <v>4768453.778546555</v>
      </c>
      <c r="E169" s="487">
        <v>4723204.9435427235</v>
      </c>
      <c r="F169" s="487">
        <v>4715282.9200800098</v>
      </c>
      <c r="G169" s="487">
        <v>4715282.9200800098</v>
      </c>
      <c r="H169" s="490">
        <f t="shared" si="21"/>
        <v>0</v>
      </c>
      <c r="I169" s="479">
        <v>3853814.9247289211</v>
      </c>
      <c r="J169" s="480">
        <v>4154667.1673124088</v>
      </c>
      <c r="K169" s="480">
        <v>4172118.6812157151</v>
      </c>
      <c r="L169" s="480">
        <v>4172118.6812157151</v>
      </c>
      <c r="M169" s="477">
        <f t="shared" si="22"/>
        <v>0</v>
      </c>
      <c r="N169" s="200">
        <v>8622268.7032754757</v>
      </c>
      <c r="O169" s="437">
        <v>8877872.1108551323</v>
      </c>
      <c r="P169" s="437">
        <v>8887401.6012957245</v>
      </c>
      <c r="Q169" s="619">
        <f t="shared" si="23"/>
        <v>8887401.6012957245</v>
      </c>
      <c r="R169" s="476">
        <f t="shared" si="29"/>
        <v>0</v>
      </c>
      <c r="S169" s="437">
        <v>-631714.2681207665</v>
      </c>
      <c r="T169" s="437">
        <v>-631714.2681207665</v>
      </c>
      <c r="U169" s="437">
        <v>-634526.86247983784</v>
      </c>
      <c r="V169" s="437">
        <v>-634526.86247983784</v>
      </c>
      <c r="W169" s="476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76">
        <f t="shared" si="25"/>
        <v>0</v>
      </c>
      <c r="AC169" s="437">
        <v>2342792.314749721</v>
      </c>
      <c r="AD169" s="437">
        <v>2351762.2923940253</v>
      </c>
      <c r="AE169" s="437">
        <v>2351762.2923940253</v>
      </c>
      <c r="AF169" s="437">
        <v>2301642.8770866529</v>
      </c>
      <c r="AG169" s="476">
        <f t="shared" si="26"/>
        <v>-50119.415307372343</v>
      </c>
      <c r="AH169" s="435">
        <v>10333346.74990443</v>
      </c>
      <c r="AI169" s="435">
        <v>10597920.13512839</v>
      </c>
      <c r="AJ169" s="435">
        <v>10604637.031209912</v>
      </c>
      <c r="AK169" s="425">
        <f t="shared" si="27"/>
        <v>10554517.615902539</v>
      </c>
      <c r="AL169" s="476">
        <f t="shared" si="28"/>
        <v>-50119.415307372808</v>
      </c>
      <c r="AM169" s="426">
        <v>2</v>
      </c>
      <c r="AN169" s="426">
        <v>2</v>
      </c>
    </row>
    <row r="170" spans="1:40">
      <c r="A170" s="431">
        <v>531</v>
      </c>
      <c r="B170" s="432" t="s">
        <v>174</v>
      </c>
      <c r="C170" s="433">
        <v>5072</v>
      </c>
      <c r="D170" s="491">
        <v>433830.37070544157</v>
      </c>
      <c r="E170" s="487">
        <v>428339.96844605915</v>
      </c>
      <c r="F170" s="487">
        <v>426813.65309054032</v>
      </c>
      <c r="G170" s="487">
        <v>426813.65309054032</v>
      </c>
      <c r="H170" s="490">
        <f t="shared" si="21"/>
        <v>0</v>
      </c>
      <c r="I170" s="479">
        <v>-2386955.795918751</v>
      </c>
      <c r="J170" s="480">
        <v>-2354905.933929164</v>
      </c>
      <c r="K170" s="480">
        <v>-2407144.8747257977</v>
      </c>
      <c r="L170" s="480">
        <v>-2407144.8747257977</v>
      </c>
      <c r="M170" s="477">
        <f t="shared" si="22"/>
        <v>0</v>
      </c>
      <c r="N170" s="200">
        <v>-1953125.4252133095</v>
      </c>
      <c r="O170" s="437">
        <v>-1926565.9654831048</v>
      </c>
      <c r="P170" s="437">
        <v>-1980331.2216352574</v>
      </c>
      <c r="Q170" s="619">
        <f t="shared" si="23"/>
        <v>-1980331.2216352574</v>
      </c>
      <c r="R170" s="476">
        <f t="shared" si="29"/>
        <v>0</v>
      </c>
      <c r="S170" s="437">
        <v>2193251.2214682288</v>
      </c>
      <c r="T170" s="437">
        <v>2193251.2214682288</v>
      </c>
      <c r="U170" s="437">
        <v>2197489.3816848043</v>
      </c>
      <c r="V170" s="437">
        <v>2197489.3816848043</v>
      </c>
      <c r="W170" s="476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76">
        <f t="shared" si="25"/>
        <v>0</v>
      </c>
      <c r="AC170" s="437">
        <v>899739.54975334334</v>
      </c>
      <c r="AD170" s="437">
        <v>893971.67825787538</v>
      </c>
      <c r="AE170" s="437">
        <v>893971.67825787538</v>
      </c>
      <c r="AF170" s="437">
        <v>879128.80053243821</v>
      </c>
      <c r="AG170" s="476">
        <f t="shared" si="26"/>
        <v>-14842.877725437167</v>
      </c>
      <c r="AH170" s="435">
        <v>1139865.3460082626</v>
      </c>
      <c r="AI170" s="435">
        <v>1160656.9342429994</v>
      </c>
      <c r="AJ170" s="435">
        <v>1111129.8383074224</v>
      </c>
      <c r="AK170" s="425">
        <f t="shared" si="27"/>
        <v>1096286.9605819853</v>
      </c>
      <c r="AL170" s="476">
        <f t="shared" si="28"/>
        <v>-14842.877725437051</v>
      </c>
      <c r="AM170" s="426">
        <v>4</v>
      </c>
      <c r="AN170" s="426">
        <v>4</v>
      </c>
    </row>
    <row r="171" spans="1:40">
      <c r="A171" s="431">
        <v>535</v>
      </c>
      <c r="B171" s="432" t="s">
        <v>175</v>
      </c>
      <c r="C171" s="433">
        <v>10419</v>
      </c>
      <c r="D171" s="491">
        <v>8443137.6866405029</v>
      </c>
      <c r="E171" s="487">
        <v>8373712.4286453482</v>
      </c>
      <c r="F171" s="487">
        <v>8361937.139411076</v>
      </c>
      <c r="G171" s="487">
        <v>8361937.139411076</v>
      </c>
      <c r="H171" s="490">
        <f t="shared" si="21"/>
        <v>0</v>
      </c>
      <c r="I171" s="479">
        <v>-515962.88208898774</v>
      </c>
      <c r="J171" s="480">
        <v>-444028.54493149894</v>
      </c>
      <c r="K171" s="480">
        <v>-512124.13220719737</v>
      </c>
      <c r="L171" s="480">
        <v>-512124.13220719737</v>
      </c>
      <c r="M171" s="477">
        <f t="shared" si="22"/>
        <v>0</v>
      </c>
      <c r="N171" s="200">
        <v>7927174.8045515148</v>
      </c>
      <c r="O171" s="437">
        <v>7929683.8837138489</v>
      </c>
      <c r="P171" s="437">
        <v>7849813.0072038788</v>
      </c>
      <c r="Q171" s="619">
        <f t="shared" si="23"/>
        <v>7849813.0072038788</v>
      </c>
      <c r="R171" s="476">
        <f t="shared" si="29"/>
        <v>0</v>
      </c>
      <c r="S171" s="437">
        <v>6446513.3680833969</v>
      </c>
      <c r="T171" s="437">
        <v>6446513.3680833969</v>
      </c>
      <c r="U171" s="437">
        <v>6452510.2409875169</v>
      </c>
      <c r="V171" s="437">
        <v>6452510.2409875169</v>
      </c>
      <c r="W171" s="476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76">
        <f t="shared" si="25"/>
        <v>0</v>
      </c>
      <c r="AC171" s="437">
        <v>2020081.5275229253</v>
      </c>
      <c r="AD171" s="437">
        <v>2006907.6725938087</v>
      </c>
      <c r="AE171" s="437">
        <v>2006907.6725938087</v>
      </c>
      <c r="AF171" s="437">
        <v>1996894.0519505634</v>
      </c>
      <c r="AG171" s="476">
        <f t="shared" si="26"/>
        <v>-10013.620643245289</v>
      </c>
      <c r="AH171" s="435">
        <v>16393769.700157836</v>
      </c>
      <c r="AI171" s="435">
        <v>16383104.924391054</v>
      </c>
      <c r="AJ171" s="435">
        <v>16309230.920785204</v>
      </c>
      <c r="AK171" s="425">
        <f t="shared" si="27"/>
        <v>16299217.300141959</v>
      </c>
      <c r="AL171" s="476">
        <f t="shared" si="28"/>
        <v>-10013.620643245056</v>
      </c>
      <c r="AM171" s="426">
        <v>17</v>
      </c>
      <c r="AN171" s="426">
        <v>17</v>
      </c>
    </row>
    <row r="172" spans="1:40">
      <c r="A172" s="431">
        <v>536</v>
      </c>
      <c r="B172" s="432" t="s">
        <v>176</v>
      </c>
      <c r="C172" s="433">
        <v>35346</v>
      </c>
      <c r="D172" s="491">
        <v>15420058.530962333</v>
      </c>
      <c r="E172" s="487">
        <v>15280698.738640584</v>
      </c>
      <c r="F172" s="487">
        <v>15279642.668389168</v>
      </c>
      <c r="G172" s="487">
        <v>15279642.668389168</v>
      </c>
      <c r="H172" s="490">
        <f t="shared" si="21"/>
        <v>0</v>
      </c>
      <c r="I172" s="479">
        <v>-3889408.0021697329</v>
      </c>
      <c r="J172" s="480">
        <v>-3688518.4071047381</v>
      </c>
      <c r="K172" s="480">
        <v>-4308793.2993446505</v>
      </c>
      <c r="L172" s="480">
        <v>-4308793.2993446505</v>
      </c>
      <c r="M172" s="477">
        <f t="shared" si="22"/>
        <v>0</v>
      </c>
      <c r="N172" s="200">
        <v>11530650.528792601</v>
      </c>
      <c r="O172" s="437">
        <v>11592180.331535846</v>
      </c>
      <c r="P172" s="437">
        <v>10970849.369044516</v>
      </c>
      <c r="Q172" s="619">
        <f t="shared" si="23"/>
        <v>10970849.369044516</v>
      </c>
      <c r="R172" s="476">
        <f t="shared" si="29"/>
        <v>0</v>
      </c>
      <c r="S172" s="437">
        <v>5607276.2066935757</v>
      </c>
      <c r="T172" s="437">
        <v>5607276.2066935757</v>
      </c>
      <c r="U172" s="437">
        <v>5605455.9076610524</v>
      </c>
      <c r="V172" s="437">
        <v>5605455.9076610524</v>
      </c>
      <c r="W172" s="476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76">
        <f t="shared" si="25"/>
        <v>0</v>
      </c>
      <c r="AC172" s="437">
        <v>4370250.7011302151</v>
      </c>
      <c r="AD172" s="437">
        <v>4368541.4209971568</v>
      </c>
      <c r="AE172" s="437">
        <v>4368541.4209971568</v>
      </c>
      <c r="AF172" s="437">
        <v>4243793.9768804414</v>
      </c>
      <c r="AG172" s="476">
        <f t="shared" si="26"/>
        <v>-124747.44411671534</v>
      </c>
      <c r="AH172" s="435">
        <v>21508177.436616391</v>
      </c>
      <c r="AI172" s="435">
        <v>21567997.959226578</v>
      </c>
      <c r="AJ172" s="435">
        <v>20944846.697702724</v>
      </c>
      <c r="AK172" s="425">
        <f t="shared" si="27"/>
        <v>20820099.253586009</v>
      </c>
      <c r="AL172" s="476">
        <f t="shared" si="28"/>
        <v>-124747.44411671534</v>
      </c>
      <c r="AM172" s="426">
        <v>6</v>
      </c>
      <c r="AN172" s="426">
        <v>6</v>
      </c>
    </row>
    <row r="173" spans="1:40">
      <c r="A173" s="431">
        <v>538</v>
      </c>
      <c r="B173" s="432" t="s">
        <v>574</v>
      </c>
      <c r="C173" s="433">
        <v>4644</v>
      </c>
      <c r="D173" s="491">
        <v>2573820.8547142679</v>
      </c>
      <c r="E173" s="487">
        <v>2552516.4844667106</v>
      </c>
      <c r="F173" s="487">
        <v>2539739.0684083644</v>
      </c>
      <c r="G173" s="487">
        <v>2539739.0684083644</v>
      </c>
      <c r="H173" s="490">
        <f t="shared" si="21"/>
        <v>0</v>
      </c>
      <c r="I173" s="479">
        <v>-442017.48302999907</v>
      </c>
      <c r="J173" s="480">
        <v>-414437.33227100503</v>
      </c>
      <c r="K173" s="480">
        <v>-461526.01434029406</v>
      </c>
      <c r="L173" s="480">
        <v>-461526.01434029406</v>
      </c>
      <c r="M173" s="477">
        <f t="shared" si="22"/>
        <v>0</v>
      </c>
      <c r="N173" s="200">
        <v>2131803.371684269</v>
      </c>
      <c r="O173" s="437">
        <v>2138079.1521957056</v>
      </c>
      <c r="P173" s="437">
        <v>2078213.0540680701</v>
      </c>
      <c r="Q173" s="619">
        <f t="shared" si="23"/>
        <v>2078213.0540680704</v>
      </c>
      <c r="R173" s="476">
        <f t="shared" si="29"/>
        <v>0</v>
      </c>
      <c r="S173" s="437">
        <v>1888108.1084763275</v>
      </c>
      <c r="T173" s="437">
        <v>1888108.1084763275</v>
      </c>
      <c r="U173" s="437">
        <v>1892610.609176897</v>
      </c>
      <c r="V173" s="437">
        <v>1892610.609176897</v>
      </c>
      <c r="W173" s="476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76">
        <f t="shared" si="25"/>
        <v>0</v>
      </c>
      <c r="AC173" s="437">
        <v>799195.10095611063</v>
      </c>
      <c r="AD173" s="437">
        <v>796442.29431421007</v>
      </c>
      <c r="AE173" s="437">
        <v>796442.29431421007</v>
      </c>
      <c r="AF173" s="437">
        <v>778488.80307166837</v>
      </c>
      <c r="AG173" s="476">
        <f t="shared" si="26"/>
        <v>-17953.491242541699</v>
      </c>
      <c r="AH173" s="435">
        <v>4819106.5811167071</v>
      </c>
      <c r="AI173" s="435">
        <v>4822629.5549862431</v>
      </c>
      <c r="AJ173" s="435">
        <v>4767265.9575591777</v>
      </c>
      <c r="AK173" s="425">
        <f t="shared" si="27"/>
        <v>4749312.4663166357</v>
      </c>
      <c r="AL173" s="476">
        <f t="shared" si="28"/>
        <v>-17953.491242541932</v>
      </c>
      <c r="AM173" s="426">
        <v>2</v>
      </c>
      <c r="AN173" s="426">
        <v>2</v>
      </c>
    </row>
    <row r="174" spans="1:40">
      <c r="A174" s="431">
        <v>541</v>
      </c>
      <c r="B174" s="432" t="s">
        <v>178</v>
      </c>
      <c r="C174" s="433">
        <v>9243</v>
      </c>
      <c r="D174" s="491">
        <v>1630330.0849362677</v>
      </c>
      <c r="E174" s="487">
        <v>1613091.3281337391</v>
      </c>
      <c r="F174" s="487">
        <v>1608173.0899286475</v>
      </c>
      <c r="G174" s="487">
        <v>1608173.0899286475</v>
      </c>
      <c r="H174" s="490">
        <f t="shared" si="21"/>
        <v>0</v>
      </c>
      <c r="I174" s="479">
        <v>3896409.2230188558</v>
      </c>
      <c r="J174" s="480">
        <v>3517372.7360265781</v>
      </c>
      <c r="K174" s="480">
        <v>3595016.5366779547</v>
      </c>
      <c r="L174" s="480">
        <v>3595016.5366779547</v>
      </c>
      <c r="M174" s="477">
        <f t="shared" si="22"/>
        <v>0</v>
      </c>
      <c r="N174" s="200">
        <v>5526739.3079551235</v>
      </c>
      <c r="O174" s="437">
        <v>5130464.0641603172</v>
      </c>
      <c r="P174" s="437">
        <v>5203189.6266066022</v>
      </c>
      <c r="Q174" s="619">
        <f t="shared" si="23"/>
        <v>5203189.6266066022</v>
      </c>
      <c r="R174" s="476">
        <f t="shared" si="29"/>
        <v>0</v>
      </c>
      <c r="S174" s="437">
        <v>4578381.2391414559</v>
      </c>
      <c r="T174" s="437">
        <v>4578381.2391414559</v>
      </c>
      <c r="U174" s="437">
        <v>4567844.1577191809</v>
      </c>
      <c r="V174" s="437">
        <v>4567844.1577191809</v>
      </c>
      <c r="W174" s="476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76">
        <f t="shared" si="25"/>
        <v>0</v>
      </c>
      <c r="AC174" s="437">
        <v>2050136.4474745884</v>
      </c>
      <c r="AD174" s="437">
        <v>2035074.4857339677</v>
      </c>
      <c r="AE174" s="437">
        <v>2035074.4857339677</v>
      </c>
      <c r="AF174" s="437">
        <v>2030617.8902143268</v>
      </c>
      <c r="AG174" s="476">
        <f t="shared" si="26"/>
        <v>-4456.5955196409486</v>
      </c>
      <c r="AH174" s="435">
        <v>12155256.994571168</v>
      </c>
      <c r="AI174" s="435">
        <v>11743919.789035741</v>
      </c>
      <c r="AJ174" s="435">
        <v>11806108.270059749</v>
      </c>
      <c r="AK174" s="425">
        <f t="shared" si="27"/>
        <v>11801651.67454011</v>
      </c>
      <c r="AL174" s="476">
        <f t="shared" si="28"/>
        <v>-4456.5955196395516</v>
      </c>
      <c r="AM174" s="426">
        <v>12</v>
      </c>
      <c r="AN174" s="426">
        <v>12</v>
      </c>
    </row>
    <row r="175" spans="1:40">
      <c r="A175" s="431">
        <v>543</v>
      </c>
      <c r="B175" s="432" t="s">
        <v>179</v>
      </c>
      <c r="C175" s="433">
        <v>44458</v>
      </c>
      <c r="D175" s="491">
        <v>28623287.311791591</v>
      </c>
      <c r="E175" s="487">
        <v>28378649.385457728</v>
      </c>
      <c r="F175" s="487">
        <v>28389122.514564306</v>
      </c>
      <c r="G175" s="487">
        <v>28389122.514564306</v>
      </c>
      <c r="H175" s="490">
        <f t="shared" si="21"/>
        <v>0</v>
      </c>
      <c r="I175" s="479">
        <v>6180749.4968385911</v>
      </c>
      <c r="J175" s="480">
        <v>6329813.3567681434</v>
      </c>
      <c r="K175" s="480">
        <v>5739847.2917986941</v>
      </c>
      <c r="L175" s="480">
        <v>5739847.2917986941</v>
      </c>
      <c r="M175" s="477">
        <f t="shared" si="22"/>
        <v>0</v>
      </c>
      <c r="N175" s="200">
        <v>34804036.808630183</v>
      </c>
      <c r="O175" s="437">
        <v>34708462.74222587</v>
      </c>
      <c r="P175" s="437">
        <v>34128969.806363001</v>
      </c>
      <c r="Q175" s="619">
        <f t="shared" si="23"/>
        <v>34128969.806363001</v>
      </c>
      <c r="R175" s="476">
        <f t="shared" si="29"/>
        <v>0</v>
      </c>
      <c r="S175" s="437">
        <v>-200587.59910599099</v>
      </c>
      <c r="T175" s="437">
        <v>-200587.59910599099</v>
      </c>
      <c r="U175" s="437">
        <v>-198832.6306909867</v>
      </c>
      <c r="V175" s="437">
        <v>-198832.6306909867</v>
      </c>
      <c r="W175" s="476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76">
        <f t="shared" si="25"/>
        <v>0</v>
      </c>
      <c r="AC175" s="437">
        <v>5295564.3115812</v>
      </c>
      <c r="AD175" s="437">
        <v>5316511.6115313619</v>
      </c>
      <c r="AE175" s="437">
        <v>5316511.6115313619</v>
      </c>
      <c r="AF175" s="437">
        <v>5144222.2518574186</v>
      </c>
      <c r="AG175" s="476">
        <f t="shared" si="26"/>
        <v>-172289.35967394337</v>
      </c>
      <c r="AH175" s="435">
        <v>39899013.521105394</v>
      </c>
      <c r="AI175" s="435">
        <v>39824386.754651241</v>
      </c>
      <c r="AJ175" s="435">
        <v>39246648.787203379</v>
      </c>
      <c r="AK175" s="425">
        <f t="shared" si="27"/>
        <v>39074359.427529439</v>
      </c>
      <c r="AL175" s="476">
        <f t="shared" si="28"/>
        <v>-172289.35967393965</v>
      </c>
      <c r="AM175" s="426">
        <v>1</v>
      </c>
      <c r="AN175" s="427">
        <v>33</v>
      </c>
    </row>
    <row r="176" spans="1:40">
      <c r="A176" s="431">
        <v>545</v>
      </c>
      <c r="B176" s="432" t="s">
        <v>575</v>
      </c>
      <c r="C176" s="433">
        <v>9584</v>
      </c>
      <c r="D176" s="491">
        <v>8495279.5322670154</v>
      </c>
      <c r="E176" s="487">
        <v>8426733.7255502418</v>
      </c>
      <c r="F176" s="487">
        <v>8437533.6664343067</v>
      </c>
      <c r="G176" s="487">
        <v>8437533.6664343067</v>
      </c>
      <c r="H176" s="490">
        <f t="shared" si="21"/>
        <v>0</v>
      </c>
      <c r="I176" s="479">
        <v>2690034.4461168768</v>
      </c>
      <c r="J176" s="480">
        <v>2763569.2515273658</v>
      </c>
      <c r="K176" s="480">
        <v>2733520.6394080203</v>
      </c>
      <c r="L176" s="480">
        <v>2733520.6394080203</v>
      </c>
      <c r="M176" s="477">
        <f t="shared" si="22"/>
        <v>0</v>
      </c>
      <c r="N176" s="200">
        <v>11185313.978383891</v>
      </c>
      <c r="O176" s="437">
        <v>11190302.977077607</v>
      </c>
      <c r="P176" s="437">
        <v>11171054.305842327</v>
      </c>
      <c r="Q176" s="619">
        <f t="shared" si="23"/>
        <v>11171054.305842327</v>
      </c>
      <c r="R176" s="476">
        <f t="shared" si="29"/>
        <v>0</v>
      </c>
      <c r="S176" s="437">
        <v>3114606.4253798309</v>
      </c>
      <c r="T176" s="437">
        <v>3114606.4253798309</v>
      </c>
      <c r="U176" s="437">
        <v>3119934.886978758</v>
      </c>
      <c r="V176" s="437">
        <v>3119934.886978758</v>
      </c>
      <c r="W176" s="476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76">
        <f t="shared" si="25"/>
        <v>0</v>
      </c>
      <c r="AC176" s="437">
        <v>2191848.117218161</v>
      </c>
      <c r="AD176" s="437">
        <v>2174802.9723876021</v>
      </c>
      <c r="AE176" s="437">
        <v>2174802.9723876021</v>
      </c>
      <c r="AF176" s="437">
        <v>2173390.3931355006</v>
      </c>
      <c r="AG176" s="476">
        <f t="shared" si="26"/>
        <v>-1412.579252101481</v>
      </c>
      <c r="AH176" s="435">
        <v>16491768.520981884</v>
      </c>
      <c r="AI176" s="435">
        <v>16479712.374845041</v>
      </c>
      <c r="AJ176" s="435">
        <v>16465792.165208688</v>
      </c>
      <c r="AK176" s="425">
        <f t="shared" si="27"/>
        <v>16464379.585956587</v>
      </c>
      <c r="AL176" s="476">
        <f t="shared" si="28"/>
        <v>-1412.579252101481</v>
      </c>
      <c r="AM176" s="426">
        <v>15</v>
      </c>
      <c r="AN176" s="426">
        <v>15</v>
      </c>
    </row>
    <row r="177" spans="1:40">
      <c r="A177" s="431">
        <v>560</v>
      </c>
      <c r="B177" s="432" t="s">
        <v>181</v>
      </c>
      <c r="C177" s="433">
        <v>15735</v>
      </c>
      <c r="D177" s="491">
        <v>5170539.489429892</v>
      </c>
      <c r="E177" s="487">
        <v>5121766.7218297962</v>
      </c>
      <c r="F177" s="487">
        <v>5081211.8611406628</v>
      </c>
      <c r="G177" s="487">
        <v>5081211.8611406628</v>
      </c>
      <c r="H177" s="490">
        <f t="shared" si="21"/>
        <v>0</v>
      </c>
      <c r="I177" s="479">
        <v>-738042.7991311925</v>
      </c>
      <c r="J177" s="480">
        <v>-672083.03144379752</v>
      </c>
      <c r="K177" s="480">
        <v>-728983.345734064</v>
      </c>
      <c r="L177" s="480">
        <v>-728983.345734064</v>
      </c>
      <c r="M177" s="477">
        <f t="shared" si="22"/>
        <v>0</v>
      </c>
      <c r="N177" s="200">
        <v>4432496.6902986998</v>
      </c>
      <c r="O177" s="437">
        <v>4449683.6903859992</v>
      </c>
      <c r="P177" s="437">
        <v>4352228.5154065993</v>
      </c>
      <c r="Q177" s="619">
        <f t="shared" si="23"/>
        <v>4352228.5154065993</v>
      </c>
      <c r="R177" s="476">
        <f t="shared" si="29"/>
        <v>0</v>
      </c>
      <c r="S177" s="437">
        <v>6117816.3202673001</v>
      </c>
      <c r="T177" s="437">
        <v>6117816.3202673001</v>
      </c>
      <c r="U177" s="437">
        <v>6119155.5578805432</v>
      </c>
      <c r="V177" s="437">
        <v>6119155.5578805432</v>
      </c>
      <c r="W177" s="476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76">
        <f t="shared" si="25"/>
        <v>0</v>
      </c>
      <c r="AC177" s="437">
        <v>2807914.6420104522</v>
      </c>
      <c r="AD177" s="437">
        <v>2794434.9860733119</v>
      </c>
      <c r="AE177" s="437">
        <v>2794434.9860733119</v>
      </c>
      <c r="AF177" s="437">
        <v>2752491.5886558881</v>
      </c>
      <c r="AG177" s="476">
        <f t="shared" si="26"/>
        <v>-41943.397417423781</v>
      </c>
      <c r="AH177" s="435">
        <v>13358227.652576452</v>
      </c>
      <c r="AI177" s="435">
        <v>13361934.99672661</v>
      </c>
      <c r="AJ177" s="435">
        <v>13265819.059360454</v>
      </c>
      <c r="AK177" s="425">
        <f t="shared" si="27"/>
        <v>13223875.66194303</v>
      </c>
      <c r="AL177" s="476">
        <f t="shared" si="28"/>
        <v>-41943.397417424247</v>
      </c>
      <c r="AM177" s="426">
        <v>7</v>
      </c>
      <c r="AN177" s="426">
        <v>7</v>
      </c>
    </row>
    <row r="178" spans="1:40">
      <c r="A178" s="431">
        <v>561</v>
      </c>
      <c r="B178" s="432" t="s">
        <v>182</v>
      </c>
      <c r="C178" s="433">
        <v>1317</v>
      </c>
      <c r="D178" s="491">
        <v>670825.99887010641</v>
      </c>
      <c r="E178" s="487">
        <v>665198.23186030751</v>
      </c>
      <c r="F178" s="487">
        <v>661056.21782766213</v>
      </c>
      <c r="G178" s="487">
        <v>661056.21782766213</v>
      </c>
      <c r="H178" s="490">
        <f t="shared" si="21"/>
        <v>0</v>
      </c>
      <c r="I178" s="479">
        <v>647619.5797868229</v>
      </c>
      <c r="J178" s="480">
        <v>656989.77504276671</v>
      </c>
      <c r="K178" s="480">
        <v>640345.61132818111</v>
      </c>
      <c r="L178" s="480">
        <v>640345.61132818111</v>
      </c>
      <c r="M178" s="477">
        <f t="shared" si="22"/>
        <v>0</v>
      </c>
      <c r="N178" s="200">
        <v>1318445.5786569293</v>
      </c>
      <c r="O178" s="437">
        <v>1322188.0069030742</v>
      </c>
      <c r="P178" s="437">
        <v>1301401.8291558432</v>
      </c>
      <c r="Q178" s="619">
        <f t="shared" si="23"/>
        <v>1301401.8291558432</v>
      </c>
      <c r="R178" s="476">
        <f t="shared" si="29"/>
        <v>0</v>
      </c>
      <c r="S178" s="437">
        <v>432943.70988074323</v>
      </c>
      <c r="T178" s="437">
        <v>432943.70988074323</v>
      </c>
      <c r="U178" s="437">
        <v>436774.38299178809</v>
      </c>
      <c r="V178" s="437">
        <v>436774.38299178809</v>
      </c>
      <c r="W178" s="476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76">
        <f t="shared" si="25"/>
        <v>0</v>
      </c>
      <c r="AC178" s="437">
        <v>342379.12714857352</v>
      </c>
      <c r="AD178" s="437">
        <v>340330.87796398986</v>
      </c>
      <c r="AE178" s="437">
        <v>340330.87796398986</v>
      </c>
      <c r="AF178" s="437">
        <v>340084.14675400406</v>
      </c>
      <c r="AG178" s="476">
        <f t="shared" si="26"/>
        <v>-246.73120998579543</v>
      </c>
      <c r="AH178" s="435">
        <v>2093768.415686246</v>
      </c>
      <c r="AI178" s="435">
        <v>2095462.5947478074</v>
      </c>
      <c r="AJ178" s="435">
        <v>2078507.0901116212</v>
      </c>
      <c r="AK178" s="425">
        <f t="shared" si="27"/>
        <v>2078260.3589016353</v>
      </c>
      <c r="AL178" s="476">
        <f t="shared" si="28"/>
        <v>-246.73120998591185</v>
      </c>
      <c r="AM178" s="426">
        <v>2</v>
      </c>
      <c r="AN178" s="426">
        <v>2</v>
      </c>
    </row>
    <row r="179" spans="1:40">
      <c r="A179" s="431">
        <v>562</v>
      </c>
      <c r="B179" s="432" t="s">
        <v>183</v>
      </c>
      <c r="C179" s="433">
        <v>8935</v>
      </c>
      <c r="D179" s="491">
        <v>1472653.0263664825</v>
      </c>
      <c r="E179" s="487">
        <v>1457297.4307018812</v>
      </c>
      <c r="F179" s="487">
        <v>1444248.8406053544</v>
      </c>
      <c r="G179" s="487">
        <v>1444248.8406053544</v>
      </c>
      <c r="H179" s="490">
        <f t="shared" si="21"/>
        <v>0</v>
      </c>
      <c r="I179" s="479">
        <v>-496015.22819165367</v>
      </c>
      <c r="J179" s="480">
        <v>-441842.46332700853</v>
      </c>
      <c r="K179" s="480">
        <v>-519068.03123994509</v>
      </c>
      <c r="L179" s="480">
        <v>-519068.03123994509</v>
      </c>
      <c r="M179" s="477">
        <f t="shared" si="22"/>
        <v>0</v>
      </c>
      <c r="N179" s="200">
        <v>976637.79817482876</v>
      </c>
      <c r="O179" s="437">
        <v>1015454.9673748726</v>
      </c>
      <c r="P179" s="437">
        <v>925180.80936540943</v>
      </c>
      <c r="Q179" s="619">
        <f t="shared" si="23"/>
        <v>925180.80936540931</v>
      </c>
      <c r="R179" s="476">
        <f t="shared" si="29"/>
        <v>0</v>
      </c>
      <c r="S179" s="437">
        <v>3277532.7885182551</v>
      </c>
      <c r="T179" s="437">
        <v>3277532.7885182551</v>
      </c>
      <c r="U179" s="437">
        <v>3280420.7878165888</v>
      </c>
      <c r="V179" s="437">
        <v>3280420.7878165888</v>
      </c>
      <c r="W179" s="476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76">
        <f t="shared" si="25"/>
        <v>0</v>
      </c>
      <c r="AC179" s="437">
        <v>1697964.6722408587</v>
      </c>
      <c r="AD179" s="437">
        <v>1686166.4766915382</v>
      </c>
      <c r="AE179" s="437">
        <v>1686166.4766915382</v>
      </c>
      <c r="AF179" s="437">
        <v>1658725.5906780572</v>
      </c>
      <c r="AG179" s="476">
        <f t="shared" si="26"/>
        <v>-27440.886013481067</v>
      </c>
      <c r="AH179" s="435">
        <v>5952135.2589339428</v>
      </c>
      <c r="AI179" s="435">
        <v>5979154.2325846665</v>
      </c>
      <c r="AJ179" s="435">
        <v>5891768.0738735367</v>
      </c>
      <c r="AK179" s="425">
        <f t="shared" si="27"/>
        <v>5864327.1878600549</v>
      </c>
      <c r="AL179" s="476">
        <f t="shared" si="28"/>
        <v>-27440.886013481766</v>
      </c>
      <c r="AM179" s="426">
        <v>6</v>
      </c>
      <c r="AN179" s="426">
        <v>6</v>
      </c>
    </row>
    <row r="180" spans="1:40">
      <c r="A180" s="431">
        <v>563</v>
      </c>
      <c r="B180" s="432" t="s">
        <v>184</v>
      </c>
      <c r="C180" s="433">
        <v>7025</v>
      </c>
      <c r="D180" s="491">
        <v>3174790.4919864936</v>
      </c>
      <c r="E180" s="487">
        <v>3147164.1014233688</v>
      </c>
      <c r="F180" s="487">
        <v>3142370.6489288504</v>
      </c>
      <c r="G180" s="487">
        <v>3142370.6489288504</v>
      </c>
      <c r="H180" s="490">
        <f t="shared" si="21"/>
        <v>0</v>
      </c>
      <c r="I180" s="479">
        <v>-2052039.1049462084</v>
      </c>
      <c r="J180" s="480">
        <v>-1996825.2716730889</v>
      </c>
      <c r="K180" s="480">
        <v>-2077203.6375011387</v>
      </c>
      <c r="L180" s="480">
        <v>-2077203.6375011387</v>
      </c>
      <c r="M180" s="477">
        <f t="shared" si="22"/>
        <v>0</v>
      </c>
      <c r="N180" s="200">
        <v>1122751.3870402849</v>
      </c>
      <c r="O180" s="437">
        <v>1150338.8297502799</v>
      </c>
      <c r="P180" s="437">
        <v>1065167.0114277117</v>
      </c>
      <c r="Q180" s="619">
        <f t="shared" si="23"/>
        <v>1065167.0114277117</v>
      </c>
      <c r="R180" s="476">
        <f t="shared" si="29"/>
        <v>0</v>
      </c>
      <c r="S180" s="437">
        <v>3489954.4848186024</v>
      </c>
      <c r="T180" s="437">
        <v>3489954.4848186024</v>
      </c>
      <c r="U180" s="437">
        <v>3488074.9075481249</v>
      </c>
      <c r="V180" s="437">
        <v>3488074.9075481249</v>
      </c>
      <c r="W180" s="476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76">
        <f t="shared" si="25"/>
        <v>0</v>
      </c>
      <c r="AC180" s="437">
        <v>1324387.9718390114</v>
      </c>
      <c r="AD180" s="437">
        <v>1316042.3267317561</v>
      </c>
      <c r="AE180" s="437">
        <v>1316042.3267317561</v>
      </c>
      <c r="AF180" s="437">
        <v>1297173.6383667197</v>
      </c>
      <c r="AG180" s="476">
        <f t="shared" si="26"/>
        <v>-18868.688365036389</v>
      </c>
      <c r="AH180" s="435">
        <v>5937093.843697899</v>
      </c>
      <c r="AI180" s="435">
        <v>5956335.6413006391</v>
      </c>
      <c r="AJ180" s="435">
        <v>5869284.2457075929</v>
      </c>
      <c r="AK180" s="425">
        <f t="shared" si="27"/>
        <v>5850415.5573425563</v>
      </c>
      <c r="AL180" s="476">
        <f t="shared" si="28"/>
        <v>-18868.688365036622</v>
      </c>
      <c r="AM180" s="426">
        <v>17</v>
      </c>
      <c r="AN180" s="426">
        <v>17</v>
      </c>
    </row>
    <row r="181" spans="1:40">
      <c r="A181" s="431">
        <v>564</v>
      </c>
      <c r="B181" s="432" t="s">
        <v>576</v>
      </c>
      <c r="C181" s="433">
        <v>211848</v>
      </c>
      <c r="D181" s="491">
        <v>82218628.502062336</v>
      </c>
      <c r="E181" s="487">
        <v>81450620.047816917</v>
      </c>
      <c r="F181" s="487">
        <v>81494639.669815108</v>
      </c>
      <c r="G181" s="487">
        <v>81494639.669815108</v>
      </c>
      <c r="H181" s="490">
        <f t="shared" si="21"/>
        <v>0</v>
      </c>
      <c r="I181" s="479">
        <v>-34027738.584222019</v>
      </c>
      <c r="J181" s="480">
        <v>-30744662.219066679</v>
      </c>
      <c r="K181" s="480">
        <v>-32701791.470645986</v>
      </c>
      <c r="L181" s="480">
        <v>-32701791.470645986</v>
      </c>
      <c r="M181" s="477">
        <f t="shared" si="22"/>
        <v>0</v>
      </c>
      <c r="N181" s="200">
        <v>48190889.917840317</v>
      </c>
      <c r="O181" s="437">
        <v>50705957.828750238</v>
      </c>
      <c r="P181" s="437">
        <v>48792848.199169122</v>
      </c>
      <c r="Q181" s="619">
        <f t="shared" si="23"/>
        <v>48792848.199169122</v>
      </c>
      <c r="R181" s="476">
        <f t="shared" si="29"/>
        <v>0</v>
      </c>
      <c r="S181" s="437">
        <v>35208438.124542728</v>
      </c>
      <c r="T181" s="437">
        <v>35208438.124542728</v>
      </c>
      <c r="U181" s="437">
        <v>35268957.532213382</v>
      </c>
      <c r="V181" s="437">
        <v>35268957.532213382</v>
      </c>
      <c r="W181" s="476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76">
        <f t="shared" si="25"/>
        <v>0</v>
      </c>
      <c r="AC181" s="437">
        <v>29904215.247147802</v>
      </c>
      <c r="AD181" s="437">
        <v>29836414.022758435</v>
      </c>
      <c r="AE181" s="437">
        <v>29836414.022758435</v>
      </c>
      <c r="AF181" s="437">
        <v>29399289.202421021</v>
      </c>
      <c r="AG181" s="476">
        <f t="shared" si="26"/>
        <v>-437124.82033741474</v>
      </c>
      <c r="AH181" s="435">
        <v>113303543.28953084</v>
      </c>
      <c r="AI181" s="435">
        <v>115750809.97605141</v>
      </c>
      <c r="AJ181" s="435">
        <v>113898219.75414094</v>
      </c>
      <c r="AK181" s="425">
        <f t="shared" si="27"/>
        <v>113461094.93380353</v>
      </c>
      <c r="AL181" s="476">
        <f t="shared" si="28"/>
        <v>-437124.82033741474</v>
      </c>
      <c r="AM181" s="426">
        <v>17</v>
      </c>
      <c r="AN181" s="426">
        <v>17</v>
      </c>
    </row>
    <row r="182" spans="1:40">
      <c r="A182" s="431">
        <v>576</v>
      </c>
      <c r="B182" s="432" t="s">
        <v>186</v>
      </c>
      <c r="C182" s="433">
        <v>2750</v>
      </c>
      <c r="D182" s="491">
        <v>-146619.60510823876</v>
      </c>
      <c r="E182" s="487">
        <v>-146680.91044095112</v>
      </c>
      <c r="F182" s="487">
        <v>-137454.62064142333</v>
      </c>
      <c r="G182" s="487">
        <v>-137454.62064142333</v>
      </c>
      <c r="H182" s="490">
        <f t="shared" si="21"/>
        <v>0</v>
      </c>
      <c r="I182" s="479">
        <v>553541.19095482107</v>
      </c>
      <c r="J182" s="480">
        <v>575653.69196282164</v>
      </c>
      <c r="K182" s="480">
        <v>573073.41393293173</v>
      </c>
      <c r="L182" s="480">
        <v>573073.41393293173</v>
      </c>
      <c r="M182" s="477">
        <f t="shared" si="22"/>
        <v>0</v>
      </c>
      <c r="N182" s="200">
        <v>406921.58584658231</v>
      </c>
      <c r="O182" s="437">
        <v>428972.78152187052</v>
      </c>
      <c r="P182" s="437">
        <v>435618.79329150839</v>
      </c>
      <c r="Q182" s="619">
        <f t="shared" si="23"/>
        <v>435618.79329150839</v>
      </c>
      <c r="R182" s="476">
        <f t="shared" si="29"/>
        <v>0</v>
      </c>
      <c r="S182" s="437">
        <v>784185.01593576057</v>
      </c>
      <c r="T182" s="437">
        <v>784185.01593576057</v>
      </c>
      <c r="U182" s="437">
        <v>786039.56098853913</v>
      </c>
      <c r="V182" s="437">
        <v>786039.56098853913</v>
      </c>
      <c r="W182" s="476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76">
        <f t="shared" si="25"/>
        <v>0</v>
      </c>
      <c r="AC182" s="437">
        <v>626723.65578542824</v>
      </c>
      <c r="AD182" s="437">
        <v>621951.26674086147</v>
      </c>
      <c r="AE182" s="437">
        <v>621951.26674086147</v>
      </c>
      <c r="AF182" s="437">
        <v>615792.64660424495</v>
      </c>
      <c r="AG182" s="476">
        <f t="shared" si="26"/>
        <v>-6158.6201366165187</v>
      </c>
      <c r="AH182" s="435">
        <v>1817830.2575677712</v>
      </c>
      <c r="AI182" s="435">
        <v>1835109.0641984926</v>
      </c>
      <c r="AJ182" s="435">
        <v>1843609.6210209089</v>
      </c>
      <c r="AK182" s="425">
        <f t="shared" si="27"/>
        <v>1837451.0008842926</v>
      </c>
      <c r="AL182" s="476">
        <f t="shared" si="28"/>
        <v>-6158.6201366162859</v>
      </c>
      <c r="AM182" s="426">
        <v>7</v>
      </c>
      <c r="AN182" s="426">
        <v>7</v>
      </c>
    </row>
    <row r="183" spans="1:40">
      <c r="A183" s="431">
        <v>577</v>
      </c>
      <c r="B183" s="432" t="s">
        <v>577</v>
      </c>
      <c r="C183" s="433">
        <v>11138</v>
      </c>
      <c r="D183" s="491">
        <v>5717234.5679088682</v>
      </c>
      <c r="E183" s="487">
        <v>5667723.8107990222</v>
      </c>
      <c r="F183" s="487">
        <v>5663713.6572170183</v>
      </c>
      <c r="G183" s="487">
        <v>5663713.6572170183</v>
      </c>
      <c r="H183" s="490">
        <f t="shared" si="21"/>
        <v>0</v>
      </c>
      <c r="I183" s="479">
        <v>-441689.83507876884</v>
      </c>
      <c r="J183" s="480">
        <v>-275090.68396218377</v>
      </c>
      <c r="K183" s="480">
        <v>-376890.29475552158</v>
      </c>
      <c r="L183" s="480">
        <v>-376890.29475552158</v>
      </c>
      <c r="M183" s="477">
        <f t="shared" si="22"/>
        <v>0</v>
      </c>
      <c r="N183" s="200">
        <v>5275544.7328300998</v>
      </c>
      <c r="O183" s="437">
        <v>5392633.1268368382</v>
      </c>
      <c r="P183" s="437">
        <v>5286823.3624614971</v>
      </c>
      <c r="Q183" s="619">
        <f t="shared" si="23"/>
        <v>5286823.3624614971</v>
      </c>
      <c r="R183" s="476">
        <f t="shared" si="29"/>
        <v>0</v>
      </c>
      <c r="S183" s="437">
        <v>2388426.9604553194</v>
      </c>
      <c r="T183" s="437">
        <v>2388426.9604553194</v>
      </c>
      <c r="U183" s="437">
        <v>2375117.9126870902</v>
      </c>
      <c r="V183" s="437">
        <v>2375117.9126870902</v>
      </c>
      <c r="W183" s="476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76">
        <f t="shared" si="25"/>
        <v>0</v>
      </c>
      <c r="AC183" s="437">
        <v>1617033.6968682639</v>
      </c>
      <c r="AD183" s="437">
        <v>1616096.6419051972</v>
      </c>
      <c r="AE183" s="437">
        <v>1616096.6419051972</v>
      </c>
      <c r="AF183" s="437">
        <v>1573741.4322604346</v>
      </c>
      <c r="AG183" s="476">
        <f t="shared" si="26"/>
        <v>-42355.209644762566</v>
      </c>
      <c r="AH183" s="435">
        <v>9281005.3901536819</v>
      </c>
      <c r="AI183" s="435">
        <v>9397156.729197355</v>
      </c>
      <c r="AJ183" s="435">
        <v>9278037.9170537852</v>
      </c>
      <c r="AK183" s="425">
        <f t="shared" si="27"/>
        <v>9235682.7074090224</v>
      </c>
      <c r="AL183" s="476">
        <f t="shared" si="28"/>
        <v>-42355.209644762799</v>
      </c>
      <c r="AM183" s="426">
        <v>2</v>
      </c>
      <c r="AN183" s="426">
        <v>2</v>
      </c>
    </row>
    <row r="184" spans="1:40">
      <c r="A184" s="431">
        <v>578</v>
      </c>
      <c r="B184" s="432" t="s">
        <v>188</v>
      </c>
      <c r="C184" s="433">
        <v>3100</v>
      </c>
      <c r="D184" s="491">
        <v>457542.69652409421</v>
      </c>
      <c r="E184" s="487">
        <v>452371.49660098879</v>
      </c>
      <c r="F184" s="487">
        <v>450163.02689890796</v>
      </c>
      <c r="G184" s="487">
        <v>450163.02689890796</v>
      </c>
      <c r="H184" s="490">
        <f t="shared" si="21"/>
        <v>0</v>
      </c>
      <c r="I184" s="479">
        <v>-699293.19394066755</v>
      </c>
      <c r="J184" s="480">
        <v>-751614.99213228107</v>
      </c>
      <c r="K184" s="480">
        <v>-765940.46990086872</v>
      </c>
      <c r="L184" s="480">
        <v>-765940.46990086872</v>
      </c>
      <c r="M184" s="477">
        <f t="shared" si="22"/>
        <v>0</v>
      </c>
      <c r="N184" s="200">
        <v>-241750.49741657334</v>
      </c>
      <c r="O184" s="437">
        <v>-299243.49553129228</v>
      </c>
      <c r="P184" s="437">
        <v>-315777.44300196075</v>
      </c>
      <c r="Q184" s="619">
        <f t="shared" si="23"/>
        <v>-315777.44300196075</v>
      </c>
      <c r="R184" s="476">
        <f t="shared" si="29"/>
        <v>0</v>
      </c>
      <c r="S184" s="437">
        <v>1686047.9335108399</v>
      </c>
      <c r="T184" s="437">
        <v>1686047.9335108399</v>
      </c>
      <c r="U184" s="437">
        <v>1681732.3514559427</v>
      </c>
      <c r="V184" s="437">
        <v>1681732.3514559427</v>
      </c>
      <c r="W184" s="476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76">
        <f t="shared" si="25"/>
        <v>0</v>
      </c>
      <c r="AC184" s="437">
        <v>677689.2072218816</v>
      </c>
      <c r="AD184" s="437">
        <v>672132.62585172721</v>
      </c>
      <c r="AE184" s="437">
        <v>672132.62585172721</v>
      </c>
      <c r="AF184" s="437">
        <v>664195.90807623544</v>
      </c>
      <c r="AG184" s="476">
        <f t="shared" si="26"/>
        <v>-7936.7177754917648</v>
      </c>
      <c r="AH184" s="435">
        <v>2121986.6433161483</v>
      </c>
      <c r="AI184" s="435">
        <v>2058937.0638312749</v>
      </c>
      <c r="AJ184" s="435">
        <v>2038087.5343057089</v>
      </c>
      <c r="AK184" s="425">
        <f t="shared" si="27"/>
        <v>2030150.8165302174</v>
      </c>
      <c r="AL184" s="476">
        <f t="shared" si="28"/>
        <v>-7936.7177754915319</v>
      </c>
      <c r="AM184" s="426">
        <v>18</v>
      </c>
      <c r="AN184" s="426">
        <v>18</v>
      </c>
    </row>
    <row r="185" spans="1:40">
      <c r="A185" s="431">
        <v>580</v>
      </c>
      <c r="B185" s="432" t="s">
        <v>189</v>
      </c>
      <c r="C185" s="433">
        <v>4438</v>
      </c>
      <c r="D185" s="491">
        <v>-370080.56294600037</v>
      </c>
      <c r="E185" s="487">
        <v>-369128.87400886882</v>
      </c>
      <c r="F185" s="487">
        <v>-362344.00451915734</v>
      </c>
      <c r="G185" s="487">
        <v>-362344.00451915734</v>
      </c>
      <c r="H185" s="490">
        <f t="shared" si="21"/>
        <v>0</v>
      </c>
      <c r="I185" s="479">
        <v>-526527.31250056182</v>
      </c>
      <c r="J185" s="480">
        <v>-595593.77422646666</v>
      </c>
      <c r="K185" s="480">
        <v>-588486.22543524322</v>
      </c>
      <c r="L185" s="480">
        <v>-588486.22543524322</v>
      </c>
      <c r="M185" s="477">
        <f t="shared" si="22"/>
        <v>0</v>
      </c>
      <c r="N185" s="200">
        <v>-896607.87544656219</v>
      </c>
      <c r="O185" s="437">
        <v>-964722.64823533548</v>
      </c>
      <c r="P185" s="437">
        <v>-950830.22995440057</v>
      </c>
      <c r="Q185" s="619">
        <f t="shared" si="23"/>
        <v>-950830.22995440057</v>
      </c>
      <c r="R185" s="476">
        <f t="shared" si="29"/>
        <v>0</v>
      </c>
      <c r="S185" s="437">
        <v>2022224.3114555308</v>
      </c>
      <c r="T185" s="437">
        <v>2022224.3114555308</v>
      </c>
      <c r="U185" s="437">
        <v>2018922.5981847316</v>
      </c>
      <c r="V185" s="437">
        <v>2018922.5981847316</v>
      </c>
      <c r="W185" s="476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76">
        <f t="shared" si="25"/>
        <v>0</v>
      </c>
      <c r="AC185" s="437">
        <v>1039072.1795655359</v>
      </c>
      <c r="AD185" s="437">
        <v>1030816.0201377625</v>
      </c>
      <c r="AE185" s="437">
        <v>1030816.0201377625</v>
      </c>
      <c r="AF185" s="437">
        <v>1025465.9249549286</v>
      </c>
      <c r="AG185" s="476">
        <f t="shared" si="26"/>
        <v>-5350.0951828339603</v>
      </c>
      <c r="AH185" s="435">
        <v>2164688.6155745042</v>
      </c>
      <c r="AI185" s="435">
        <v>2088317.6833579578</v>
      </c>
      <c r="AJ185" s="435">
        <v>2098908.3883680934</v>
      </c>
      <c r="AK185" s="425">
        <f t="shared" si="27"/>
        <v>2093558.2931852597</v>
      </c>
      <c r="AL185" s="476">
        <f t="shared" si="28"/>
        <v>-5350.0951828337274</v>
      </c>
      <c r="AM185" s="426">
        <v>9</v>
      </c>
      <c r="AN185" s="426">
        <v>9</v>
      </c>
    </row>
    <row r="186" spans="1:40">
      <c r="A186" s="431">
        <v>581</v>
      </c>
      <c r="B186" s="432" t="s">
        <v>190</v>
      </c>
      <c r="C186" s="433">
        <v>6240</v>
      </c>
      <c r="D186" s="491">
        <v>1276243.0842913506</v>
      </c>
      <c r="E186" s="487">
        <v>1263430.5388167351</v>
      </c>
      <c r="F186" s="487">
        <v>1258716.9266336882</v>
      </c>
      <c r="G186" s="487">
        <v>1258716.9266336882</v>
      </c>
      <c r="H186" s="490">
        <f t="shared" si="21"/>
        <v>0</v>
      </c>
      <c r="I186" s="479">
        <v>-1282802.0554816453</v>
      </c>
      <c r="J186" s="480">
        <v>-1442356.4667798434</v>
      </c>
      <c r="K186" s="480">
        <v>-1432779.5373873503</v>
      </c>
      <c r="L186" s="480">
        <v>-1432779.5373873503</v>
      </c>
      <c r="M186" s="477">
        <f t="shared" si="22"/>
        <v>0</v>
      </c>
      <c r="N186" s="200">
        <v>-6558.9711902947165</v>
      </c>
      <c r="O186" s="437">
        <v>-178925.92796310829</v>
      </c>
      <c r="P186" s="437">
        <v>-174062.61075366219</v>
      </c>
      <c r="Q186" s="619">
        <f t="shared" si="23"/>
        <v>-174062.61075366219</v>
      </c>
      <c r="R186" s="476">
        <f t="shared" si="29"/>
        <v>0</v>
      </c>
      <c r="S186" s="437">
        <v>2206891.3111561537</v>
      </c>
      <c r="T186" s="437">
        <v>2206891.3111561537</v>
      </c>
      <c r="U186" s="437">
        <v>2191744.4437877815</v>
      </c>
      <c r="V186" s="437">
        <v>2191744.4437877815</v>
      </c>
      <c r="W186" s="476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76">
        <f t="shared" si="25"/>
        <v>0</v>
      </c>
      <c r="AC186" s="437">
        <v>1256131.363861949</v>
      </c>
      <c r="AD186" s="437">
        <v>1246282.1486793398</v>
      </c>
      <c r="AE186" s="437">
        <v>1246282.1486793398</v>
      </c>
      <c r="AF186" s="437">
        <v>1224477.4940081832</v>
      </c>
      <c r="AG186" s="476">
        <f t="shared" si="26"/>
        <v>-21804.654671156546</v>
      </c>
      <c r="AH186" s="435">
        <v>3456463.7038278077</v>
      </c>
      <c r="AI186" s="435">
        <v>3274247.5318723852</v>
      </c>
      <c r="AJ186" s="435">
        <v>3263963.9817134589</v>
      </c>
      <c r="AK186" s="425">
        <f t="shared" si="27"/>
        <v>3242159.3270423026</v>
      </c>
      <c r="AL186" s="476">
        <f t="shared" si="28"/>
        <v>-21804.654671156313</v>
      </c>
      <c r="AM186" s="426">
        <v>6</v>
      </c>
      <c r="AN186" s="426">
        <v>6</v>
      </c>
    </row>
    <row r="187" spans="1:40">
      <c r="A187" s="431">
        <v>583</v>
      </c>
      <c r="B187" s="432" t="s">
        <v>191</v>
      </c>
      <c r="C187" s="433">
        <v>947</v>
      </c>
      <c r="D187" s="491">
        <v>865594.0045392263</v>
      </c>
      <c r="E187" s="487">
        <v>858501.16662508319</v>
      </c>
      <c r="F187" s="487">
        <v>857997.69858741923</v>
      </c>
      <c r="G187" s="487">
        <v>857997.69858741923</v>
      </c>
      <c r="H187" s="490">
        <f t="shared" si="21"/>
        <v>0</v>
      </c>
      <c r="I187" s="479">
        <v>-242339.07255170986</v>
      </c>
      <c r="J187" s="480">
        <v>-235357.71079083861</v>
      </c>
      <c r="K187" s="480">
        <v>-227976.95770106028</v>
      </c>
      <c r="L187" s="480">
        <v>-227976.95770106028</v>
      </c>
      <c r="M187" s="477">
        <f t="shared" si="22"/>
        <v>0</v>
      </c>
      <c r="N187" s="200">
        <v>623254.93198751647</v>
      </c>
      <c r="O187" s="437">
        <v>623143.45583424461</v>
      </c>
      <c r="P187" s="437">
        <v>630020.74088635889</v>
      </c>
      <c r="Q187" s="619">
        <f t="shared" si="23"/>
        <v>630020.74088635901</v>
      </c>
      <c r="R187" s="476">
        <f t="shared" si="29"/>
        <v>0</v>
      </c>
      <c r="S187" s="437">
        <v>36952.678230757418</v>
      </c>
      <c r="T187" s="437">
        <v>36952.678230757418</v>
      </c>
      <c r="U187" s="437">
        <v>37541.577134502841</v>
      </c>
      <c r="V187" s="437">
        <v>37541.577134502841</v>
      </c>
      <c r="W187" s="476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76">
        <f t="shared" si="25"/>
        <v>0</v>
      </c>
      <c r="AC187" s="437">
        <v>195467.44897002191</v>
      </c>
      <c r="AD187" s="437">
        <v>193993.07111244238</v>
      </c>
      <c r="AE187" s="437">
        <v>193993.07111244238</v>
      </c>
      <c r="AF187" s="437">
        <v>191518.08710063214</v>
      </c>
      <c r="AG187" s="476">
        <f t="shared" si="26"/>
        <v>-2474.9840118102438</v>
      </c>
      <c r="AH187" s="435">
        <v>855675.05918829585</v>
      </c>
      <c r="AI187" s="435">
        <v>854089.20517744438</v>
      </c>
      <c r="AJ187" s="435">
        <v>861555.38913330412</v>
      </c>
      <c r="AK187" s="425">
        <f t="shared" si="27"/>
        <v>859080.40512149385</v>
      </c>
      <c r="AL187" s="476">
        <f t="shared" si="28"/>
        <v>-2474.9840118102729</v>
      </c>
      <c r="AM187" s="426">
        <v>19</v>
      </c>
      <c r="AN187" s="426">
        <v>19</v>
      </c>
    </row>
    <row r="188" spans="1:40">
      <c r="A188" s="431">
        <v>584</v>
      </c>
      <c r="B188" s="432" t="s">
        <v>192</v>
      </c>
      <c r="C188" s="433">
        <v>2653</v>
      </c>
      <c r="D188" s="491">
        <v>3817863.0916703423</v>
      </c>
      <c r="E188" s="487">
        <v>3787345.0468435525</v>
      </c>
      <c r="F188" s="487">
        <v>3784299.236254836</v>
      </c>
      <c r="G188" s="487">
        <v>3784299.236254836</v>
      </c>
      <c r="H188" s="490">
        <f t="shared" si="21"/>
        <v>0</v>
      </c>
      <c r="I188" s="479">
        <v>-1019019.2161576491</v>
      </c>
      <c r="J188" s="480">
        <v>-1000088.8736493611</v>
      </c>
      <c r="K188" s="480">
        <v>-975653.35150811693</v>
      </c>
      <c r="L188" s="480">
        <v>-975653.35150811693</v>
      </c>
      <c r="M188" s="477">
        <f t="shared" si="22"/>
        <v>0</v>
      </c>
      <c r="N188" s="200">
        <v>2798843.8755126931</v>
      </c>
      <c r="O188" s="437">
        <v>2787256.1731941914</v>
      </c>
      <c r="P188" s="437">
        <v>2808645.8847467192</v>
      </c>
      <c r="Q188" s="619">
        <f t="shared" si="23"/>
        <v>2808645.8847467192</v>
      </c>
      <c r="R188" s="476">
        <f t="shared" si="29"/>
        <v>0</v>
      </c>
      <c r="S188" s="437">
        <v>1820064.9121482298</v>
      </c>
      <c r="T188" s="437">
        <v>1820064.9121482298</v>
      </c>
      <c r="U188" s="437">
        <v>1820969.3542463663</v>
      </c>
      <c r="V188" s="437">
        <v>1820969.3542463663</v>
      </c>
      <c r="W188" s="476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76">
        <f t="shared" si="25"/>
        <v>0</v>
      </c>
      <c r="AC188" s="437">
        <v>547938.6876702545</v>
      </c>
      <c r="AD188" s="437">
        <v>544993.08395860076</v>
      </c>
      <c r="AE188" s="437">
        <v>544993.08395860076</v>
      </c>
      <c r="AF188" s="437">
        <v>547646.60296014382</v>
      </c>
      <c r="AG188" s="476">
        <f t="shared" si="26"/>
        <v>2653.5190015430562</v>
      </c>
      <c r="AH188" s="435">
        <v>5166847.475331177</v>
      </c>
      <c r="AI188" s="435">
        <v>5152314.1693010218</v>
      </c>
      <c r="AJ188" s="435">
        <v>5174608.3229516866</v>
      </c>
      <c r="AK188" s="425">
        <f t="shared" si="27"/>
        <v>5177261.8419532301</v>
      </c>
      <c r="AL188" s="476">
        <f t="shared" si="28"/>
        <v>2653.5190015435219</v>
      </c>
      <c r="AM188" s="426">
        <v>16</v>
      </c>
      <c r="AN188" s="426">
        <v>16</v>
      </c>
    </row>
    <row r="189" spans="1:40">
      <c r="A189" s="431">
        <v>588</v>
      </c>
      <c r="B189" s="432" t="s">
        <v>193</v>
      </c>
      <c r="C189" s="433">
        <v>1600</v>
      </c>
      <c r="D189" s="491">
        <v>86104.372432762408</v>
      </c>
      <c r="E189" s="487">
        <v>84739.881003231509</v>
      </c>
      <c r="F189" s="487">
        <v>81021.290421688696</v>
      </c>
      <c r="G189" s="487">
        <v>81021.290421688696</v>
      </c>
      <c r="H189" s="490">
        <f t="shared" si="21"/>
        <v>0</v>
      </c>
      <c r="I189" s="479">
        <v>-1078494.3565335781</v>
      </c>
      <c r="J189" s="480">
        <v>-1059940.3224474264</v>
      </c>
      <c r="K189" s="480">
        <v>-1071525.7307716431</v>
      </c>
      <c r="L189" s="480">
        <v>-1071525.7307716431</v>
      </c>
      <c r="M189" s="477">
        <f t="shared" si="22"/>
        <v>0</v>
      </c>
      <c r="N189" s="200">
        <v>-992389.98410081572</v>
      </c>
      <c r="O189" s="437">
        <v>-975200.44144419488</v>
      </c>
      <c r="P189" s="437">
        <v>-990504.44034995441</v>
      </c>
      <c r="Q189" s="619">
        <f t="shared" si="23"/>
        <v>-990504.44034995441</v>
      </c>
      <c r="R189" s="476">
        <f t="shared" si="29"/>
        <v>0</v>
      </c>
      <c r="S189" s="437">
        <v>440419.67072424799</v>
      </c>
      <c r="T189" s="437">
        <v>440419.67072424799</v>
      </c>
      <c r="U189" s="437">
        <v>441902.08535899949</v>
      </c>
      <c r="V189" s="437">
        <v>441902.08535899949</v>
      </c>
      <c r="W189" s="476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76">
        <f t="shared" si="25"/>
        <v>0</v>
      </c>
      <c r="AC189" s="437">
        <v>386638.35232516564</v>
      </c>
      <c r="AD189" s="437">
        <v>383330.00558894081</v>
      </c>
      <c r="AE189" s="437">
        <v>383330.00558894081</v>
      </c>
      <c r="AF189" s="437">
        <v>380138.47448730201</v>
      </c>
      <c r="AG189" s="476">
        <f t="shared" si="26"/>
        <v>-3191.5311016388005</v>
      </c>
      <c r="AH189" s="435">
        <v>-165331.96105140215</v>
      </c>
      <c r="AI189" s="435">
        <v>-151450.76513100602</v>
      </c>
      <c r="AJ189" s="435">
        <v>-165272.34940201417</v>
      </c>
      <c r="AK189" s="425">
        <f t="shared" si="27"/>
        <v>-168463.88050365297</v>
      </c>
      <c r="AL189" s="476">
        <f t="shared" si="28"/>
        <v>-3191.5311016388005</v>
      </c>
      <c r="AM189" s="426">
        <v>10</v>
      </c>
      <c r="AN189" s="426">
        <v>10</v>
      </c>
    </row>
    <row r="190" spans="1:40">
      <c r="A190" s="431">
        <v>592</v>
      </c>
      <c r="B190" s="432" t="s">
        <v>194</v>
      </c>
      <c r="C190" s="433">
        <v>3651</v>
      </c>
      <c r="D190" s="491">
        <v>2094465.3084742785</v>
      </c>
      <c r="E190" s="487">
        <v>2076573.4820264815</v>
      </c>
      <c r="F190" s="487">
        <v>2063142.5356635959</v>
      </c>
      <c r="G190" s="487">
        <v>2063142.5356635959</v>
      </c>
      <c r="H190" s="490">
        <f t="shared" si="21"/>
        <v>0</v>
      </c>
      <c r="I190" s="479">
        <v>-911660.85933167057</v>
      </c>
      <c r="J190" s="480">
        <v>-889877.40744267311</v>
      </c>
      <c r="K190" s="480">
        <v>-933425.3915656535</v>
      </c>
      <c r="L190" s="480">
        <v>-933425.3915656535</v>
      </c>
      <c r="M190" s="477">
        <f t="shared" si="22"/>
        <v>0</v>
      </c>
      <c r="N190" s="200">
        <v>1182804.4491426079</v>
      </c>
      <c r="O190" s="437">
        <v>1186696.0745838084</v>
      </c>
      <c r="P190" s="437">
        <v>1129717.1440979424</v>
      </c>
      <c r="Q190" s="619">
        <f t="shared" si="23"/>
        <v>1129717.1440979424</v>
      </c>
      <c r="R190" s="476">
        <f t="shared" si="29"/>
        <v>0</v>
      </c>
      <c r="S190" s="437">
        <v>1422911.5433030881</v>
      </c>
      <c r="T190" s="437">
        <v>1422911.5433030881</v>
      </c>
      <c r="U190" s="437">
        <v>1425204.221694584</v>
      </c>
      <c r="V190" s="437">
        <v>1425204.221694584</v>
      </c>
      <c r="W190" s="476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76">
        <f t="shared" si="25"/>
        <v>0</v>
      </c>
      <c r="AC190" s="437">
        <v>693725.36131208227</v>
      </c>
      <c r="AD190" s="437">
        <v>688899.80772801302</v>
      </c>
      <c r="AE190" s="437">
        <v>688899.80772801302</v>
      </c>
      <c r="AF190" s="437">
        <v>673755.39020160388</v>
      </c>
      <c r="AG190" s="476">
        <f t="shared" si="26"/>
        <v>-15144.417526409146</v>
      </c>
      <c r="AH190" s="435">
        <v>3299441.3537577782</v>
      </c>
      <c r="AI190" s="435">
        <v>3298507.4256149093</v>
      </c>
      <c r="AJ190" s="435">
        <v>3243821.1735205394</v>
      </c>
      <c r="AK190" s="425">
        <f t="shared" si="27"/>
        <v>3228676.7559941304</v>
      </c>
      <c r="AL190" s="476">
        <f t="shared" si="28"/>
        <v>-15144.41752640903</v>
      </c>
      <c r="AM190" s="426">
        <v>13</v>
      </c>
      <c r="AN190" s="426">
        <v>13</v>
      </c>
    </row>
    <row r="191" spans="1:40">
      <c r="A191" s="431">
        <v>593</v>
      </c>
      <c r="B191" s="432" t="s">
        <v>195</v>
      </c>
      <c r="C191" s="433">
        <v>17077</v>
      </c>
      <c r="D191" s="491">
        <v>-1488942.2687712759</v>
      </c>
      <c r="E191" s="487">
        <v>-1487360.928099825</v>
      </c>
      <c r="F191" s="487">
        <v>-1479298.4203105853</v>
      </c>
      <c r="G191" s="487">
        <v>-1479298.4203105853</v>
      </c>
      <c r="H191" s="490">
        <f t="shared" si="21"/>
        <v>0</v>
      </c>
      <c r="I191" s="479">
        <v>-3928310.5241379226</v>
      </c>
      <c r="J191" s="480">
        <v>-3794333.3202108461</v>
      </c>
      <c r="K191" s="480">
        <v>-3927823.6828770884</v>
      </c>
      <c r="L191" s="480">
        <v>-3927823.6828770884</v>
      </c>
      <c r="M191" s="477">
        <f t="shared" si="22"/>
        <v>0</v>
      </c>
      <c r="N191" s="200">
        <v>-5417252.7929091984</v>
      </c>
      <c r="O191" s="437">
        <v>-5281694.2483106712</v>
      </c>
      <c r="P191" s="437">
        <v>-5407122.1031876737</v>
      </c>
      <c r="Q191" s="619">
        <f t="shared" si="23"/>
        <v>-5407122.1031876737</v>
      </c>
      <c r="R191" s="476">
        <f t="shared" si="29"/>
        <v>0</v>
      </c>
      <c r="S191" s="437">
        <v>6259949.9083045833</v>
      </c>
      <c r="T191" s="437">
        <v>6259949.9083045833</v>
      </c>
      <c r="U191" s="437">
        <v>6268444.1043851022</v>
      </c>
      <c r="V191" s="437">
        <v>6268444.1043851022</v>
      </c>
      <c r="W191" s="476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76">
        <f t="shared" si="25"/>
        <v>0</v>
      </c>
      <c r="AC191" s="437">
        <v>3373234.9836923801</v>
      </c>
      <c r="AD191" s="437">
        <v>3347607.1010246761</v>
      </c>
      <c r="AE191" s="437">
        <v>3347607.1010246761</v>
      </c>
      <c r="AF191" s="437">
        <v>3322183.4441921045</v>
      </c>
      <c r="AG191" s="476">
        <f t="shared" si="26"/>
        <v>-25423.656832571607</v>
      </c>
      <c r="AH191" s="435">
        <v>4215932.0990877654</v>
      </c>
      <c r="AI191" s="435">
        <v>4325862.7610185882</v>
      </c>
      <c r="AJ191" s="435">
        <v>4208929.1022221046</v>
      </c>
      <c r="AK191" s="425">
        <f t="shared" si="27"/>
        <v>4183505.4453895329</v>
      </c>
      <c r="AL191" s="476">
        <f t="shared" si="28"/>
        <v>-25423.656832571607</v>
      </c>
      <c r="AM191" s="426">
        <v>10</v>
      </c>
      <c r="AN191" s="426">
        <v>10</v>
      </c>
    </row>
    <row r="192" spans="1:40">
      <c r="A192" s="431">
        <v>595</v>
      </c>
      <c r="B192" s="432" t="s">
        <v>196</v>
      </c>
      <c r="C192" s="433">
        <v>4140</v>
      </c>
      <c r="D192" s="491">
        <v>1311408.5330521124</v>
      </c>
      <c r="E192" s="487">
        <v>1299216.5830867006</v>
      </c>
      <c r="F192" s="487">
        <v>1296171.8082797085</v>
      </c>
      <c r="G192" s="487">
        <v>1296171.8082797085</v>
      </c>
      <c r="H192" s="490">
        <f t="shared" si="21"/>
        <v>0</v>
      </c>
      <c r="I192" s="479">
        <v>990138.02037847135</v>
      </c>
      <c r="J192" s="480">
        <v>1025389.9148786381</v>
      </c>
      <c r="K192" s="480">
        <v>1034359.8181954427</v>
      </c>
      <c r="L192" s="480">
        <v>1034359.8181954427</v>
      </c>
      <c r="M192" s="477">
        <f t="shared" si="22"/>
        <v>0</v>
      </c>
      <c r="N192" s="200">
        <v>2301546.5534305838</v>
      </c>
      <c r="O192" s="437">
        <v>2324606.4979653386</v>
      </c>
      <c r="P192" s="437">
        <v>2330531.6264751512</v>
      </c>
      <c r="Q192" s="619">
        <f t="shared" si="23"/>
        <v>2330531.6264751512</v>
      </c>
      <c r="R192" s="476">
        <f t="shared" si="29"/>
        <v>0</v>
      </c>
      <c r="S192" s="437">
        <v>2274073.9902639384</v>
      </c>
      <c r="T192" s="437">
        <v>2274073.9902639384</v>
      </c>
      <c r="U192" s="437">
        <v>2280686.9865767313</v>
      </c>
      <c r="V192" s="437">
        <v>2280686.9865767313</v>
      </c>
      <c r="W192" s="476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76">
        <f t="shared" si="25"/>
        <v>0</v>
      </c>
      <c r="AC192" s="437">
        <v>977804.14498013107</v>
      </c>
      <c r="AD192" s="437">
        <v>969008.50040884339</v>
      </c>
      <c r="AE192" s="437">
        <v>969008.50040884339</v>
      </c>
      <c r="AF192" s="437">
        <v>965502.29387445038</v>
      </c>
      <c r="AG192" s="476">
        <f t="shared" si="26"/>
        <v>-3506.2065343930153</v>
      </c>
      <c r="AH192" s="435">
        <v>5553424.6886746529</v>
      </c>
      <c r="AI192" s="435">
        <v>5567688.9886381198</v>
      </c>
      <c r="AJ192" s="435">
        <v>5580227.1134607252</v>
      </c>
      <c r="AK192" s="425">
        <f t="shared" si="27"/>
        <v>5576720.906926332</v>
      </c>
      <c r="AL192" s="476">
        <f t="shared" si="28"/>
        <v>-3506.2065343931317</v>
      </c>
      <c r="AM192" s="426">
        <v>11</v>
      </c>
      <c r="AN192" s="426">
        <v>11</v>
      </c>
    </row>
    <row r="193" spans="1:40">
      <c r="A193" s="431">
        <v>598</v>
      </c>
      <c r="B193" s="432" t="s">
        <v>578</v>
      </c>
      <c r="C193" s="433">
        <v>19207</v>
      </c>
      <c r="D193" s="491">
        <v>9638469.3668377995</v>
      </c>
      <c r="E193" s="487">
        <v>9552503.7476193272</v>
      </c>
      <c r="F193" s="487">
        <v>9629262.7631354202</v>
      </c>
      <c r="G193" s="487">
        <v>9629262.7631354202</v>
      </c>
      <c r="H193" s="490">
        <f t="shared" si="21"/>
        <v>0</v>
      </c>
      <c r="I193" s="479">
        <v>-11815192.600662775</v>
      </c>
      <c r="J193" s="480">
        <v>-11558449.344818531</v>
      </c>
      <c r="K193" s="480">
        <v>-11816898.250625044</v>
      </c>
      <c r="L193" s="480">
        <v>-11816898.250625044</v>
      </c>
      <c r="M193" s="477">
        <f t="shared" si="22"/>
        <v>0</v>
      </c>
      <c r="N193" s="200">
        <v>-2176723.2338249758</v>
      </c>
      <c r="O193" s="437">
        <v>-2005945.5971992034</v>
      </c>
      <c r="P193" s="437">
        <v>-2187635.4874896239</v>
      </c>
      <c r="Q193" s="619">
        <f t="shared" si="23"/>
        <v>-2187635.4874896239</v>
      </c>
      <c r="R193" s="476">
        <f t="shared" si="29"/>
        <v>0</v>
      </c>
      <c r="S193" s="437">
        <v>1506314.2386241669</v>
      </c>
      <c r="T193" s="437">
        <v>1506314.2386241669</v>
      </c>
      <c r="U193" s="437">
        <v>1509816.7851735575</v>
      </c>
      <c r="V193" s="437">
        <v>1509816.7851735575</v>
      </c>
      <c r="W193" s="476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76">
        <f t="shared" si="25"/>
        <v>0</v>
      </c>
      <c r="AC193" s="437">
        <v>3124189.2120290324</v>
      </c>
      <c r="AD193" s="437">
        <v>3111297.5241390052</v>
      </c>
      <c r="AE193" s="437">
        <v>3111297.5241390052</v>
      </c>
      <c r="AF193" s="437">
        <v>3076435.0527252527</v>
      </c>
      <c r="AG193" s="476">
        <f t="shared" si="26"/>
        <v>-34862.47141375253</v>
      </c>
      <c r="AH193" s="435">
        <v>2453780.2168282233</v>
      </c>
      <c r="AI193" s="435">
        <v>2611666.1655639689</v>
      </c>
      <c r="AJ193" s="435">
        <v>2433478.8218229385</v>
      </c>
      <c r="AK193" s="425">
        <f t="shared" si="27"/>
        <v>2398616.3504091864</v>
      </c>
      <c r="AL193" s="476">
        <f t="shared" si="28"/>
        <v>-34862.471413752064</v>
      </c>
      <c r="AM193" s="426">
        <v>15</v>
      </c>
      <c r="AN193" s="426">
        <v>15</v>
      </c>
    </row>
    <row r="194" spans="1:40">
      <c r="A194" s="431">
        <v>599</v>
      </c>
      <c r="B194" s="432" t="s">
        <v>198</v>
      </c>
      <c r="C194" s="433">
        <v>11206</v>
      </c>
      <c r="D194" s="491">
        <v>13969721.782136105</v>
      </c>
      <c r="E194" s="487">
        <v>13858298.645026069</v>
      </c>
      <c r="F194" s="487">
        <v>13888997.708752947</v>
      </c>
      <c r="G194" s="487">
        <v>13888997.708752947</v>
      </c>
      <c r="H194" s="490">
        <f t="shared" si="21"/>
        <v>0</v>
      </c>
      <c r="I194" s="479">
        <v>-4430888.8484185515</v>
      </c>
      <c r="J194" s="480">
        <v>-4365287.6614681976</v>
      </c>
      <c r="K194" s="480">
        <v>-4377309.1971087418</v>
      </c>
      <c r="L194" s="480">
        <v>-4377309.1971087418</v>
      </c>
      <c r="M194" s="477">
        <f t="shared" si="22"/>
        <v>0</v>
      </c>
      <c r="N194" s="200">
        <v>9538832.9337175526</v>
      </c>
      <c r="O194" s="437">
        <v>9493010.9835578725</v>
      </c>
      <c r="P194" s="437">
        <v>9511688.5116442051</v>
      </c>
      <c r="Q194" s="619">
        <f t="shared" si="23"/>
        <v>9511688.5116442051</v>
      </c>
      <c r="R194" s="476">
        <f t="shared" si="29"/>
        <v>0</v>
      </c>
      <c r="S194" s="437">
        <v>4786256.0862159692</v>
      </c>
      <c r="T194" s="437">
        <v>4786256.0862159692</v>
      </c>
      <c r="U194" s="437">
        <v>4793569.6578630488</v>
      </c>
      <c r="V194" s="437">
        <v>4793569.6578630488</v>
      </c>
      <c r="W194" s="476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76">
        <f t="shared" si="25"/>
        <v>0</v>
      </c>
      <c r="AC194" s="437">
        <v>2063292.1723409942</v>
      </c>
      <c r="AD194" s="437">
        <v>2053423.9411944244</v>
      </c>
      <c r="AE194" s="437">
        <v>2053423.9411944244</v>
      </c>
      <c r="AF194" s="437">
        <v>2040595.8378582234</v>
      </c>
      <c r="AG194" s="476">
        <f t="shared" si="26"/>
        <v>-12828.103336201049</v>
      </c>
      <c r="AH194" s="435">
        <v>16388381.192274516</v>
      </c>
      <c r="AI194" s="435">
        <v>16332691.010968266</v>
      </c>
      <c r="AJ194" s="435">
        <v>16358682.110701678</v>
      </c>
      <c r="AK194" s="425">
        <f t="shared" si="27"/>
        <v>16345854.007365476</v>
      </c>
      <c r="AL194" s="476">
        <f t="shared" si="28"/>
        <v>-12828.103336201981</v>
      </c>
      <c r="AM194" s="426">
        <v>15</v>
      </c>
      <c r="AN194" s="426">
        <v>15</v>
      </c>
    </row>
    <row r="195" spans="1:40">
      <c r="A195" s="431">
        <v>601</v>
      </c>
      <c r="B195" s="432" t="s">
        <v>199</v>
      </c>
      <c r="C195" s="433">
        <v>3786</v>
      </c>
      <c r="D195" s="491">
        <v>1643417.8092278994</v>
      </c>
      <c r="E195" s="487">
        <v>1629037.0508379187</v>
      </c>
      <c r="F195" s="487">
        <v>1620945.3820684487</v>
      </c>
      <c r="G195" s="487">
        <v>1620945.3820684487</v>
      </c>
      <c r="H195" s="490">
        <f t="shared" si="21"/>
        <v>0</v>
      </c>
      <c r="I195" s="479">
        <v>895380.37111541</v>
      </c>
      <c r="J195" s="480">
        <v>925851.25005999068</v>
      </c>
      <c r="K195" s="480">
        <v>949370.01792995352</v>
      </c>
      <c r="L195" s="480">
        <v>949370.01792995352</v>
      </c>
      <c r="M195" s="477">
        <f t="shared" si="22"/>
        <v>0</v>
      </c>
      <c r="N195" s="200">
        <v>2538798.1803433094</v>
      </c>
      <c r="O195" s="437">
        <v>2554888.3008979093</v>
      </c>
      <c r="P195" s="437">
        <v>2570315.3999984022</v>
      </c>
      <c r="Q195" s="619">
        <f t="shared" si="23"/>
        <v>2570315.3999984022</v>
      </c>
      <c r="R195" s="476">
        <f t="shared" si="29"/>
        <v>0</v>
      </c>
      <c r="S195" s="437">
        <v>1535223.447151971</v>
      </c>
      <c r="T195" s="437">
        <v>1535223.447151971</v>
      </c>
      <c r="U195" s="437">
        <v>1539874.3496339608</v>
      </c>
      <c r="V195" s="437">
        <v>1539874.3496339608</v>
      </c>
      <c r="W195" s="476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76">
        <f t="shared" si="25"/>
        <v>0</v>
      </c>
      <c r="AC195" s="437">
        <v>862604.80863671016</v>
      </c>
      <c r="AD195" s="437">
        <v>855711.02068714902</v>
      </c>
      <c r="AE195" s="437">
        <v>855711.02068714902</v>
      </c>
      <c r="AF195" s="437">
        <v>857854.44757574226</v>
      </c>
      <c r="AG195" s="476">
        <f t="shared" si="26"/>
        <v>2143.4268885932397</v>
      </c>
      <c r="AH195" s="435">
        <v>4936626.4361319905</v>
      </c>
      <c r="AI195" s="435">
        <v>4945822.7687370293</v>
      </c>
      <c r="AJ195" s="435">
        <v>4965900.7703195121</v>
      </c>
      <c r="AK195" s="425">
        <f t="shared" si="27"/>
        <v>4968044.1972081056</v>
      </c>
      <c r="AL195" s="476">
        <f t="shared" si="28"/>
        <v>2143.4268885934725</v>
      </c>
      <c r="AM195" s="426">
        <v>13</v>
      </c>
      <c r="AN195" s="426">
        <v>13</v>
      </c>
    </row>
    <row r="196" spans="1:40">
      <c r="A196" s="431">
        <v>604</v>
      </c>
      <c r="B196" s="432" t="s">
        <v>579</v>
      </c>
      <c r="C196" s="433">
        <v>20405</v>
      </c>
      <c r="D196" s="491">
        <v>11887956.478392981</v>
      </c>
      <c r="E196" s="487">
        <v>11786610.027387384</v>
      </c>
      <c r="F196" s="487">
        <v>11768498.08172117</v>
      </c>
      <c r="G196" s="487">
        <v>11768498.08172117</v>
      </c>
      <c r="H196" s="490">
        <f t="shared" si="21"/>
        <v>0</v>
      </c>
      <c r="I196" s="479">
        <v>4857581.993465296</v>
      </c>
      <c r="J196" s="480">
        <v>4967907.0522939982</v>
      </c>
      <c r="K196" s="480">
        <v>4645491.5777978133</v>
      </c>
      <c r="L196" s="480">
        <v>4645491.5777978133</v>
      </c>
      <c r="M196" s="477">
        <f t="shared" si="22"/>
        <v>0</v>
      </c>
      <c r="N196" s="200">
        <v>16745538.471858278</v>
      </c>
      <c r="O196" s="437">
        <v>16754517.079681383</v>
      </c>
      <c r="P196" s="437">
        <v>16413989.659518983</v>
      </c>
      <c r="Q196" s="619">
        <f t="shared" si="23"/>
        <v>16413989.659518983</v>
      </c>
      <c r="R196" s="476">
        <f t="shared" si="29"/>
        <v>0</v>
      </c>
      <c r="S196" s="437">
        <v>-402695.61000260845</v>
      </c>
      <c r="T196" s="437">
        <v>-402695.61000260845</v>
      </c>
      <c r="U196" s="437">
        <v>-403690.54200171522</v>
      </c>
      <c r="V196" s="437">
        <v>-403690.54200171522</v>
      </c>
      <c r="W196" s="476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76">
        <f t="shared" si="25"/>
        <v>0</v>
      </c>
      <c r="AC196" s="437">
        <v>2150935.5049874252</v>
      </c>
      <c r="AD196" s="437">
        <v>2160828.7801196123</v>
      </c>
      <c r="AE196" s="437">
        <v>2160828.7801196123</v>
      </c>
      <c r="AF196" s="437">
        <v>2119660.5445921016</v>
      </c>
      <c r="AG196" s="476">
        <f t="shared" si="26"/>
        <v>-41168.235527510755</v>
      </c>
      <c r="AH196" s="435">
        <v>18493778.366843093</v>
      </c>
      <c r="AI196" s="435">
        <v>18512650.249798387</v>
      </c>
      <c r="AJ196" s="435">
        <v>18171127.897636879</v>
      </c>
      <c r="AK196" s="425">
        <f t="shared" si="27"/>
        <v>18129959.662109371</v>
      </c>
      <c r="AL196" s="476">
        <f t="shared" si="28"/>
        <v>-41168.235527507961</v>
      </c>
      <c r="AM196" s="426">
        <v>6</v>
      </c>
      <c r="AN196" s="426">
        <v>6</v>
      </c>
    </row>
    <row r="197" spans="1:40">
      <c r="A197" s="431">
        <v>607</v>
      </c>
      <c r="B197" s="432" t="s">
        <v>201</v>
      </c>
      <c r="C197" s="433">
        <v>4084</v>
      </c>
      <c r="D197" s="491">
        <v>775458.66069790698</v>
      </c>
      <c r="E197" s="487">
        <v>767369.70445213374</v>
      </c>
      <c r="F197" s="487">
        <v>754844.33360381215</v>
      </c>
      <c r="G197" s="487">
        <v>754844.33360381215</v>
      </c>
      <c r="H197" s="490">
        <f t="shared" si="21"/>
        <v>0</v>
      </c>
      <c r="I197" s="479">
        <v>-641023.25213957869</v>
      </c>
      <c r="J197" s="480">
        <v>-954176.28633631929</v>
      </c>
      <c r="K197" s="480">
        <v>-910416.41138530779</v>
      </c>
      <c r="L197" s="480">
        <v>-910416.41138530779</v>
      </c>
      <c r="M197" s="477">
        <f t="shared" si="22"/>
        <v>0</v>
      </c>
      <c r="N197" s="200">
        <v>134435.40855832829</v>
      </c>
      <c r="O197" s="437">
        <v>-186806.58188418555</v>
      </c>
      <c r="P197" s="437">
        <v>-155572.07778149564</v>
      </c>
      <c r="Q197" s="619">
        <f t="shared" si="23"/>
        <v>-155572.07778149564</v>
      </c>
      <c r="R197" s="476">
        <f t="shared" si="29"/>
        <v>0</v>
      </c>
      <c r="S197" s="437">
        <v>2529998.5483609755</v>
      </c>
      <c r="T197" s="437">
        <v>2529998.5483609755</v>
      </c>
      <c r="U197" s="437">
        <v>2534276.3673792565</v>
      </c>
      <c r="V197" s="437">
        <v>2534276.3673792565</v>
      </c>
      <c r="W197" s="476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76">
        <f t="shared" si="25"/>
        <v>0</v>
      </c>
      <c r="AC197" s="437">
        <v>946470.69518582721</v>
      </c>
      <c r="AD197" s="437">
        <v>940147.75984272594</v>
      </c>
      <c r="AE197" s="437">
        <v>940147.75984272594</v>
      </c>
      <c r="AF197" s="437">
        <v>932883.37604997109</v>
      </c>
      <c r="AG197" s="476">
        <f t="shared" si="26"/>
        <v>-7264.3837927548448</v>
      </c>
      <c r="AH197" s="435">
        <v>3610904.6521051307</v>
      </c>
      <c r="AI197" s="435">
        <v>3283339.7263195156</v>
      </c>
      <c r="AJ197" s="435">
        <v>3318852.0494404868</v>
      </c>
      <c r="AK197" s="425">
        <f t="shared" si="27"/>
        <v>3311587.6656477321</v>
      </c>
      <c r="AL197" s="476">
        <f t="shared" si="28"/>
        <v>-7264.3837927547283</v>
      </c>
      <c r="AM197" s="426">
        <v>12</v>
      </c>
      <c r="AN197" s="426">
        <v>12</v>
      </c>
    </row>
    <row r="198" spans="1:40">
      <c r="A198" s="431">
        <v>608</v>
      </c>
      <c r="B198" s="432" t="s">
        <v>580</v>
      </c>
      <c r="C198" s="433">
        <v>1980</v>
      </c>
      <c r="D198" s="491">
        <v>361921.99003471155</v>
      </c>
      <c r="E198" s="487">
        <v>358404.5588197062</v>
      </c>
      <c r="F198" s="487">
        <v>358207.88424952852</v>
      </c>
      <c r="G198" s="487">
        <v>358207.88424952852</v>
      </c>
      <c r="H198" s="490">
        <f t="shared" si="21"/>
        <v>0</v>
      </c>
      <c r="I198" s="479">
        <v>-248295.41602324956</v>
      </c>
      <c r="J198" s="480">
        <v>-430498.63005457004</v>
      </c>
      <c r="K198" s="480">
        <v>-444775.93796221423</v>
      </c>
      <c r="L198" s="480">
        <v>-444775.93796221423</v>
      </c>
      <c r="M198" s="477">
        <f t="shared" si="22"/>
        <v>0</v>
      </c>
      <c r="N198" s="200">
        <v>113626.57401146198</v>
      </c>
      <c r="O198" s="437">
        <v>-72094.071234863834</v>
      </c>
      <c r="P198" s="437">
        <v>-86568.053712685709</v>
      </c>
      <c r="Q198" s="619">
        <f t="shared" si="23"/>
        <v>-86568.053712685709</v>
      </c>
      <c r="R198" s="476">
        <f t="shared" si="29"/>
        <v>0</v>
      </c>
      <c r="S198" s="437">
        <v>903346.43958557781</v>
      </c>
      <c r="T198" s="437">
        <v>903346.43958557781</v>
      </c>
      <c r="U198" s="437">
        <v>903365.75059115712</v>
      </c>
      <c r="V198" s="437">
        <v>903365.75059115712</v>
      </c>
      <c r="W198" s="476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76">
        <f t="shared" si="25"/>
        <v>0</v>
      </c>
      <c r="AC198" s="437">
        <v>421410.80152191973</v>
      </c>
      <c r="AD198" s="437">
        <v>418289.01733936107</v>
      </c>
      <c r="AE198" s="437">
        <v>418289.01733936107</v>
      </c>
      <c r="AF198" s="437">
        <v>413284.45775106637</v>
      </c>
      <c r="AG198" s="476">
        <f t="shared" si="26"/>
        <v>-5004.5595882947091</v>
      </c>
      <c r="AH198" s="435">
        <v>1438383.8151189594</v>
      </c>
      <c r="AI198" s="435">
        <v>1249541.3856900751</v>
      </c>
      <c r="AJ198" s="435">
        <v>1235086.7142178325</v>
      </c>
      <c r="AK198" s="425">
        <f t="shared" si="27"/>
        <v>1230082.1546295378</v>
      </c>
      <c r="AL198" s="476">
        <f t="shared" si="28"/>
        <v>-5004.5595882947091</v>
      </c>
      <c r="AM198" s="426">
        <v>4</v>
      </c>
      <c r="AN198" s="426">
        <v>4</v>
      </c>
    </row>
    <row r="199" spans="1:40">
      <c r="A199" s="431">
        <v>609</v>
      </c>
      <c r="B199" s="432" t="s">
        <v>581</v>
      </c>
      <c r="C199" s="433">
        <v>83205</v>
      </c>
      <c r="D199" s="491">
        <v>7339937.975476563</v>
      </c>
      <c r="E199" s="487">
        <v>7231434.9163997825</v>
      </c>
      <c r="F199" s="487">
        <v>7178158.0222585127</v>
      </c>
      <c r="G199" s="487">
        <v>7178158.0222585127</v>
      </c>
      <c r="H199" s="490">
        <f t="shared" si="21"/>
        <v>0</v>
      </c>
      <c r="I199" s="479">
        <v>-23333833.852580387</v>
      </c>
      <c r="J199" s="480">
        <v>-23953525.216175392</v>
      </c>
      <c r="K199" s="480">
        <v>-24672429.989435278</v>
      </c>
      <c r="L199" s="480">
        <v>-24672429.989435278</v>
      </c>
      <c r="M199" s="477">
        <f t="shared" si="22"/>
        <v>0</v>
      </c>
      <c r="N199" s="200">
        <v>-15993895.877103824</v>
      </c>
      <c r="O199" s="437">
        <v>-16722090.29977561</v>
      </c>
      <c r="P199" s="437">
        <v>-17494271.967176765</v>
      </c>
      <c r="Q199" s="619">
        <f t="shared" si="23"/>
        <v>-17494271.967176765</v>
      </c>
      <c r="R199" s="476">
        <f t="shared" si="29"/>
        <v>0</v>
      </c>
      <c r="S199" s="437">
        <v>22620631.763887629</v>
      </c>
      <c r="T199" s="437">
        <v>22620631.763887629</v>
      </c>
      <c r="U199" s="437">
        <v>22686581.203463353</v>
      </c>
      <c r="V199" s="437">
        <v>22686581.203463353</v>
      </c>
      <c r="W199" s="476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76">
        <f t="shared" si="25"/>
        <v>0</v>
      </c>
      <c r="AC199" s="437">
        <v>13782443.241329428</v>
      </c>
      <c r="AD199" s="437">
        <v>13713515.734987892</v>
      </c>
      <c r="AE199" s="437">
        <v>13713515.734987892</v>
      </c>
      <c r="AF199" s="437">
        <v>13542361.845734052</v>
      </c>
      <c r="AG199" s="476">
        <f t="shared" si="26"/>
        <v>-171153.88925383985</v>
      </c>
      <c r="AH199" s="435">
        <v>20409179.128113233</v>
      </c>
      <c r="AI199" s="435">
        <v>19612057.199099913</v>
      </c>
      <c r="AJ199" s="435">
        <v>18905824.97127448</v>
      </c>
      <c r="AK199" s="425">
        <f t="shared" si="27"/>
        <v>18734671.08202064</v>
      </c>
      <c r="AL199" s="476">
        <f t="shared" si="28"/>
        <v>-171153.88925383985</v>
      </c>
      <c r="AM199" s="426">
        <v>4</v>
      </c>
      <c r="AN199" s="426">
        <v>4</v>
      </c>
    </row>
    <row r="200" spans="1:40">
      <c r="A200" s="431">
        <v>611</v>
      </c>
      <c r="B200" s="432" t="s">
        <v>582</v>
      </c>
      <c r="C200" s="433">
        <v>5011</v>
      </c>
      <c r="D200" s="491">
        <v>2811403.5757379434</v>
      </c>
      <c r="E200" s="487">
        <v>2787765.7309032548</v>
      </c>
      <c r="F200" s="487">
        <v>2783463.9827582398</v>
      </c>
      <c r="G200" s="487">
        <v>2783463.9827582398</v>
      </c>
      <c r="H200" s="490">
        <f t="shared" si="21"/>
        <v>0</v>
      </c>
      <c r="I200" s="479">
        <v>449555.94975956489</v>
      </c>
      <c r="J200" s="480">
        <v>475835.12664221111</v>
      </c>
      <c r="K200" s="480">
        <v>386494.14747692633</v>
      </c>
      <c r="L200" s="480">
        <v>386494.14747692633</v>
      </c>
      <c r="M200" s="477">
        <f t="shared" si="22"/>
        <v>0</v>
      </c>
      <c r="N200" s="200">
        <v>3260959.5254975082</v>
      </c>
      <c r="O200" s="437">
        <v>3263600.8575454662</v>
      </c>
      <c r="P200" s="437">
        <v>3169958.1302351663</v>
      </c>
      <c r="Q200" s="619">
        <f t="shared" si="23"/>
        <v>3169958.1302351663</v>
      </c>
      <c r="R200" s="476">
        <f t="shared" si="29"/>
        <v>0</v>
      </c>
      <c r="S200" s="437">
        <v>1146891.0287078538</v>
      </c>
      <c r="T200" s="437">
        <v>1146891.0287078538</v>
      </c>
      <c r="U200" s="437">
        <v>1127579.3538515638</v>
      </c>
      <c r="V200" s="437">
        <v>1127579.3538515638</v>
      </c>
      <c r="W200" s="476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76">
        <f t="shared" si="25"/>
        <v>0</v>
      </c>
      <c r="AC200" s="437">
        <v>750510.79854189372</v>
      </c>
      <c r="AD200" s="437">
        <v>750339.29502206272</v>
      </c>
      <c r="AE200" s="437">
        <v>750339.29502206272</v>
      </c>
      <c r="AF200" s="437">
        <v>719641.43990759377</v>
      </c>
      <c r="AG200" s="476">
        <f t="shared" si="26"/>
        <v>-30697.855114468955</v>
      </c>
      <c r="AH200" s="435">
        <v>5158361.3527472559</v>
      </c>
      <c r="AI200" s="435">
        <v>5160831.1812753826</v>
      </c>
      <c r="AJ200" s="435">
        <v>5047876.7791087925</v>
      </c>
      <c r="AK200" s="425">
        <f t="shared" si="27"/>
        <v>5017178.9239943232</v>
      </c>
      <c r="AL200" s="476">
        <f t="shared" si="28"/>
        <v>-30697.855114469305</v>
      </c>
      <c r="AM200" s="426">
        <v>1</v>
      </c>
      <c r="AN200" s="427">
        <v>33</v>
      </c>
    </row>
    <row r="201" spans="1:40">
      <c r="A201" s="431">
        <v>614</v>
      </c>
      <c r="B201" s="432" t="s">
        <v>205</v>
      </c>
      <c r="C201" s="433">
        <v>2999</v>
      </c>
      <c r="D201" s="491">
        <v>2131268.0162177924</v>
      </c>
      <c r="E201" s="487">
        <v>2113535.6548988866</v>
      </c>
      <c r="F201" s="487">
        <v>2111030.4930084217</v>
      </c>
      <c r="G201" s="487">
        <v>2111030.4930084217</v>
      </c>
      <c r="H201" s="490">
        <f t="shared" si="21"/>
        <v>0</v>
      </c>
      <c r="I201" s="479">
        <v>-1300234.5127074032</v>
      </c>
      <c r="J201" s="480">
        <v>-1270940.8438510024</v>
      </c>
      <c r="K201" s="480">
        <v>-1261345.7967250596</v>
      </c>
      <c r="L201" s="480">
        <v>-1261345.7967250596</v>
      </c>
      <c r="M201" s="477">
        <f t="shared" si="22"/>
        <v>0</v>
      </c>
      <c r="N201" s="200">
        <v>831033.50351038948</v>
      </c>
      <c r="O201" s="437">
        <v>842594.8110478844</v>
      </c>
      <c r="P201" s="437">
        <v>849684.69628336187</v>
      </c>
      <c r="Q201" s="619">
        <f t="shared" si="23"/>
        <v>849684.69628336211</v>
      </c>
      <c r="R201" s="476">
        <f t="shared" si="29"/>
        <v>0</v>
      </c>
      <c r="S201" s="437">
        <v>1514462.534140015</v>
      </c>
      <c r="T201" s="437">
        <v>1514462.534140015</v>
      </c>
      <c r="U201" s="437">
        <v>1516639.8992714647</v>
      </c>
      <c r="V201" s="437">
        <v>1516639.8992714647</v>
      </c>
      <c r="W201" s="476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76">
        <f t="shared" si="25"/>
        <v>0</v>
      </c>
      <c r="AC201" s="437">
        <v>779818.05126084213</v>
      </c>
      <c r="AD201" s="437">
        <v>772496.94114147674</v>
      </c>
      <c r="AE201" s="437">
        <v>772496.94114147674</v>
      </c>
      <c r="AF201" s="437">
        <v>769000.93389053084</v>
      </c>
      <c r="AG201" s="476">
        <f t="shared" si="26"/>
        <v>-3496.0072509458987</v>
      </c>
      <c r="AH201" s="435">
        <v>3125314.0889112465</v>
      </c>
      <c r="AI201" s="435">
        <v>3129554.2863293765</v>
      </c>
      <c r="AJ201" s="435">
        <v>3138821.5366963036</v>
      </c>
      <c r="AK201" s="425">
        <f t="shared" si="27"/>
        <v>3135325.5294453576</v>
      </c>
      <c r="AL201" s="476">
        <f t="shared" si="28"/>
        <v>-3496.0072509460151</v>
      </c>
      <c r="AM201" s="426">
        <v>19</v>
      </c>
      <c r="AN201" s="426">
        <v>19</v>
      </c>
    </row>
    <row r="202" spans="1:40">
      <c r="A202" s="431">
        <v>615</v>
      </c>
      <c r="B202" s="432" t="s">
        <v>206</v>
      </c>
      <c r="C202" s="433">
        <v>7603</v>
      </c>
      <c r="D202" s="491">
        <v>8104087.0074282596</v>
      </c>
      <c r="E202" s="487">
        <v>8037153.0338903833</v>
      </c>
      <c r="F202" s="487">
        <v>8043160.6941192858</v>
      </c>
      <c r="G202" s="487">
        <v>8043160.6941192858</v>
      </c>
      <c r="H202" s="490">
        <f t="shared" si="21"/>
        <v>0</v>
      </c>
      <c r="I202" s="479">
        <v>1870284.5859033044</v>
      </c>
      <c r="J202" s="480">
        <v>1921378.5109564946</v>
      </c>
      <c r="K202" s="480">
        <v>1969624.4606021871</v>
      </c>
      <c r="L202" s="480">
        <v>1969624.4606021871</v>
      </c>
      <c r="M202" s="477">
        <f t="shared" si="22"/>
        <v>0</v>
      </c>
      <c r="N202" s="200">
        <v>9974371.5933315642</v>
      </c>
      <c r="O202" s="437">
        <v>9958531.5448468775</v>
      </c>
      <c r="P202" s="437">
        <v>10012785.154721472</v>
      </c>
      <c r="Q202" s="619">
        <f t="shared" si="23"/>
        <v>10012785.154721472</v>
      </c>
      <c r="R202" s="476">
        <f t="shared" si="29"/>
        <v>0</v>
      </c>
      <c r="S202" s="437">
        <v>3660855.9471444041</v>
      </c>
      <c r="T202" s="437">
        <v>3660855.9471444041</v>
      </c>
      <c r="U202" s="437">
        <v>3665159.1393682896</v>
      </c>
      <c r="V202" s="437">
        <v>3665159.1393682896</v>
      </c>
      <c r="W202" s="476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76">
        <f t="shared" si="25"/>
        <v>0</v>
      </c>
      <c r="AC202" s="437">
        <v>1585886.7167410827</v>
      </c>
      <c r="AD202" s="437">
        <v>1574944.5395888288</v>
      </c>
      <c r="AE202" s="437">
        <v>1574944.5395888288</v>
      </c>
      <c r="AF202" s="437">
        <v>1557067.0265398102</v>
      </c>
      <c r="AG202" s="476">
        <f t="shared" si="26"/>
        <v>-17877.513049018569</v>
      </c>
      <c r="AH202" s="435">
        <v>15221114.257217051</v>
      </c>
      <c r="AI202" s="435">
        <v>15194332.031580111</v>
      </c>
      <c r="AJ202" s="435">
        <v>15252888.833678592</v>
      </c>
      <c r="AK202" s="425">
        <f t="shared" si="27"/>
        <v>15235011.320629572</v>
      </c>
      <c r="AL202" s="476">
        <f t="shared" si="28"/>
        <v>-17877.513049019501</v>
      </c>
      <c r="AM202" s="426">
        <v>17</v>
      </c>
      <c r="AN202" s="426">
        <v>17</v>
      </c>
    </row>
    <row r="203" spans="1:40">
      <c r="A203" s="431">
        <v>616</v>
      </c>
      <c r="B203" s="432" t="s">
        <v>207</v>
      </c>
      <c r="C203" s="433">
        <v>1807</v>
      </c>
      <c r="D203" s="491">
        <v>377808.04691851354</v>
      </c>
      <c r="E203" s="487">
        <v>374150.98565558559</v>
      </c>
      <c r="F203" s="487">
        <v>369341.17763116129</v>
      </c>
      <c r="G203" s="487">
        <v>369341.17763116129</v>
      </c>
      <c r="H203" s="490">
        <f t="shared" ref="H203:H266" si="30">F203-G203</f>
        <v>0</v>
      </c>
      <c r="I203" s="479">
        <v>-262499.60379394714</v>
      </c>
      <c r="J203" s="480">
        <v>-439608.02946198458</v>
      </c>
      <c r="K203" s="480">
        <v>-462845.79713061458</v>
      </c>
      <c r="L203" s="480">
        <v>-462845.79713061458</v>
      </c>
      <c r="M203" s="477">
        <f t="shared" ref="M203:M266" si="31">K203-L203</f>
        <v>0</v>
      </c>
      <c r="N203" s="200">
        <v>115308.4431245664</v>
      </c>
      <c r="O203" s="437">
        <v>-65457.043806398986</v>
      </c>
      <c r="P203" s="437">
        <v>-93504.619499453285</v>
      </c>
      <c r="Q203" s="619">
        <f t="shared" ref="Q203:Q266" si="32">SUM(G203,L203)</f>
        <v>-93504.619499453285</v>
      </c>
      <c r="R203" s="476">
        <f t="shared" si="29"/>
        <v>0</v>
      </c>
      <c r="S203" s="437">
        <v>778909.67029575957</v>
      </c>
      <c r="T203" s="437">
        <v>778909.67029575957</v>
      </c>
      <c r="U203" s="437">
        <v>779712.87489525776</v>
      </c>
      <c r="V203" s="437">
        <v>779712.87489525776</v>
      </c>
      <c r="W203" s="476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76">
        <f t="shared" ref="AB203:AB266" si="34">AA203-Z203</f>
        <v>0</v>
      </c>
      <c r="AC203" s="437">
        <v>388703.8806760055</v>
      </c>
      <c r="AD203" s="437">
        <v>386636.58880915289</v>
      </c>
      <c r="AE203" s="437">
        <v>386636.58880915289</v>
      </c>
      <c r="AF203" s="437">
        <v>380148.71369228436</v>
      </c>
      <c r="AG203" s="476">
        <f t="shared" ref="AG203:AG266" si="35">AF203-AE203</f>
        <v>-6487.8751168685267</v>
      </c>
      <c r="AH203" s="435">
        <v>1282921.9940963315</v>
      </c>
      <c r="AI203" s="435">
        <v>1100089.2152985134</v>
      </c>
      <c r="AJ203" s="435">
        <v>1072844.8442049574</v>
      </c>
      <c r="AK203" s="425">
        <f t="shared" ref="AK203:AK266" si="36">SUM(AA203,AF203)</f>
        <v>1066356.969088089</v>
      </c>
      <c r="AL203" s="476">
        <f t="shared" ref="AL203:AL266" si="37">AK203-AJ203</f>
        <v>-6487.8751168684103</v>
      </c>
      <c r="AM203" s="426">
        <v>1</v>
      </c>
      <c r="AN203" s="427">
        <v>32</v>
      </c>
    </row>
    <row r="204" spans="1:40">
      <c r="A204" s="431">
        <v>619</v>
      </c>
      <c r="B204" s="432" t="s">
        <v>208</v>
      </c>
      <c r="C204" s="433">
        <v>2675</v>
      </c>
      <c r="D204" s="491">
        <v>88695.989479160169</v>
      </c>
      <c r="E204" s="487">
        <v>86650.931063683238</v>
      </c>
      <c r="F204" s="487">
        <v>80647.139148511807</v>
      </c>
      <c r="G204" s="487">
        <v>80647.139148511807</v>
      </c>
      <c r="H204" s="490">
        <f t="shared" si="30"/>
        <v>0</v>
      </c>
      <c r="I204" s="479">
        <v>1056158.6930223126</v>
      </c>
      <c r="J204" s="480">
        <v>1023927.5160328585</v>
      </c>
      <c r="K204" s="480">
        <v>1009829.0176438187</v>
      </c>
      <c r="L204" s="480">
        <v>1009829.0176438187</v>
      </c>
      <c r="M204" s="477">
        <f t="shared" si="31"/>
        <v>0</v>
      </c>
      <c r="N204" s="200">
        <v>1144854.6825014728</v>
      </c>
      <c r="O204" s="437">
        <v>1110578.4470965418</v>
      </c>
      <c r="P204" s="437">
        <v>1090476.1567923306</v>
      </c>
      <c r="Q204" s="619">
        <f t="shared" si="32"/>
        <v>1090476.1567923306</v>
      </c>
      <c r="R204" s="476">
        <f t="shared" ref="R204:R267" si="38">P204-Q204</f>
        <v>0</v>
      </c>
      <c r="S204" s="437">
        <v>1563083.8024926377</v>
      </c>
      <c r="T204" s="437">
        <v>1563083.8024926377</v>
      </c>
      <c r="U204" s="437">
        <v>1560511.2675316883</v>
      </c>
      <c r="V204" s="437">
        <v>1560511.2675316883</v>
      </c>
      <c r="W204" s="476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76">
        <f t="shared" si="34"/>
        <v>0</v>
      </c>
      <c r="AC204" s="437">
        <v>695089.14506629901</v>
      </c>
      <c r="AD204" s="437">
        <v>688913.91420146602</v>
      </c>
      <c r="AE204" s="437">
        <v>688913.91420146602</v>
      </c>
      <c r="AF204" s="437">
        <v>688811.51824984758</v>
      </c>
      <c r="AG204" s="476">
        <f t="shared" si="35"/>
        <v>-102.39595161844045</v>
      </c>
      <c r="AH204" s="435">
        <v>3403027.6300604097</v>
      </c>
      <c r="AI204" s="435">
        <v>3362576.1637906455</v>
      </c>
      <c r="AJ204" s="435">
        <v>3339901.3385254848</v>
      </c>
      <c r="AK204" s="425">
        <f t="shared" si="36"/>
        <v>3339798.9425738663</v>
      </c>
      <c r="AL204" s="476">
        <f t="shared" si="37"/>
        <v>-102.39595161844045</v>
      </c>
      <c r="AM204" s="426">
        <v>6</v>
      </c>
      <c r="AN204" s="426">
        <v>6</v>
      </c>
    </row>
    <row r="205" spans="1:40">
      <c r="A205" s="431">
        <v>620</v>
      </c>
      <c r="B205" s="432" t="s">
        <v>209</v>
      </c>
      <c r="C205" s="433">
        <v>2380</v>
      </c>
      <c r="D205" s="491">
        <v>1813733.3685002071</v>
      </c>
      <c r="E205" s="487">
        <v>1798546.1985001452</v>
      </c>
      <c r="F205" s="487">
        <v>1800963.1906584552</v>
      </c>
      <c r="G205" s="487">
        <v>1800963.1906584552</v>
      </c>
      <c r="H205" s="490">
        <f t="shared" si="30"/>
        <v>0</v>
      </c>
      <c r="I205" s="479">
        <v>436034.81044762197</v>
      </c>
      <c r="J205" s="480">
        <v>453735.65618458029</v>
      </c>
      <c r="K205" s="480">
        <v>481854.14847273933</v>
      </c>
      <c r="L205" s="480">
        <v>481854.14847273933</v>
      </c>
      <c r="M205" s="477">
        <f t="shared" si="31"/>
        <v>0</v>
      </c>
      <c r="N205" s="200">
        <v>2249768.1789478292</v>
      </c>
      <c r="O205" s="437">
        <v>2252281.8546847254</v>
      </c>
      <c r="P205" s="437">
        <v>2282817.3391311946</v>
      </c>
      <c r="Q205" s="619">
        <f t="shared" si="32"/>
        <v>2282817.3391311946</v>
      </c>
      <c r="R205" s="476">
        <f t="shared" si="38"/>
        <v>0</v>
      </c>
      <c r="S205" s="437">
        <v>793840.99892054696</v>
      </c>
      <c r="T205" s="437">
        <v>793840.99892054696</v>
      </c>
      <c r="U205" s="437">
        <v>795721.41825120139</v>
      </c>
      <c r="V205" s="437">
        <v>795721.41825120139</v>
      </c>
      <c r="W205" s="476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76">
        <f t="shared" si="34"/>
        <v>0</v>
      </c>
      <c r="AC205" s="437">
        <v>603356.0102614169</v>
      </c>
      <c r="AD205" s="437">
        <v>598071.00170781452</v>
      </c>
      <c r="AE205" s="437">
        <v>598071.00170781452</v>
      </c>
      <c r="AF205" s="437">
        <v>591004.61593204807</v>
      </c>
      <c r="AG205" s="476">
        <f t="shared" si="35"/>
        <v>-7066.3857757664518</v>
      </c>
      <c r="AH205" s="435">
        <v>3646965.1881297929</v>
      </c>
      <c r="AI205" s="435">
        <v>3644193.8553130869</v>
      </c>
      <c r="AJ205" s="435">
        <v>3676609.7590902108</v>
      </c>
      <c r="AK205" s="425">
        <f t="shared" si="36"/>
        <v>3669543.373314444</v>
      </c>
      <c r="AL205" s="476">
        <f t="shared" si="37"/>
        <v>-7066.3857757668011</v>
      </c>
      <c r="AM205" s="426">
        <v>18</v>
      </c>
      <c r="AN205" s="426">
        <v>18</v>
      </c>
    </row>
    <row r="206" spans="1:40">
      <c r="A206" s="431">
        <v>623</v>
      </c>
      <c r="B206" s="432" t="s">
        <v>210</v>
      </c>
      <c r="C206" s="433">
        <v>2107</v>
      </c>
      <c r="D206" s="491">
        <v>927706.88912219368</v>
      </c>
      <c r="E206" s="487">
        <v>919659.37001509755</v>
      </c>
      <c r="F206" s="487">
        <v>920836.79419708555</v>
      </c>
      <c r="G206" s="487">
        <v>920836.79419708555</v>
      </c>
      <c r="H206" s="490">
        <f t="shared" si="30"/>
        <v>0</v>
      </c>
      <c r="I206" s="479">
        <v>438858.48112367879</v>
      </c>
      <c r="J206" s="480">
        <v>456412.19898236153</v>
      </c>
      <c r="K206" s="480">
        <v>492254.11695615231</v>
      </c>
      <c r="L206" s="480">
        <v>492254.11695615231</v>
      </c>
      <c r="M206" s="477">
        <f t="shared" si="31"/>
        <v>0</v>
      </c>
      <c r="N206" s="200">
        <v>1366565.3702458725</v>
      </c>
      <c r="O206" s="437">
        <v>1376071.568997459</v>
      </c>
      <c r="P206" s="437">
        <v>1413090.9111532378</v>
      </c>
      <c r="Q206" s="619">
        <f t="shared" si="32"/>
        <v>1413090.9111532378</v>
      </c>
      <c r="R206" s="476">
        <f t="shared" si="38"/>
        <v>0</v>
      </c>
      <c r="S206" s="437">
        <v>-71579.518694988496</v>
      </c>
      <c r="T206" s="437">
        <v>-71579.518694988496</v>
      </c>
      <c r="U206" s="437">
        <v>-71486.339083328654</v>
      </c>
      <c r="V206" s="437">
        <v>-71486.339083328654</v>
      </c>
      <c r="W206" s="476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76">
        <f t="shared" si="34"/>
        <v>0</v>
      </c>
      <c r="AC206" s="437">
        <v>479425.37350924837</v>
      </c>
      <c r="AD206" s="437">
        <v>477519.3684150289</v>
      </c>
      <c r="AE206" s="437">
        <v>477519.3684150289</v>
      </c>
      <c r="AF206" s="437">
        <v>474537.06906927645</v>
      </c>
      <c r="AG206" s="476">
        <f t="shared" si="35"/>
        <v>-2982.2993457524572</v>
      </c>
      <c r="AH206" s="435">
        <v>1774411.2250601323</v>
      </c>
      <c r="AI206" s="435">
        <v>1782011.4187174994</v>
      </c>
      <c r="AJ206" s="435">
        <v>1819123.9404849382</v>
      </c>
      <c r="AK206" s="425">
        <f t="shared" si="36"/>
        <v>1816141.6411391855</v>
      </c>
      <c r="AL206" s="476">
        <f t="shared" si="37"/>
        <v>-2982.29934575269</v>
      </c>
      <c r="AM206" s="426">
        <v>10</v>
      </c>
      <c r="AN206" s="426">
        <v>10</v>
      </c>
    </row>
    <row r="207" spans="1:40">
      <c r="A207" s="431">
        <v>624</v>
      </c>
      <c r="B207" s="432" t="s">
        <v>583</v>
      </c>
      <c r="C207" s="433">
        <v>5117</v>
      </c>
      <c r="D207" s="491">
        <v>1793442.4777765321</v>
      </c>
      <c r="E207" s="487">
        <v>1777413.5219148281</v>
      </c>
      <c r="F207" s="487">
        <v>1778286.8113062661</v>
      </c>
      <c r="G207" s="487">
        <v>1778286.8113062661</v>
      </c>
      <c r="H207" s="490">
        <f t="shared" si="30"/>
        <v>0</v>
      </c>
      <c r="I207" s="479">
        <v>1246634.4738595742</v>
      </c>
      <c r="J207" s="480">
        <v>1272430.8557968582</v>
      </c>
      <c r="K207" s="480">
        <v>1247155.0258834809</v>
      </c>
      <c r="L207" s="480">
        <v>1247155.0258834809</v>
      </c>
      <c r="M207" s="477">
        <f t="shared" si="31"/>
        <v>0</v>
      </c>
      <c r="N207" s="200">
        <v>3040076.9516361062</v>
      </c>
      <c r="O207" s="437">
        <v>3049844.3777116863</v>
      </c>
      <c r="P207" s="437">
        <v>3025441.837189747</v>
      </c>
      <c r="Q207" s="619">
        <f t="shared" si="32"/>
        <v>3025441.837189747</v>
      </c>
      <c r="R207" s="476">
        <f t="shared" si="38"/>
        <v>0</v>
      </c>
      <c r="S207" s="437">
        <v>1091576.2944653502</v>
      </c>
      <c r="T207" s="437">
        <v>1091576.2944653502</v>
      </c>
      <c r="U207" s="437">
        <v>1080031.7538383401</v>
      </c>
      <c r="V207" s="437">
        <v>1080031.7538383401</v>
      </c>
      <c r="W207" s="476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76">
        <f t="shared" si="34"/>
        <v>0</v>
      </c>
      <c r="AC207" s="437">
        <v>735834.67062546057</v>
      </c>
      <c r="AD207" s="437">
        <v>734583.54260882421</v>
      </c>
      <c r="AE207" s="437">
        <v>734583.54260882421</v>
      </c>
      <c r="AF207" s="437">
        <v>714644.12615671521</v>
      </c>
      <c r="AG207" s="476">
        <f t="shared" si="35"/>
        <v>-19939.416452108999</v>
      </c>
      <c r="AH207" s="435">
        <v>4867487.916726917</v>
      </c>
      <c r="AI207" s="435">
        <v>4876004.2147858609</v>
      </c>
      <c r="AJ207" s="435">
        <v>4840057.1336369114</v>
      </c>
      <c r="AK207" s="425">
        <f t="shared" si="36"/>
        <v>4820117.7171848025</v>
      </c>
      <c r="AL207" s="476">
        <f t="shared" si="37"/>
        <v>-19939.416452108882</v>
      </c>
      <c r="AM207" s="426">
        <v>8</v>
      </c>
      <c r="AN207" s="426">
        <v>8</v>
      </c>
    </row>
    <row r="208" spans="1:40">
      <c r="A208" s="431">
        <v>625</v>
      </c>
      <c r="B208" s="432" t="s">
        <v>212</v>
      </c>
      <c r="C208" s="433">
        <v>2991</v>
      </c>
      <c r="D208" s="491">
        <v>1768259.4298821867</v>
      </c>
      <c r="E208" s="487">
        <v>1753572.9284557069</v>
      </c>
      <c r="F208" s="487">
        <v>1755925.7499502888</v>
      </c>
      <c r="G208" s="487">
        <v>1755925.7499502888</v>
      </c>
      <c r="H208" s="490">
        <f t="shared" si="30"/>
        <v>0</v>
      </c>
      <c r="I208" s="479">
        <v>1203707.0086510533</v>
      </c>
      <c r="J208" s="480">
        <v>1223929.4519143763</v>
      </c>
      <c r="K208" s="480">
        <v>1225670.7544912836</v>
      </c>
      <c r="L208" s="480">
        <v>1225670.7544912836</v>
      </c>
      <c r="M208" s="477">
        <f t="shared" si="31"/>
        <v>0</v>
      </c>
      <c r="N208" s="200">
        <v>2971966.43853324</v>
      </c>
      <c r="O208" s="437">
        <v>2977502.3803700833</v>
      </c>
      <c r="P208" s="437">
        <v>2981596.5044415724</v>
      </c>
      <c r="Q208" s="619">
        <f t="shared" si="32"/>
        <v>2981596.5044415724</v>
      </c>
      <c r="R208" s="476">
        <f t="shared" si="38"/>
        <v>0</v>
      </c>
      <c r="S208" s="437">
        <v>585219.05044895434</v>
      </c>
      <c r="T208" s="437">
        <v>585219.05044895434</v>
      </c>
      <c r="U208" s="437">
        <v>581409.5257253584</v>
      </c>
      <c r="V208" s="437">
        <v>581409.5257253584</v>
      </c>
      <c r="W208" s="476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76">
        <f t="shared" si="34"/>
        <v>0</v>
      </c>
      <c r="AC208" s="437">
        <v>570903.34837291122</v>
      </c>
      <c r="AD208" s="437">
        <v>567511.84879740048</v>
      </c>
      <c r="AE208" s="437">
        <v>567511.84879740048</v>
      </c>
      <c r="AF208" s="437">
        <v>557257.40818761988</v>
      </c>
      <c r="AG208" s="476">
        <f t="shared" si="35"/>
        <v>-10254.440609780606</v>
      </c>
      <c r="AH208" s="435">
        <v>4128088.8373551052</v>
      </c>
      <c r="AI208" s="435">
        <v>4130233.2796164379</v>
      </c>
      <c r="AJ208" s="435">
        <v>4130517.878964331</v>
      </c>
      <c r="AK208" s="425">
        <f t="shared" si="36"/>
        <v>4120263.4383545504</v>
      </c>
      <c r="AL208" s="476">
        <f t="shared" si="37"/>
        <v>-10254.440609780606</v>
      </c>
      <c r="AM208" s="426">
        <v>17</v>
      </c>
      <c r="AN208" s="426">
        <v>17</v>
      </c>
    </row>
    <row r="209" spans="1:40">
      <c r="A209" s="431">
        <v>626</v>
      </c>
      <c r="B209" s="432" t="s">
        <v>213</v>
      </c>
      <c r="C209" s="433">
        <v>4835</v>
      </c>
      <c r="D209" s="491">
        <v>1960278.0506525622</v>
      </c>
      <c r="E209" s="487">
        <v>1942680.8731684554</v>
      </c>
      <c r="F209" s="487">
        <v>1934876.5734850389</v>
      </c>
      <c r="G209" s="487">
        <v>1934876.5734850389</v>
      </c>
      <c r="H209" s="490">
        <f t="shared" si="30"/>
        <v>0</v>
      </c>
      <c r="I209" s="479">
        <v>-1764671.2841494214</v>
      </c>
      <c r="J209" s="480">
        <v>-1722065.9168103242</v>
      </c>
      <c r="K209" s="480">
        <v>-1715587.6481007172</v>
      </c>
      <c r="L209" s="480">
        <v>-1715587.6481007172</v>
      </c>
      <c r="M209" s="477">
        <f t="shared" si="31"/>
        <v>0</v>
      </c>
      <c r="N209" s="200">
        <v>195606.7665031408</v>
      </c>
      <c r="O209" s="437">
        <v>220614.95635813125</v>
      </c>
      <c r="P209" s="437">
        <v>219288.92538432172</v>
      </c>
      <c r="Q209" s="619">
        <f t="shared" si="32"/>
        <v>219288.92538432172</v>
      </c>
      <c r="R209" s="476">
        <f t="shared" si="38"/>
        <v>0</v>
      </c>
      <c r="S209" s="437">
        <v>1604429.3367191397</v>
      </c>
      <c r="T209" s="437">
        <v>1604429.3367191397</v>
      </c>
      <c r="U209" s="437">
        <v>1603048.7071316787</v>
      </c>
      <c r="V209" s="437">
        <v>1603048.7071316787</v>
      </c>
      <c r="W209" s="476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76">
        <f t="shared" si="34"/>
        <v>0</v>
      </c>
      <c r="AC209" s="437">
        <v>972786.8051777177</v>
      </c>
      <c r="AD209" s="437">
        <v>965340.0384720877</v>
      </c>
      <c r="AE209" s="437">
        <v>965340.0384720877</v>
      </c>
      <c r="AF209" s="437">
        <v>957942.40238802379</v>
      </c>
      <c r="AG209" s="476">
        <f t="shared" si="35"/>
        <v>-7397.6360840639099</v>
      </c>
      <c r="AH209" s="435">
        <v>2772822.9083999982</v>
      </c>
      <c r="AI209" s="435">
        <v>2790384.3315493586</v>
      </c>
      <c r="AJ209" s="435">
        <v>2787677.670988088</v>
      </c>
      <c r="AK209" s="425">
        <f t="shared" si="36"/>
        <v>2780280.0349040241</v>
      </c>
      <c r="AL209" s="476">
        <f t="shared" si="37"/>
        <v>-7397.6360840639099</v>
      </c>
      <c r="AM209" s="426">
        <v>17</v>
      </c>
      <c r="AN209" s="426">
        <v>17</v>
      </c>
    </row>
    <row r="210" spans="1:40">
      <c r="A210" s="431">
        <v>630</v>
      </c>
      <c r="B210" s="432" t="s">
        <v>214</v>
      </c>
      <c r="C210" s="433">
        <v>1635</v>
      </c>
      <c r="D210" s="491">
        <v>2548419.876208032</v>
      </c>
      <c r="E210" s="487">
        <v>2528088.753591144</v>
      </c>
      <c r="F210" s="487">
        <v>2532738.1013471824</v>
      </c>
      <c r="G210" s="487">
        <v>2532738.1013471824</v>
      </c>
      <c r="H210" s="490">
        <f t="shared" si="30"/>
        <v>0</v>
      </c>
      <c r="I210" s="479">
        <v>-681029.79313243146</v>
      </c>
      <c r="J210" s="480">
        <v>-669649.77626255876</v>
      </c>
      <c r="K210" s="480">
        <v>-660776.19159134803</v>
      </c>
      <c r="L210" s="480">
        <v>-660776.19159134803</v>
      </c>
      <c r="M210" s="477">
        <f t="shared" si="31"/>
        <v>0</v>
      </c>
      <c r="N210" s="200">
        <v>1867390.0830756004</v>
      </c>
      <c r="O210" s="437">
        <v>1858438.9773285852</v>
      </c>
      <c r="P210" s="437">
        <v>1871961.9097558344</v>
      </c>
      <c r="Q210" s="619">
        <f t="shared" si="32"/>
        <v>1871961.9097558344</v>
      </c>
      <c r="R210" s="476">
        <f t="shared" si="38"/>
        <v>0</v>
      </c>
      <c r="S210" s="437">
        <v>565064.69584370498</v>
      </c>
      <c r="T210" s="437">
        <v>565064.69584370498</v>
      </c>
      <c r="U210" s="437">
        <v>558549.9367131202</v>
      </c>
      <c r="V210" s="437">
        <v>558549.9367131202</v>
      </c>
      <c r="W210" s="476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76">
        <f t="shared" si="34"/>
        <v>0</v>
      </c>
      <c r="AC210" s="437">
        <v>299436.21784880437</v>
      </c>
      <c r="AD210" s="437">
        <v>298036.68562503892</v>
      </c>
      <c r="AE210" s="437">
        <v>298036.68562503892</v>
      </c>
      <c r="AF210" s="437">
        <v>295039.95447022474</v>
      </c>
      <c r="AG210" s="476">
        <f t="shared" si="35"/>
        <v>-2996.7311548141879</v>
      </c>
      <c r="AH210" s="435">
        <v>2731890.99676811</v>
      </c>
      <c r="AI210" s="435">
        <v>2721540.3587973295</v>
      </c>
      <c r="AJ210" s="435">
        <v>2728548.5320939934</v>
      </c>
      <c r="AK210" s="425">
        <f t="shared" si="36"/>
        <v>2725551.800939179</v>
      </c>
      <c r="AL210" s="476">
        <f t="shared" si="37"/>
        <v>-2996.7311548143625</v>
      </c>
      <c r="AM210" s="426">
        <v>17</v>
      </c>
      <c r="AN210" s="426">
        <v>17</v>
      </c>
    </row>
    <row r="211" spans="1:40">
      <c r="A211" s="431">
        <v>631</v>
      </c>
      <c r="B211" s="432" t="s">
        <v>215</v>
      </c>
      <c r="C211" s="433">
        <v>1963</v>
      </c>
      <c r="D211" s="491">
        <v>287884.6929505677</v>
      </c>
      <c r="E211" s="487">
        <v>285065.86357007234</v>
      </c>
      <c r="F211" s="487">
        <v>277196.0747432037</v>
      </c>
      <c r="G211" s="487">
        <v>277196.0747432037</v>
      </c>
      <c r="H211" s="490">
        <f t="shared" si="30"/>
        <v>0</v>
      </c>
      <c r="I211" s="479">
        <v>104764.32177754623</v>
      </c>
      <c r="J211" s="480">
        <v>295438.7687537974</v>
      </c>
      <c r="K211" s="480">
        <v>267623.33786788501</v>
      </c>
      <c r="L211" s="480">
        <v>267623.33786788501</v>
      </c>
      <c r="M211" s="477">
        <f t="shared" si="31"/>
        <v>0</v>
      </c>
      <c r="N211" s="200">
        <v>392649.01472811389</v>
      </c>
      <c r="O211" s="437">
        <v>580504.63232386974</v>
      </c>
      <c r="P211" s="437">
        <v>544819.41261108872</v>
      </c>
      <c r="Q211" s="619">
        <f t="shared" si="32"/>
        <v>544819.41261108872</v>
      </c>
      <c r="R211" s="476">
        <f t="shared" si="38"/>
        <v>0</v>
      </c>
      <c r="S211" s="437">
        <v>592138.54034821782</v>
      </c>
      <c r="T211" s="437">
        <v>592138.54034821782</v>
      </c>
      <c r="U211" s="437">
        <v>593093.59426144965</v>
      </c>
      <c r="V211" s="437">
        <v>593093.59426144965</v>
      </c>
      <c r="W211" s="476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76">
        <f t="shared" si="34"/>
        <v>0</v>
      </c>
      <c r="AC211" s="437">
        <v>342591.00773064408</v>
      </c>
      <c r="AD211" s="437">
        <v>341000.7268711091</v>
      </c>
      <c r="AE211" s="437">
        <v>341000.7268711091</v>
      </c>
      <c r="AF211" s="437">
        <v>333250.12285065651</v>
      </c>
      <c r="AG211" s="476">
        <f t="shared" si="35"/>
        <v>-7750.6040204525925</v>
      </c>
      <c r="AH211" s="435">
        <v>1327378.5628069758</v>
      </c>
      <c r="AI211" s="435">
        <v>1513643.8995431967</v>
      </c>
      <c r="AJ211" s="435">
        <v>1478913.7337436476</v>
      </c>
      <c r="AK211" s="425">
        <f t="shared" si="36"/>
        <v>1471163.129723195</v>
      </c>
      <c r="AL211" s="476">
        <f t="shared" si="37"/>
        <v>-7750.6040204525925</v>
      </c>
      <c r="AM211" s="426">
        <v>2</v>
      </c>
      <c r="AN211" s="426">
        <v>2</v>
      </c>
    </row>
    <row r="212" spans="1:40">
      <c r="A212" s="431">
        <v>635</v>
      </c>
      <c r="B212" s="432" t="s">
        <v>216</v>
      </c>
      <c r="C212" s="433">
        <v>6347</v>
      </c>
      <c r="D212" s="491">
        <v>1178540.225053994</v>
      </c>
      <c r="E212" s="487">
        <v>1166656.879413832</v>
      </c>
      <c r="F212" s="487">
        <v>1168242.1086813402</v>
      </c>
      <c r="G212" s="487">
        <v>1168242.1086813402</v>
      </c>
      <c r="H212" s="490">
        <f t="shared" si="30"/>
        <v>0</v>
      </c>
      <c r="I212" s="479">
        <v>-493078.8450113617</v>
      </c>
      <c r="J212" s="480">
        <v>-449159.15829341993</v>
      </c>
      <c r="K212" s="480">
        <v>-539444.38298234181</v>
      </c>
      <c r="L212" s="480">
        <v>-539444.38298234181</v>
      </c>
      <c r="M212" s="477">
        <f t="shared" si="31"/>
        <v>0</v>
      </c>
      <c r="N212" s="200">
        <v>685461.38004263234</v>
      </c>
      <c r="O212" s="437">
        <v>717497.721120412</v>
      </c>
      <c r="P212" s="437">
        <v>628797.72569899855</v>
      </c>
      <c r="Q212" s="619">
        <f t="shared" si="32"/>
        <v>628797.72569899843</v>
      </c>
      <c r="R212" s="476">
        <f t="shared" si="38"/>
        <v>0</v>
      </c>
      <c r="S212" s="437">
        <v>2311195.4632696281</v>
      </c>
      <c r="T212" s="437">
        <v>2311195.4632696281</v>
      </c>
      <c r="U212" s="437">
        <v>2319522.1496603829</v>
      </c>
      <c r="V212" s="437">
        <v>2319522.1496603829</v>
      </c>
      <c r="W212" s="476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76">
        <f t="shared" si="34"/>
        <v>0</v>
      </c>
      <c r="AC212" s="437">
        <v>1270093.4387789569</v>
      </c>
      <c r="AD212" s="437">
        <v>1261369.0641627631</v>
      </c>
      <c r="AE212" s="437">
        <v>1261369.0641627631</v>
      </c>
      <c r="AF212" s="437">
        <v>1238742.9642665072</v>
      </c>
      <c r="AG212" s="476">
        <f t="shared" si="35"/>
        <v>-22626.099896255881</v>
      </c>
      <c r="AH212" s="435">
        <v>4266750.2820912171</v>
      </c>
      <c r="AI212" s="435">
        <v>4290062.248552803</v>
      </c>
      <c r="AJ212" s="435">
        <v>4209688.9395221444</v>
      </c>
      <c r="AK212" s="425">
        <f t="shared" si="36"/>
        <v>4187062.8396258885</v>
      </c>
      <c r="AL212" s="476">
        <f t="shared" si="37"/>
        <v>-22626.099896255881</v>
      </c>
      <c r="AM212" s="426">
        <v>6</v>
      </c>
      <c r="AN212" s="426">
        <v>6</v>
      </c>
    </row>
    <row r="213" spans="1:40">
      <c r="A213" s="431">
        <v>636</v>
      </c>
      <c r="B213" s="432" t="s">
        <v>217</v>
      </c>
      <c r="C213" s="433">
        <v>8154</v>
      </c>
      <c r="D213" s="491">
        <v>4121200.1557206335</v>
      </c>
      <c r="E213" s="487">
        <v>4085635.9394298508</v>
      </c>
      <c r="F213" s="487">
        <v>4109473.4139891872</v>
      </c>
      <c r="G213" s="487">
        <v>4109473.4139891872</v>
      </c>
      <c r="H213" s="490">
        <f t="shared" si="30"/>
        <v>0</v>
      </c>
      <c r="I213" s="479">
        <v>475348.39807210932</v>
      </c>
      <c r="J213" s="480">
        <v>521200.4696300081</v>
      </c>
      <c r="K213" s="480">
        <v>477101.6491051109</v>
      </c>
      <c r="L213" s="480">
        <v>477101.6491051109</v>
      </c>
      <c r="M213" s="477">
        <f t="shared" si="31"/>
        <v>0</v>
      </c>
      <c r="N213" s="200">
        <v>4596548.553792743</v>
      </c>
      <c r="O213" s="437">
        <v>4606836.4090598589</v>
      </c>
      <c r="P213" s="437">
        <v>4586575.0630942984</v>
      </c>
      <c r="Q213" s="619">
        <f t="shared" si="32"/>
        <v>4586575.0630942984</v>
      </c>
      <c r="R213" s="476">
        <f t="shared" si="38"/>
        <v>0</v>
      </c>
      <c r="S213" s="437">
        <v>3734113.2433805545</v>
      </c>
      <c r="T213" s="437">
        <v>3734113.2433805545</v>
      </c>
      <c r="U213" s="437">
        <v>3741617.3530154377</v>
      </c>
      <c r="V213" s="437">
        <v>3741617.3530154377</v>
      </c>
      <c r="W213" s="476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76">
        <f t="shared" si="34"/>
        <v>0</v>
      </c>
      <c r="AC213" s="437">
        <v>1771572.1560452795</v>
      </c>
      <c r="AD213" s="437">
        <v>1761891.6266247726</v>
      </c>
      <c r="AE213" s="437">
        <v>1761891.6266247726</v>
      </c>
      <c r="AF213" s="437">
        <v>1738482.5819979981</v>
      </c>
      <c r="AG213" s="476">
        <f t="shared" si="35"/>
        <v>-23409.044626774499</v>
      </c>
      <c r="AH213" s="435">
        <v>10102233.953218576</v>
      </c>
      <c r="AI213" s="435">
        <v>10102841.279065186</v>
      </c>
      <c r="AJ213" s="435">
        <v>10090084.042734509</v>
      </c>
      <c r="AK213" s="425">
        <f t="shared" si="36"/>
        <v>10066674.998107735</v>
      </c>
      <c r="AL213" s="476">
        <f t="shared" si="37"/>
        <v>-23409.044626774266</v>
      </c>
      <c r="AM213" s="426">
        <v>2</v>
      </c>
      <c r="AN213" s="426">
        <v>2</v>
      </c>
    </row>
    <row r="214" spans="1:40">
      <c r="A214" s="431">
        <v>638</v>
      </c>
      <c r="B214" s="432" t="s">
        <v>584</v>
      </c>
      <c r="C214" s="433">
        <v>51232</v>
      </c>
      <c r="D214" s="491">
        <v>27039849.092192836</v>
      </c>
      <c r="E214" s="487">
        <v>26801091.055416651</v>
      </c>
      <c r="F214" s="487">
        <v>26793993.878249366</v>
      </c>
      <c r="G214" s="487">
        <v>26793993.878249366</v>
      </c>
      <c r="H214" s="490">
        <f t="shared" si="30"/>
        <v>0</v>
      </c>
      <c r="I214" s="479">
        <v>17405220.868015923</v>
      </c>
      <c r="J214" s="480">
        <v>17701225.807425395</v>
      </c>
      <c r="K214" s="480">
        <v>17058774.422628921</v>
      </c>
      <c r="L214" s="480">
        <v>17058774.422628921</v>
      </c>
      <c r="M214" s="477">
        <f t="shared" si="31"/>
        <v>0</v>
      </c>
      <c r="N214" s="200">
        <v>44445069.960208759</v>
      </c>
      <c r="O214" s="437">
        <v>44502316.862842046</v>
      </c>
      <c r="P214" s="437">
        <v>43852768.300878286</v>
      </c>
      <c r="Q214" s="619">
        <f t="shared" si="32"/>
        <v>43852768.300878286</v>
      </c>
      <c r="R214" s="476">
        <f t="shared" si="38"/>
        <v>0</v>
      </c>
      <c r="S214" s="437">
        <v>-3458454.8465271192</v>
      </c>
      <c r="T214" s="437">
        <v>-3458454.8465271192</v>
      </c>
      <c r="U214" s="437">
        <v>-3446951.8996120552</v>
      </c>
      <c r="V214" s="437">
        <v>-3446951.8996120552</v>
      </c>
      <c r="W214" s="476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76">
        <f t="shared" si="34"/>
        <v>0</v>
      </c>
      <c r="AC214" s="437">
        <v>7485267.7983686598</v>
      </c>
      <c r="AD214" s="437">
        <v>7493466.0011890968</v>
      </c>
      <c r="AE214" s="437">
        <v>7493466.0011890968</v>
      </c>
      <c r="AF214" s="437">
        <v>7324920.5436812136</v>
      </c>
      <c r="AG214" s="476">
        <f t="shared" si="35"/>
        <v>-168545.4575078832</v>
      </c>
      <c r="AH214" s="435">
        <v>48471882.912050299</v>
      </c>
      <c r="AI214" s="435">
        <v>48537328.017504022</v>
      </c>
      <c r="AJ214" s="435">
        <v>47899282.40245533</v>
      </c>
      <c r="AK214" s="425">
        <f t="shared" si="36"/>
        <v>47730736.944947444</v>
      </c>
      <c r="AL214" s="476">
        <f t="shared" si="37"/>
        <v>-168545.45750788599</v>
      </c>
      <c r="AM214" s="426">
        <v>1</v>
      </c>
      <c r="AN214" s="427">
        <v>32</v>
      </c>
    </row>
    <row r="215" spans="1:40">
      <c r="A215" s="431">
        <v>678</v>
      </c>
      <c r="B215" s="432" t="s">
        <v>585</v>
      </c>
      <c r="C215" s="433">
        <v>24073</v>
      </c>
      <c r="D215" s="491">
        <v>11487915.539162807</v>
      </c>
      <c r="E215" s="487">
        <v>11386460.673246516</v>
      </c>
      <c r="F215" s="487">
        <v>11467569.30169023</v>
      </c>
      <c r="G215" s="487">
        <v>11467569.30169023</v>
      </c>
      <c r="H215" s="490">
        <f t="shared" si="30"/>
        <v>0</v>
      </c>
      <c r="I215" s="479">
        <v>661629.46458947728</v>
      </c>
      <c r="J215" s="480">
        <v>822049.52949803474</v>
      </c>
      <c r="K215" s="480">
        <v>707407.68547996623</v>
      </c>
      <c r="L215" s="480">
        <v>707407.68547996623</v>
      </c>
      <c r="M215" s="477">
        <f t="shared" si="31"/>
        <v>0</v>
      </c>
      <c r="N215" s="200">
        <v>12149545.003752284</v>
      </c>
      <c r="O215" s="437">
        <v>12208510.202744551</v>
      </c>
      <c r="P215" s="437">
        <v>12174976.987170197</v>
      </c>
      <c r="Q215" s="619">
        <f t="shared" si="32"/>
        <v>12174976.987170197</v>
      </c>
      <c r="R215" s="476">
        <f t="shared" si="38"/>
        <v>0</v>
      </c>
      <c r="S215" s="437">
        <v>7875029.1931380816</v>
      </c>
      <c r="T215" s="437">
        <v>7875029.1931380816</v>
      </c>
      <c r="U215" s="437">
        <v>7861808.3314749151</v>
      </c>
      <c r="V215" s="437">
        <v>7861808.3314749151</v>
      </c>
      <c r="W215" s="476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76">
        <f t="shared" si="34"/>
        <v>0</v>
      </c>
      <c r="AC215" s="437">
        <v>3527921.2120936974</v>
      </c>
      <c r="AD215" s="437">
        <v>3521015.7881446537</v>
      </c>
      <c r="AE215" s="437">
        <v>3521015.7881446537</v>
      </c>
      <c r="AF215" s="437">
        <v>3455085.4561190233</v>
      </c>
      <c r="AG215" s="476">
        <f t="shared" si="35"/>
        <v>-65930.3320256304</v>
      </c>
      <c r="AH215" s="435">
        <v>23552495.408984061</v>
      </c>
      <c r="AI215" s="435">
        <v>23604555.184027284</v>
      </c>
      <c r="AJ215" s="435">
        <v>23557801.106789768</v>
      </c>
      <c r="AK215" s="425">
        <f t="shared" si="36"/>
        <v>23491870.774764135</v>
      </c>
      <c r="AL215" s="476">
        <f t="shared" si="37"/>
        <v>-65930.332025632262</v>
      </c>
      <c r="AM215" s="426">
        <v>17</v>
      </c>
      <c r="AN215" s="426">
        <v>17</v>
      </c>
    </row>
    <row r="216" spans="1:40">
      <c r="A216" s="431">
        <v>680</v>
      </c>
      <c r="B216" s="432" t="s">
        <v>586</v>
      </c>
      <c r="C216" s="433">
        <v>24942</v>
      </c>
      <c r="D216" s="491">
        <v>8370920.0229898375</v>
      </c>
      <c r="E216" s="487">
        <v>8290824.5236072252</v>
      </c>
      <c r="F216" s="487">
        <v>8307797.2072037337</v>
      </c>
      <c r="G216" s="487">
        <v>8307797.2072037337</v>
      </c>
      <c r="H216" s="490">
        <f t="shared" si="30"/>
        <v>0</v>
      </c>
      <c r="I216" s="479">
        <v>218910.82641205611</v>
      </c>
      <c r="J216" s="480">
        <v>369692.38485755894</v>
      </c>
      <c r="K216" s="480">
        <v>107487.67723140772</v>
      </c>
      <c r="L216" s="480">
        <v>107487.67723140772</v>
      </c>
      <c r="M216" s="477">
        <f t="shared" si="31"/>
        <v>0</v>
      </c>
      <c r="N216" s="200">
        <v>8589830.8494018931</v>
      </c>
      <c r="O216" s="437">
        <v>8660516.9084647838</v>
      </c>
      <c r="P216" s="437">
        <v>8415284.8844351415</v>
      </c>
      <c r="Q216" s="619">
        <f t="shared" si="32"/>
        <v>8415284.8844351415</v>
      </c>
      <c r="R216" s="476">
        <f t="shared" si="38"/>
        <v>0</v>
      </c>
      <c r="S216" s="437">
        <v>1546470.5611124546</v>
      </c>
      <c r="T216" s="437">
        <v>1546470.5611124546</v>
      </c>
      <c r="U216" s="437">
        <v>1528490.6635992252</v>
      </c>
      <c r="V216" s="437">
        <v>1528490.6635992252</v>
      </c>
      <c r="W216" s="476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76">
        <f t="shared" si="34"/>
        <v>0</v>
      </c>
      <c r="AC216" s="437">
        <v>3489552.2460712511</v>
      </c>
      <c r="AD216" s="437">
        <v>3483253.3747499697</v>
      </c>
      <c r="AE216" s="437">
        <v>3483253.3747499697</v>
      </c>
      <c r="AF216" s="437">
        <v>3428419.251286753</v>
      </c>
      <c r="AG216" s="476">
        <f t="shared" si="35"/>
        <v>-54834.123463216703</v>
      </c>
      <c r="AH216" s="435">
        <v>13625853.656585598</v>
      </c>
      <c r="AI216" s="435">
        <v>13690240.844327208</v>
      </c>
      <c r="AJ216" s="435">
        <v>13427028.922784336</v>
      </c>
      <c r="AK216" s="425">
        <f t="shared" si="36"/>
        <v>13372194.799321119</v>
      </c>
      <c r="AL216" s="476">
        <f t="shared" si="37"/>
        <v>-54834.123463217169</v>
      </c>
      <c r="AM216" s="426">
        <v>2</v>
      </c>
      <c r="AN216" s="426">
        <v>2</v>
      </c>
    </row>
    <row r="217" spans="1:40">
      <c r="A217" s="431">
        <v>681</v>
      </c>
      <c r="B217" s="432" t="s">
        <v>221</v>
      </c>
      <c r="C217" s="433">
        <v>3308</v>
      </c>
      <c r="D217" s="491">
        <v>144856.94425061275</v>
      </c>
      <c r="E217" s="487">
        <v>141970.28916660469</v>
      </c>
      <c r="F217" s="487">
        <v>148942.90926603222</v>
      </c>
      <c r="G217" s="487">
        <v>148942.90926603222</v>
      </c>
      <c r="H217" s="490">
        <f t="shared" si="30"/>
        <v>0</v>
      </c>
      <c r="I217" s="479">
        <v>443020.48334109178</v>
      </c>
      <c r="J217" s="480">
        <v>467504.62616059248</v>
      </c>
      <c r="K217" s="480">
        <v>437394.65440686169</v>
      </c>
      <c r="L217" s="480">
        <v>437394.65440686169</v>
      </c>
      <c r="M217" s="477">
        <f t="shared" si="31"/>
        <v>0</v>
      </c>
      <c r="N217" s="200">
        <v>587877.42759170453</v>
      </c>
      <c r="O217" s="437">
        <v>609474.91532719717</v>
      </c>
      <c r="P217" s="437">
        <v>586337.56367289391</v>
      </c>
      <c r="Q217" s="619">
        <f t="shared" si="32"/>
        <v>586337.56367289391</v>
      </c>
      <c r="R217" s="476">
        <f t="shared" si="38"/>
        <v>0</v>
      </c>
      <c r="S217" s="437">
        <v>1142968.10107651</v>
      </c>
      <c r="T217" s="437">
        <v>1142968.10107651</v>
      </c>
      <c r="U217" s="437">
        <v>1147672.9307255514</v>
      </c>
      <c r="V217" s="437">
        <v>1147672.9307255514</v>
      </c>
      <c r="W217" s="476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76">
        <f t="shared" si="34"/>
        <v>0</v>
      </c>
      <c r="AC217" s="437">
        <v>808640.16447858</v>
      </c>
      <c r="AD217" s="437">
        <v>801231.6382102354</v>
      </c>
      <c r="AE217" s="437">
        <v>801231.6382102354</v>
      </c>
      <c r="AF217" s="437">
        <v>802022.15442834981</v>
      </c>
      <c r="AG217" s="476">
        <f t="shared" si="35"/>
        <v>790.51621811441146</v>
      </c>
      <c r="AH217" s="435">
        <v>2539485.6931467946</v>
      </c>
      <c r="AI217" s="435">
        <v>2553674.6546139428</v>
      </c>
      <c r="AJ217" s="435">
        <v>2535242.132608681</v>
      </c>
      <c r="AK217" s="425">
        <f t="shared" si="36"/>
        <v>2536032.6488267952</v>
      </c>
      <c r="AL217" s="476">
        <f t="shared" si="37"/>
        <v>790.51621811417863</v>
      </c>
      <c r="AM217" s="426">
        <v>10</v>
      </c>
      <c r="AN217" s="426">
        <v>10</v>
      </c>
    </row>
    <row r="218" spans="1:40">
      <c r="A218" s="431">
        <v>683</v>
      </c>
      <c r="B218" s="432" t="s">
        <v>222</v>
      </c>
      <c r="C218" s="433">
        <v>3618</v>
      </c>
      <c r="D218" s="491">
        <v>5273281.5141343949</v>
      </c>
      <c r="E218" s="487">
        <v>5230500.9384218827</v>
      </c>
      <c r="F218" s="487">
        <v>5215865.9205308538</v>
      </c>
      <c r="G218" s="487">
        <v>5215865.9205308538</v>
      </c>
      <c r="H218" s="490">
        <f t="shared" si="30"/>
        <v>0</v>
      </c>
      <c r="I218" s="479">
        <v>-82685.787259695324</v>
      </c>
      <c r="J218" s="480">
        <v>-232737.05694485674</v>
      </c>
      <c r="K218" s="480">
        <v>-188769.49642149589</v>
      </c>
      <c r="L218" s="480">
        <v>-188769.49642149589</v>
      </c>
      <c r="M218" s="477">
        <f t="shared" si="31"/>
        <v>0</v>
      </c>
      <c r="N218" s="200">
        <v>5190595.7268746998</v>
      </c>
      <c r="O218" s="437">
        <v>4997763.8814770263</v>
      </c>
      <c r="P218" s="437">
        <v>5027096.4241093583</v>
      </c>
      <c r="Q218" s="619">
        <f t="shared" si="32"/>
        <v>5027096.4241093583</v>
      </c>
      <c r="R218" s="476">
        <f t="shared" si="38"/>
        <v>0</v>
      </c>
      <c r="S218" s="437">
        <v>2482707.0406596819</v>
      </c>
      <c r="T218" s="437">
        <v>2482707.0406596819</v>
      </c>
      <c r="U218" s="437">
        <v>2492447.4028989668</v>
      </c>
      <c r="V218" s="437">
        <v>2492447.4028989668</v>
      </c>
      <c r="W218" s="476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76">
        <f t="shared" si="34"/>
        <v>0</v>
      </c>
      <c r="AC218" s="437">
        <v>766152.31994182721</v>
      </c>
      <c r="AD218" s="437">
        <v>762613.51736230112</v>
      </c>
      <c r="AE218" s="437">
        <v>762613.51736230112</v>
      </c>
      <c r="AF218" s="437">
        <v>762159.80487067404</v>
      </c>
      <c r="AG218" s="476">
        <f t="shared" si="35"/>
        <v>-453.71249162708409</v>
      </c>
      <c r="AH218" s="435">
        <v>8439455.0874762088</v>
      </c>
      <c r="AI218" s="435">
        <v>8243084.4394990094</v>
      </c>
      <c r="AJ218" s="435">
        <v>8282157.3443706268</v>
      </c>
      <c r="AK218" s="425">
        <f t="shared" si="36"/>
        <v>8281703.631879</v>
      </c>
      <c r="AL218" s="476">
        <f t="shared" si="37"/>
        <v>-453.71249162685126</v>
      </c>
      <c r="AM218" s="426">
        <v>19</v>
      </c>
      <c r="AN218" s="426">
        <v>19</v>
      </c>
    </row>
    <row r="219" spans="1:40">
      <c r="A219" s="431">
        <v>684</v>
      </c>
      <c r="B219" s="432" t="s">
        <v>587</v>
      </c>
      <c r="C219" s="433">
        <v>38667</v>
      </c>
      <c r="D219" s="491">
        <v>6834954.0527695911</v>
      </c>
      <c r="E219" s="487">
        <v>6763726.7042932818</v>
      </c>
      <c r="F219" s="487">
        <v>6649908.4771251306</v>
      </c>
      <c r="G219" s="487">
        <v>6649908.4771251306</v>
      </c>
      <c r="H219" s="490">
        <f t="shared" si="30"/>
        <v>0</v>
      </c>
      <c r="I219" s="479">
        <v>-1509882.2068667421</v>
      </c>
      <c r="J219" s="480">
        <v>-1214026.4495369596</v>
      </c>
      <c r="K219" s="480">
        <v>-1678470.9513159497</v>
      </c>
      <c r="L219" s="480">
        <v>-1678470.9513159497</v>
      </c>
      <c r="M219" s="477">
        <f t="shared" si="31"/>
        <v>0</v>
      </c>
      <c r="N219" s="200">
        <v>5325071.845902849</v>
      </c>
      <c r="O219" s="437">
        <v>5549700.2547563221</v>
      </c>
      <c r="P219" s="437">
        <v>4971437.5258091809</v>
      </c>
      <c r="Q219" s="619">
        <f t="shared" si="32"/>
        <v>4971437.5258091809</v>
      </c>
      <c r="R219" s="476">
        <f t="shared" si="38"/>
        <v>0</v>
      </c>
      <c r="S219" s="437">
        <v>-2577.6464937533137</v>
      </c>
      <c r="T219" s="437">
        <v>-2577.6464937533137</v>
      </c>
      <c r="U219" s="437">
        <v>19300.99825431214</v>
      </c>
      <c r="V219" s="437">
        <v>19300.99825431214</v>
      </c>
      <c r="W219" s="476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76">
        <f t="shared" si="34"/>
        <v>0</v>
      </c>
      <c r="AC219" s="437">
        <v>7123193.3432968585</v>
      </c>
      <c r="AD219" s="437">
        <v>7100953.2040263098</v>
      </c>
      <c r="AE219" s="437">
        <v>7100953.2040263098</v>
      </c>
      <c r="AF219" s="437">
        <v>6994486.0991022736</v>
      </c>
      <c r="AG219" s="476">
        <f t="shared" si="35"/>
        <v>-106467.10492403619</v>
      </c>
      <c r="AH219" s="435">
        <v>12445687.542705953</v>
      </c>
      <c r="AI219" s="435">
        <v>12648075.812288878</v>
      </c>
      <c r="AJ219" s="435">
        <v>12091691.728089802</v>
      </c>
      <c r="AK219" s="425">
        <f t="shared" si="36"/>
        <v>11985224.623165768</v>
      </c>
      <c r="AL219" s="476">
        <f t="shared" si="37"/>
        <v>-106467.10492403433</v>
      </c>
      <c r="AM219" s="426">
        <v>4</v>
      </c>
      <c r="AN219" s="426">
        <v>4</v>
      </c>
    </row>
    <row r="220" spans="1:40">
      <c r="A220" s="431">
        <v>686</v>
      </c>
      <c r="B220" s="432" t="s">
        <v>224</v>
      </c>
      <c r="C220" s="433">
        <v>2964</v>
      </c>
      <c r="D220" s="491">
        <v>297207.69689545495</v>
      </c>
      <c r="E220" s="487">
        <v>293283.02306583116</v>
      </c>
      <c r="F220" s="487">
        <v>296274.27691742982</v>
      </c>
      <c r="G220" s="487">
        <v>296274.27691742982</v>
      </c>
      <c r="H220" s="490">
        <f t="shared" si="30"/>
        <v>0</v>
      </c>
      <c r="I220" s="479">
        <v>-565440.49995696882</v>
      </c>
      <c r="J220" s="480">
        <v>-541224.18164850911</v>
      </c>
      <c r="K220" s="480">
        <v>-570781.35283619165</v>
      </c>
      <c r="L220" s="480">
        <v>-570781.35283619165</v>
      </c>
      <c r="M220" s="477">
        <f t="shared" si="31"/>
        <v>0</v>
      </c>
      <c r="N220" s="200">
        <v>-268232.80306151387</v>
      </c>
      <c r="O220" s="437">
        <v>-247941.15858267795</v>
      </c>
      <c r="P220" s="437">
        <v>-274507.07591876184</v>
      </c>
      <c r="Q220" s="619">
        <f t="shared" si="32"/>
        <v>-274507.07591876184</v>
      </c>
      <c r="R220" s="476">
        <f t="shared" si="38"/>
        <v>0</v>
      </c>
      <c r="S220" s="437">
        <v>1396785.7689363954</v>
      </c>
      <c r="T220" s="437">
        <v>1396785.7689363954</v>
      </c>
      <c r="U220" s="437">
        <v>1397377.5114989683</v>
      </c>
      <c r="V220" s="437">
        <v>1397377.5114989683</v>
      </c>
      <c r="W220" s="476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76">
        <f t="shared" si="34"/>
        <v>0</v>
      </c>
      <c r="AC220" s="437">
        <v>678546.82820264995</v>
      </c>
      <c r="AD220" s="437">
        <v>672051.83505873312</v>
      </c>
      <c r="AE220" s="437">
        <v>672051.83505873312</v>
      </c>
      <c r="AF220" s="437">
        <v>666944.04381339496</v>
      </c>
      <c r="AG220" s="476">
        <f t="shared" si="35"/>
        <v>-5107.7912453381578</v>
      </c>
      <c r="AH220" s="435">
        <v>1807099.7940775314</v>
      </c>
      <c r="AI220" s="435">
        <v>1820896.4454124507</v>
      </c>
      <c r="AJ220" s="435">
        <v>1794922.2706389397</v>
      </c>
      <c r="AK220" s="425">
        <f t="shared" si="36"/>
        <v>1789814.4793936014</v>
      </c>
      <c r="AL220" s="476">
        <f t="shared" si="37"/>
        <v>-5107.7912453382742</v>
      </c>
      <c r="AM220" s="426">
        <v>11</v>
      </c>
      <c r="AN220" s="426">
        <v>11</v>
      </c>
    </row>
    <row r="221" spans="1:40">
      <c r="A221" s="431">
        <v>687</v>
      </c>
      <c r="B221" s="432" t="s">
        <v>225</v>
      </c>
      <c r="C221" s="433">
        <v>1477</v>
      </c>
      <c r="D221" s="491">
        <v>943354.7869846914</v>
      </c>
      <c r="E221" s="487">
        <v>935153.89532590902</v>
      </c>
      <c r="F221" s="487">
        <v>931890.40810231771</v>
      </c>
      <c r="G221" s="487">
        <v>931890.40810231771</v>
      </c>
      <c r="H221" s="490">
        <f t="shared" si="30"/>
        <v>0</v>
      </c>
      <c r="I221" s="479">
        <v>-144718.10444281291</v>
      </c>
      <c r="J221" s="480">
        <v>-106596.04358306776</v>
      </c>
      <c r="K221" s="480">
        <v>-89116.065648425778</v>
      </c>
      <c r="L221" s="480">
        <v>-89116.065648425778</v>
      </c>
      <c r="M221" s="477">
        <f t="shared" si="31"/>
        <v>0</v>
      </c>
      <c r="N221" s="200">
        <v>798636.68254187843</v>
      </c>
      <c r="O221" s="437">
        <v>828557.8517428413</v>
      </c>
      <c r="P221" s="437">
        <v>842774.34245389188</v>
      </c>
      <c r="Q221" s="619">
        <f t="shared" si="32"/>
        <v>842774.34245389188</v>
      </c>
      <c r="R221" s="476">
        <f t="shared" si="38"/>
        <v>0</v>
      </c>
      <c r="S221" s="437">
        <v>154783.69856862765</v>
      </c>
      <c r="T221" s="437">
        <v>154783.69856862765</v>
      </c>
      <c r="U221" s="437">
        <v>155652.45034538591</v>
      </c>
      <c r="V221" s="437">
        <v>155652.45034538591</v>
      </c>
      <c r="W221" s="476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76">
        <f t="shared" si="34"/>
        <v>0</v>
      </c>
      <c r="AC221" s="437">
        <v>382332.76163912722</v>
      </c>
      <c r="AD221" s="437">
        <v>378273.80060193921</v>
      </c>
      <c r="AE221" s="437">
        <v>378273.80060193921</v>
      </c>
      <c r="AF221" s="437">
        <v>377030.6913369656</v>
      </c>
      <c r="AG221" s="476">
        <f t="shared" si="35"/>
        <v>-1243.1092649736092</v>
      </c>
      <c r="AH221" s="435">
        <v>1335753.1427496334</v>
      </c>
      <c r="AI221" s="435">
        <v>1361615.3509134082</v>
      </c>
      <c r="AJ221" s="435">
        <v>1376700.5934012169</v>
      </c>
      <c r="AK221" s="425">
        <f t="shared" si="36"/>
        <v>1375457.4841362434</v>
      </c>
      <c r="AL221" s="476">
        <f t="shared" si="37"/>
        <v>-1243.109264973551</v>
      </c>
      <c r="AM221" s="426">
        <v>11</v>
      </c>
      <c r="AN221" s="426">
        <v>11</v>
      </c>
    </row>
    <row r="222" spans="1:40">
      <c r="A222" s="431">
        <v>689</v>
      </c>
      <c r="B222" s="432" t="s">
        <v>226</v>
      </c>
      <c r="C222" s="433">
        <v>3093</v>
      </c>
      <c r="D222" s="491">
        <v>-425754.21355704893</v>
      </c>
      <c r="E222" s="487">
        <v>-423911.13780576806</v>
      </c>
      <c r="F222" s="487">
        <v>-418997.32606561296</v>
      </c>
      <c r="G222" s="487">
        <v>-418997.32606561296</v>
      </c>
      <c r="H222" s="490">
        <f t="shared" si="30"/>
        <v>0</v>
      </c>
      <c r="I222" s="479">
        <v>2159732.9690980301</v>
      </c>
      <c r="J222" s="480">
        <v>2184053.2996354764</v>
      </c>
      <c r="K222" s="480">
        <v>2171498.450753042</v>
      </c>
      <c r="L222" s="480">
        <v>2171498.450753042</v>
      </c>
      <c r="M222" s="477">
        <f t="shared" si="31"/>
        <v>0</v>
      </c>
      <c r="N222" s="200">
        <v>1733978.7555409812</v>
      </c>
      <c r="O222" s="437">
        <v>1760142.1618297084</v>
      </c>
      <c r="P222" s="437">
        <v>1752501.1246874291</v>
      </c>
      <c r="Q222" s="619">
        <f t="shared" si="32"/>
        <v>1752501.1246874291</v>
      </c>
      <c r="R222" s="476">
        <f t="shared" si="38"/>
        <v>0</v>
      </c>
      <c r="S222" s="437">
        <v>-21049.452853993414</v>
      </c>
      <c r="T222" s="437">
        <v>-21049.452853993414</v>
      </c>
      <c r="U222" s="437">
        <v>-20773.005539406837</v>
      </c>
      <c r="V222" s="437">
        <v>-20773.005539406837</v>
      </c>
      <c r="W222" s="476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76">
        <f t="shared" si="34"/>
        <v>0</v>
      </c>
      <c r="AC222" s="437">
        <v>597128.92002220964</v>
      </c>
      <c r="AD222" s="437">
        <v>594089.09405309684</v>
      </c>
      <c r="AE222" s="437">
        <v>594089.09405309684</v>
      </c>
      <c r="AF222" s="437">
        <v>588431.24081252282</v>
      </c>
      <c r="AG222" s="476">
        <f t="shared" si="35"/>
        <v>-5657.8532405740116</v>
      </c>
      <c r="AH222" s="435">
        <v>2310058.2227091976</v>
      </c>
      <c r="AI222" s="435">
        <v>2333181.8030288117</v>
      </c>
      <c r="AJ222" s="435">
        <v>2325817.2132011191</v>
      </c>
      <c r="AK222" s="425">
        <f t="shared" si="36"/>
        <v>2320159.3599605449</v>
      </c>
      <c r="AL222" s="476">
        <f t="shared" si="37"/>
        <v>-5657.8532405742444</v>
      </c>
      <c r="AM222" s="426">
        <v>9</v>
      </c>
      <c r="AN222" s="426">
        <v>9</v>
      </c>
    </row>
    <row r="223" spans="1:40">
      <c r="A223" s="431">
        <v>691</v>
      </c>
      <c r="B223" s="432" t="s">
        <v>227</v>
      </c>
      <c r="C223" s="433">
        <v>2636</v>
      </c>
      <c r="D223" s="491">
        <v>1915367.6721669002</v>
      </c>
      <c r="E223" s="487">
        <v>1899539.8038467849</v>
      </c>
      <c r="F223" s="487">
        <v>1900249.5108248983</v>
      </c>
      <c r="G223" s="487">
        <v>1900249.5108248983</v>
      </c>
      <c r="H223" s="490">
        <f t="shared" si="30"/>
        <v>0</v>
      </c>
      <c r="I223" s="479">
        <v>461204.6257910924</v>
      </c>
      <c r="J223" s="480">
        <v>419801.31083985366</v>
      </c>
      <c r="K223" s="480">
        <v>398730.86995629454</v>
      </c>
      <c r="L223" s="480">
        <v>398730.86995629454</v>
      </c>
      <c r="M223" s="477">
        <f t="shared" si="31"/>
        <v>0</v>
      </c>
      <c r="N223" s="200">
        <v>2376572.2979579926</v>
      </c>
      <c r="O223" s="437">
        <v>2319341.1146866386</v>
      </c>
      <c r="P223" s="437">
        <v>2298980.3807811928</v>
      </c>
      <c r="Q223" s="619">
        <f t="shared" si="32"/>
        <v>2298980.3807811928</v>
      </c>
      <c r="R223" s="476">
        <f t="shared" si="38"/>
        <v>0</v>
      </c>
      <c r="S223" s="437">
        <v>1703087.2369799777</v>
      </c>
      <c r="T223" s="437">
        <v>1703087.2369799777</v>
      </c>
      <c r="U223" s="437">
        <v>1708881.6675977139</v>
      </c>
      <c r="V223" s="437">
        <v>1708881.6675977139</v>
      </c>
      <c r="W223" s="476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76">
        <f t="shared" si="34"/>
        <v>0</v>
      </c>
      <c r="AC223" s="437">
        <v>645590.70339434978</v>
      </c>
      <c r="AD223" s="437">
        <v>640895.32156573259</v>
      </c>
      <c r="AE223" s="437">
        <v>640895.32156573259</v>
      </c>
      <c r="AF223" s="437">
        <v>641849.22308627202</v>
      </c>
      <c r="AG223" s="476">
        <f t="shared" si="35"/>
        <v>953.90152053942438</v>
      </c>
      <c r="AH223" s="435">
        <v>4725250.23833232</v>
      </c>
      <c r="AI223" s="435">
        <v>4663323.6732323486</v>
      </c>
      <c r="AJ223" s="435">
        <v>4648757.3699446395</v>
      </c>
      <c r="AK223" s="425">
        <f t="shared" si="36"/>
        <v>4649711.2714651786</v>
      </c>
      <c r="AL223" s="476">
        <f t="shared" si="37"/>
        <v>953.90152053907514</v>
      </c>
      <c r="AM223" s="426">
        <v>17</v>
      </c>
      <c r="AN223" s="426">
        <v>17</v>
      </c>
    </row>
    <row r="224" spans="1:40">
      <c r="A224" s="431">
        <v>694</v>
      </c>
      <c r="B224" s="432" t="s">
        <v>228</v>
      </c>
      <c r="C224" s="433">
        <v>28349</v>
      </c>
      <c r="D224" s="491">
        <v>5741332.040175369</v>
      </c>
      <c r="E224" s="487">
        <v>5674906.9657547586</v>
      </c>
      <c r="F224" s="487">
        <v>5687976.3342431709</v>
      </c>
      <c r="G224" s="487">
        <v>5687976.3342431709</v>
      </c>
      <c r="H224" s="490">
        <f t="shared" si="30"/>
        <v>0</v>
      </c>
      <c r="I224" s="479">
        <v>-2782258.7711709989</v>
      </c>
      <c r="J224" s="480">
        <v>-2602770.234459965</v>
      </c>
      <c r="K224" s="480">
        <v>-3003689.6487672282</v>
      </c>
      <c r="L224" s="480">
        <v>-3003689.6487672282</v>
      </c>
      <c r="M224" s="477">
        <f t="shared" si="31"/>
        <v>0</v>
      </c>
      <c r="N224" s="200">
        <v>2959073.2690043701</v>
      </c>
      <c r="O224" s="437">
        <v>3072136.7312947931</v>
      </c>
      <c r="P224" s="437">
        <v>2684286.6854759427</v>
      </c>
      <c r="Q224" s="619">
        <f t="shared" si="32"/>
        <v>2684286.6854759427</v>
      </c>
      <c r="R224" s="476">
        <f t="shared" si="38"/>
        <v>0</v>
      </c>
      <c r="S224" s="437">
        <v>756431.22973297304</v>
      </c>
      <c r="T224" s="437">
        <v>756431.22973297304</v>
      </c>
      <c r="U224" s="437">
        <v>767934.28666146309</v>
      </c>
      <c r="V224" s="437">
        <v>767934.28666146309</v>
      </c>
      <c r="W224" s="476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76">
        <f t="shared" si="34"/>
        <v>0</v>
      </c>
      <c r="AC224" s="437">
        <v>4370220.1740360893</v>
      </c>
      <c r="AD224" s="437">
        <v>4363197.4549972108</v>
      </c>
      <c r="AE224" s="437">
        <v>4363197.4549972108</v>
      </c>
      <c r="AF224" s="437">
        <v>4263642.6319200806</v>
      </c>
      <c r="AG224" s="476">
        <f t="shared" si="35"/>
        <v>-99554.823077130131</v>
      </c>
      <c r="AH224" s="435">
        <v>8085724.672773432</v>
      </c>
      <c r="AI224" s="435">
        <v>8191765.4160249773</v>
      </c>
      <c r="AJ224" s="435">
        <v>7815418.4271346163</v>
      </c>
      <c r="AK224" s="425">
        <f t="shared" si="36"/>
        <v>7715863.6040574862</v>
      </c>
      <c r="AL224" s="476">
        <f t="shared" si="37"/>
        <v>-99554.823077130131</v>
      </c>
      <c r="AM224" s="426">
        <v>5</v>
      </c>
      <c r="AN224" s="426">
        <v>5</v>
      </c>
    </row>
    <row r="225" spans="1:40">
      <c r="A225" s="431">
        <v>697</v>
      </c>
      <c r="B225" s="432" t="s">
        <v>229</v>
      </c>
      <c r="C225" s="433">
        <v>1174</v>
      </c>
      <c r="D225" s="491">
        <v>485543.06457276415</v>
      </c>
      <c r="E225" s="487">
        <v>481356.35880438559</v>
      </c>
      <c r="F225" s="487">
        <v>482618.70954222517</v>
      </c>
      <c r="G225" s="487">
        <v>482618.70954222517</v>
      </c>
      <c r="H225" s="490">
        <f t="shared" si="30"/>
        <v>0</v>
      </c>
      <c r="I225" s="479">
        <v>-246353.99740506092</v>
      </c>
      <c r="J225" s="480">
        <v>-255286.74854690698</v>
      </c>
      <c r="K225" s="480">
        <v>-257492.2779397702</v>
      </c>
      <c r="L225" s="480">
        <v>-257492.2779397702</v>
      </c>
      <c r="M225" s="477">
        <f t="shared" si="31"/>
        <v>0</v>
      </c>
      <c r="N225" s="200">
        <v>239189.06716770324</v>
      </c>
      <c r="O225" s="437">
        <v>226069.61025747861</v>
      </c>
      <c r="P225" s="437">
        <v>225126.43160245498</v>
      </c>
      <c r="Q225" s="619">
        <f t="shared" si="32"/>
        <v>225126.43160245498</v>
      </c>
      <c r="R225" s="476">
        <f t="shared" si="38"/>
        <v>0</v>
      </c>
      <c r="S225" s="437">
        <v>418377.0075027172</v>
      </c>
      <c r="T225" s="437">
        <v>418377.0075027172</v>
      </c>
      <c r="U225" s="437">
        <v>419727.00138191832</v>
      </c>
      <c r="V225" s="437">
        <v>419727.00138191832</v>
      </c>
      <c r="W225" s="476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76">
        <f t="shared" si="34"/>
        <v>0</v>
      </c>
      <c r="AC225" s="437">
        <v>295907.23705592891</v>
      </c>
      <c r="AD225" s="437">
        <v>293386.07698243053</v>
      </c>
      <c r="AE225" s="437">
        <v>293386.07698243053</v>
      </c>
      <c r="AF225" s="437">
        <v>289700.64148855588</v>
      </c>
      <c r="AG225" s="476">
        <f t="shared" si="35"/>
        <v>-3685.4354938746546</v>
      </c>
      <c r="AH225" s="435">
        <v>953473.31172634941</v>
      </c>
      <c r="AI225" s="435">
        <v>937832.69474262639</v>
      </c>
      <c r="AJ225" s="435">
        <v>938239.50996680383</v>
      </c>
      <c r="AK225" s="425">
        <f t="shared" si="36"/>
        <v>934554.07447292912</v>
      </c>
      <c r="AL225" s="476">
        <f t="shared" si="37"/>
        <v>-3685.4354938747128</v>
      </c>
      <c r="AM225" s="426">
        <v>18</v>
      </c>
      <c r="AN225" s="426">
        <v>18</v>
      </c>
    </row>
    <row r="226" spans="1:40">
      <c r="A226" s="431">
        <v>698</v>
      </c>
      <c r="B226" s="432" t="s">
        <v>230</v>
      </c>
      <c r="C226" s="433">
        <v>64535</v>
      </c>
      <c r="D226" s="491">
        <v>23772844.415967487</v>
      </c>
      <c r="E226" s="487">
        <v>23552583.290380977</v>
      </c>
      <c r="F226" s="487">
        <v>23460746.958677623</v>
      </c>
      <c r="G226" s="487">
        <v>23460746.958677623</v>
      </c>
      <c r="H226" s="490">
        <f t="shared" si="30"/>
        <v>0</v>
      </c>
      <c r="I226" s="479">
        <v>-31117310.907510597</v>
      </c>
      <c r="J226" s="480">
        <v>-31912834.013996191</v>
      </c>
      <c r="K226" s="480">
        <v>-32853372.478940036</v>
      </c>
      <c r="L226" s="480">
        <v>-32853372.478940036</v>
      </c>
      <c r="M226" s="477">
        <f t="shared" si="31"/>
        <v>0</v>
      </c>
      <c r="N226" s="200">
        <v>-7344466.4915431105</v>
      </c>
      <c r="O226" s="437">
        <v>-8360250.7236152142</v>
      </c>
      <c r="P226" s="437">
        <v>-9392625.5202624127</v>
      </c>
      <c r="Q226" s="619">
        <f t="shared" si="32"/>
        <v>-9392625.5202624127</v>
      </c>
      <c r="R226" s="476">
        <f t="shared" si="38"/>
        <v>0</v>
      </c>
      <c r="S226" s="437">
        <v>16700212.155763496</v>
      </c>
      <c r="T226" s="437">
        <v>16700212.155763496</v>
      </c>
      <c r="U226" s="437">
        <v>16703201.161491858</v>
      </c>
      <c r="V226" s="437">
        <v>16703201.161491858</v>
      </c>
      <c r="W226" s="476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76">
        <f t="shared" si="34"/>
        <v>0</v>
      </c>
      <c r="AC226" s="437">
        <v>9848597.0751886033</v>
      </c>
      <c r="AD226" s="437">
        <v>9803609.4771224577</v>
      </c>
      <c r="AE226" s="437">
        <v>9803609.4771224577</v>
      </c>
      <c r="AF226" s="437">
        <v>9664295.5870860573</v>
      </c>
      <c r="AG226" s="476">
        <f t="shared" si="35"/>
        <v>-139313.89003640041</v>
      </c>
      <c r="AH226" s="435">
        <v>19204342.739408989</v>
      </c>
      <c r="AI226" s="435">
        <v>18143570.909270741</v>
      </c>
      <c r="AJ226" s="435">
        <v>17114185.118351903</v>
      </c>
      <c r="AK226" s="425">
        <f t="shared" si="36"/>
        <v>16974871.228315502</v>
      </c>
      <c r="AL226" s="476">
        <f t="shared" si="37"/>
        <v>-139313.89003640041</v>
      </c>
      <c r="AM226" s="426">
        <v>19</v>
      </c>
      <c r="AN226" s="426">
        <v>19</v>
      </c>
    </row>
    <row r="227" spans="1:40">
      <c r="A227" s="431">
        <v>700</v>
      </c>
      <c r="B227" s="432" t="s">
        <v>588</v>
      </c>
      <c r="C227" s="433">
        <v>4842</v>
      </c>
      <c r="D227" s="491">
        <v>331288.83591609064</v>
      </c>
      <c r="E227" s="487">
        <v>326764.68562385725</v>
      </c>
      <c r="F227" s="487">
        <v>331382.41640679957</v>
      </c>
      <c r="G227" s="487">
        <v>331382.41640679957</v>
      </c>
      <c r="H227" s="490">
        <f t="shared" si="30"/>
        <v>0</v>
      </c>
      <c r="I227" s="479">
        <v>559229.21032447193</v>
      </c>
      <c r="J227" s="480">
        <v>508969.35369166912</v>
      </c>
      <c r="K227" s="480">
        <v>513222.90891837189</v>
      </c>
      <c r="L227" s="480">
        <v>513222.90891837189</v>
      </c>
      <c r="M227" s="477">
        <f t="shared" si="31"/>
        <v>0</v>
      </c>
      <c r="N227" s="200">
        <v>890518.04624056257</v>
      </c>
      <c r="O227" s="437">
        <v>835734.03931552637</v>
      </c>
      <c r="P227" s="437">
        <v>844605.32532517146</v>
      </c>
      <c r="Q227" s="619">
        <f t="shared" si="32"/>
        <v>844605.32532517146</v>
      </c>
      <c r="R227" s="476">
        <f t="shared" si="38"/>
        <v>0</v>
      </c>
      <c r="S227" s="437">
        <v>500911.43573872279</v>
      </c>
      <c r="T227" s="437">
        <v>500911.43573872279</v>
      </c>
      <c r="U227" s="437">
        <v>501513.01053437561</v>
      </c>
      <c r="V227" s="437">
        <v>501513.01053437561</v>
      </c>
      <c r="W227" s="476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76">
        <f t="shared" si="34"/>
        <v>0</v>
      </c>
      <c r="AC227" s="437">
        <v>814505.57175848319</v>
      </c>
      <c r="AD227" s="437">
        <v>812444.08562081598</v>
      </c>
      <c r="AE227" s="437">
        <v>812444.08562081598</v>
      </c>
      <c r="AF227" s="437">
        <v>790539.21424228686</v>
      </c>
      <c r="AG227" s="476">
        <f t="shared" si="35"/>
        <v>-21904.871378529118</v>
      </c>
      <c r="AH227" s="435">
        <v>2205935.0537377684</v>
      </c>
      <c r="AI227" s="435">
        <v>2149089.560675065</v>
      </c>
      <c r="AJ227" s="435">
        <v>2158562.4214803632</v>
      </c>
      <c r="AK227" s="425">
        <f t="shared" si="36"/>
        <v>2136657.5501018339</v>
      </c>
      <c r="AL227" s="476">
        <f t="shared" si="37"/>
        <v>-21904.871378529351</v>
      </c>
      <c r="AM227" s="426">
        <v>9</v>
      </c>
      <c r="AN227" s="426">
        <v>9</v>
      </c>
    </row>
    <row r="228" spans="1:40">
      <c r="A228" s="431">
        <v>702</v>
      </c>
      <c r="B228" s="432" t="s">
        <v>232</v>
      </c>
      <c r="C228" s="433">
        <v>4114</v>
      </c>
      <c r="D228" s="491">
        <v>57678.528503234731</v>
      </c>
      <c r="E228" s="487">
        <v>55740.343050102703</v>
      </c>
      <c r="F228" s="487">
        <v>55613.126409343444</v>
      </c>
      <c r="G228" s="487">
        <v>55613.126409343444</v>
      </c>
      <c r="H228" s="490">
        <f t="shared" si="30"/>
        <v>0</v>
      </c>
      <c r="I228" s="479">
        <v>597550.11942950694</v>
      </c>
      <c r="J228" s="480">
        <v>616365.78820399253</v>
      </c>
      <c r="K228" s="480">
        <v>565447.76531386306</v>
      </c>
      <c r="L228" s="480">
        <v>565447.76531386306</v>
      </c>
      <c r="M228" s="477">
        <f t="shared" si="31"/>
        <v>0</v>
      </c>
      <c r="N228" s="200">
        <v>655228.64793274167</v>
      </c>
      <c r="O228" s="437">
        <v>672106.13125409523</v>
      </c>
      <c r="P228" s="437">
        <v>621060.8917232065</v>
      </c>
      <c r="Q228" s="619">
        <f t="shared" si="32"/>
        <v>621060.8917232065</v>
      </c>
      <c r="R228" s="476">
        <f t="shared" si="38"/>
        <v>0</v>
      </c>
      <c r="S228" s="437">
        <v>1157648.3064830643</v>
      </c>
      <c r="T228" s="437">
        <v>1157648.3064830643</v>
      </c>
      <c r="U228" s="437">
        <v>1165825.8508979406</v>
      </c>
      <c r="V228" s="437">
        <v>1165825.8508979406</v>
      </c>
      <c r="W228" s="476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76">
        <f t="shared" si="34"/>
        <v>0</v>
      </c>
      <c r="AC228" s="437">
        <v>916302.00251641334</v>
      </c>
      <c r="AD228" s="437">
        <v>908019.82469745749</v>
      </c>
      <c r="AE228" s="437">
        <v>908019.82469745749</v>
      </c>
      <c r="AF228" s="437">
        <v>897669.0863562678</v>
      </c>
      <c r="AG228" s="476">
        <f t="shared" si="35"/>
        <v>-10350.738341189688</v>
      </c>
      <c r="AH228" s="435">
        <v>2729178.9569322197</v>
      </c>
      <c r="AI228" s="435">
        <v>2737774.2624346167</v>
      </c>
      <c r="AJ228" s="435">
        <v>2694906.5673186043</v>
      </c>
      <c r="AK228" s="425">
        <f t="shared" si="36"/>
        <v>2684555.8289774149</v>
      </c>
      <c r="AL228" s="476">
        <f t="shared" si="37"/>
        <v>-10350.738341189455</v>
      </c>
      <c r="AM228" s="426">
        <v>6</v>
      </c>
      <c r="AN228" s="426">
        <v>6</v>
      </c>
    </row>
    <row r="229" spans="1:40">
      <c r="A229" s="431">
        <v>704</v>
      </c>
      <c r="B229" s="432" t="s">
        <v>233</v>
      </c>
      <c r="C229" s="433">
        <v>6428</v>
      </c>
      <c r="D229" s="491">
        <v>4046538.9653121987</v>
      </c>
      <c r="E229" s="487">
        <v>4013423.0724594211</v>
      </c>
      <c r="F229" s="487">
        <v>4008044.6870801067</v>
      </c>
      <c r="G229" s="487">
        <v>4008044.6870801067</v>
      </c>
      <c r="H229" s="490">
        <f t="shared" si="30"/>
        <v>0</v>
      </c>
      <c r="I229" s="479">
        <v>703477.47559555341</v>
      </c>
      <c r="J229" s="480">
        <v>797312.46590641583</v>
      </c>
      <c r="K229" s="480">
        <v>740630.65388628095</v>
      </c>
      <c r="L229" s="480">
        <v>740630.65388628095</v>
      </c>
      <c r="M229" s="477">
        <f t="shared" si="31"/>
        <v>0</v>
      </c>
      <c r="N229" s="200">
        <v>4750016.4409077521</v>
      </c>
      <c r="O229" s="437">
        <v>4810735.5383658372</v>
      </c>
      <c r="P229" s="437">
        <v>4748675.3409663877</v>
      </c>
      <c r="Q229" s="619">
        <f t="shared" si="32"/>
        <v>4748675.3409663877</v>
      </c>
      <c r="R229" s="476">
        <f t="shared" si="38"/>
        <v>0</v>
      </c>
      <c r="S229" s="437">
        <v>1106055.9965042141</v>
      </c>
      <c r="T229" s="437">
        <v>1106055.9965042141</v>
      </c>
      <c r="U229" s="437">
        <v>1109658.2421610232</v>
      </c>
      <c r="V229" s="437">
        <v>1109658.2421610232</v>
      </c>
      <c r="W229" s="476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76">
        <f t="shared" si="34"/>
        <v>0</v>
      </c>
      <c r="AC229" s="437">
        <v>866097.27779392886</v>
      </c>
      <c r="AD229" s="437">
        <v>868009.49983116949</v>
      </c>
      <c r="AE229" s="437">
        <v>868009.49983116949</v>
      </c>
      <c r="AF229" s="437">
        <v>847116.43534206226</v>
      </c>
      <c r="AG229" s="476">
        <f t="shared" si="35"/>
        <v>-20893.06448910723</v>
      </c>
      <c r="AH229" s="435">
        <v>6722169.7152058948</v>
      </c>
      <c r="AI229" s="435">
        <v>6784801.0347012207</v>
      </c>
      <c r="AJ229" s="435">
        <v>6726343.0829585809</v>
      </c>
      <c r="AK229" s="425">
        <f t="shared" si="36"/>
        <v>6705450.0184694733</v>
      </c>
      <c r="AL229" s="476">
        <f t="shared" si="37"/>
        <v>-20893.064489107579</v>
      </c>
      <c r="AM229" s="426">
        <v>2</v>
      </c>
      <c r="AN229" s="426">
        <v>2</v>
      </c>
    </row>
    <row r="230" spans="1:40">
      <c r="A230" s="431">
        <v>707</v>
      </c>
      <c r="B230" s="432" t="s">
        <v>234</v>
      </c>
      <c r="C230" s="433">
        <v>1960</v>
      </c>
      <c r="D230" s="491">
        <v>-134431.16036186821</v>
      </c>
      <c r="E230" s="487">
        <v>-134237.22979314992</v>
      </c>
      <c r="F230" s="487">
        <v>-141142.62913648586</v>
      </c>
      <c r="G230" s="487">
        <v>-141142.62913648586</v>
      </c>
      <c r="H230" s="490">
        <f t="shared" si="30"/>
        <v>0</v>
      </c>
      <c r="I230" s="479">
        <v>-341687.9058319304</v>
      </c>
      <c r="J230" s="480">
        <v>-349213.3357168308</v>
      </c>
      <c r="K230" s="480">
        <v>-321317.02891003736</v>
      </c>
      <c r="L230" s="480">
        <v>-321317.02891003736</v>
      </c>
      <c r="M230" s="477">
        <f t="shared" si="31"/>
        <v>0</v>
      </c>
      <c r="N230" s="200">
        <v>-476119.06619379862</v>
      </c>
      <c r="O230" s="437">
        <v>-483450.56550998072</v>
      </c>
      <c r="P230" s="437">
        <v>-462459.65804652323</v>
      </c>
      <c r="Q230" s="619">
        <f t="shared" si="32"/>
        <v>-462459.65804652323</v>
      </c>
      <c r="R230" s="476">
        <f t="shared" si="38"/>
        <v>0</v>
      </c>
      <c r="S230" s="437">
        <v>1285567.5192918358</v>
      </c>
      <c r="T230" s="437">
        <v>1285567.5192918358</v>
      </c>
      <c r="U230" s="437">
        <v>1272819.4878410366</v>
      </c>
      <c r="V230" s="437">
        <v>1272819.4878410366</v>
      </c>
      <c r="W230" s="476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76">
        <f t="shared" si="34"/>
        <v>0</v>
      </c>
      <c r="AC230" s="437">
        <v>528296.09018291894</v>
      </c>
      <c r="AD230" s="437">
        <v>523328.94717674464</v>
      </c>
      <c r="AE230" s="437">
        <v>523328.94717674464</v>
      </c>
      <c r="AF230" s="437">
        <v>524382.82559333195</v>
      </c>
      <c r="AG230" s="476">
        <f t="shared" si="35"/>
        <v>1053.8784165873076</v>
      </c>
      <c r="AH230" s="435">
        <v>1337744.5432809563</v>
      </c>
      <c r="AI230" s="435">
        <v>1325445.9009585998</v>
      </c>
      <c r="AJ230" s="435">
        <v>1333688.776971258</v>
      </c>
      <c r="AK230" s="425">
        <f t="shared" si="36"/>
        <v>1334742.6553878454</v>
      </c>
      <c r="AL230" s="476">
        <f t="shared" si="37"/>
        <v>1053.8784165873658</v>
      </c>
      <c r="AM230" s="426">
        <v>12</v>
      </c>
      <c r="AN230" s="426">
        <v>12</v>
      </c>
    </row>
    <row r="231" spans="1:40">
      <c r="A231" s="431">
        <v>710</v>
      </c>
      <c r="B231" s="432" t="s">
        <v>589</v>
      </c>
      <c r="C231" s="433">
        <v>27306</v>
      </c>
      <c r="D231" s="491">
        <v>10783049.243564148</v>
      </c>
      <c r="E231" s="487">
        <v>10685065.172910035</v>
      </c>
      <c r="F231" s="487">
        <v>10665531.428135855</v>
      </c>
      <c r="G231" s="487">
        <v>10665531.428135855</v>
      </c>
      <c r="H231" s="490">
        <f t="shared" si="30"/>
        <v>0</v>
      </c>
      <c r="I231" s="479">
        <v>-3818082.6702285022</v>
      </c>
      <c r="J231" s="480">
        <v>-3653086.068021561</v>
      </c>
      <c r="K231" s="480">
        <v>-3865649.9542950182</v>
      </c>
      <c r="L231" s="480">
        <v>-3865649.9542950182</v>
      </c>
      <c r="M231" s="477">
        <f t="shared" si="31"/>
        <v>0</v>
      </c>
      <c r="N231" s="200">
        <v>6964966.5733356457</v>
      </c>
      <c r="O231" s="437">
        <v>7031979.1048884727</v>
      </c>
      <c r="P231" s="437">
        <v>6799881.4738408364</v>
      </c>
      <c r="Q231" s="619">
        <f t="shared" si="32"/>
        <v>6799881.4738408364</v>
      </c>
      <c r="R231" s="476">
        <f t="shared" si="38"/>
        <v>0</v>
      </c>
      <c r="S231" s="437">
        <v>7455473.8686111057</v>
      </c>
      <c r="T231" s="437">
        <v>7455473.8686111057</v>
      </c>
      <c r="U231" s="437">
        <v>7440546.0135168284</v>
      </c>
      <c r="V231" s="437">
        <v>7440546.0135168284</v>
      </c>
      <c r="W231" s="476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76">
        <f t="shared" si="34"/>
        <v>0</v>
      </c>
      <c r="AC231" s="437">
        <v>4934684.1501658158</v>
      </c>
      <c r="AD231" s="437">
        <v>4906071.2661115462</v>
      </c>
      <c r="AE231" s="437">
        <v>4906071.2661115462</v>
      </c>
      <c r="AF231" s="437">
        <v>4808817.0721378895</v>
      </c>
      <c r="AG231" s="476">
        <f t="shared" si="35"/>
        <v>-97254.193973656744</v>
      </c>
      <c r="AH231" s="435">
        <v>19355124.592112567</v>
      </c>
      <c r="AI231" s="435">
        <v>19393524.239611123</v>
      </c>
      <c r="AJ231" s="435">
        <v>19146498.75346921</v>
      </c>
      <c r="AK231" s="425">
        <f t="shared" si="36"/>
        <v>19049244.559495553</v>
      </c>
      <c r="AL231" s="476">
        <f t="shared" si="37"/>
        <v>-97254.193973656744</v>
      </c>
      <c r="AM231" s="426">
        <v>1</v>
      </c>
      <c r="AN231" s="427">
        <v>34</v>
      </c>
    </row>
    <row r="232" spans="1:40">
      <c r="A232" s="431">
        <v>729</v>
      </c>
      <c r="B232" s="432" t="s">
        <v>236</v>
      </c>
      <c r="C232" s="433">
        <v>8975</v>
      </c>
      <c r="D232" s="491">
        <v>1443351.0306418284</v>
      </c>
      <c r="E232" s="487">
        <v>1427393.5172502354</v>
      </c>
      <c r="F232" s="487">
        <v>1432018.1108501754</v>
      </c>
      <c r="G232" s="487">
        <v>1432018.1108501754</v>
      </c>
      <c r="H232" s="490">
        <f t="shared" si="30"/>
        <v>0</v>
      </c>
      <c r="I232" s="479">
        <v>-1082920.7281099767</v>
      </c>
      <c r="J232" s="480">
        <v>-1017774.3657715602</v>
      </c>
      <c r="K232" s="480">
        <v>-1049417.6338468341</v>
      </c>
      <c r="L232" s="480">
        <v>-1049417.6338468341</v>
      </c>
      <c r="M232" s="477">
        <f t="shared" si="31"/>
        <v>0</v>
      </c>
      <c r="N232" s="200">
        <v>360430.30253185169</v>
      </c>
      <c r="O232" s="437">
        <v>409619.15147867519</v>
      </c>
      <c r="P232" s="437">
        <v>382600.47700334131</v>
      </c>
      <c r="Q232" s="619">
        <f t="shared" si="32"/>
        <v>382600.47700334131</v>
      </c>
      <c r="R232" s="476">
        <f t="shared" si="38"/>
        <v>0</v>
      </c>
      <c r="S232" s="437">
        <v>4754713.060689006</v>
      </c>
      <c r="T232" s="437">
        <v>4754713.060689006</v>
      </c>
      <c r="U232" s="437">
        <v>4751158.3825585954</v>
      </c>
      <c r="V232" s="437">
        <v>4751158.3825585954</v>
      </c>
      <c r="W232" s="476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76">
        <f t="shared" si="34"/>
        <v>0</v>
      </c>
      <c r="AC232" s="437">
        <v>1922724.3817827792</v>
      </c>
      <c r="AD232" s="437">
        <v>1906183.9789308584</v>
      </c>
      <c r="AE232" s="437">
        <v>1906183.9789308584</v>
      </c>
      <c r="AF232" s="437">
        <v>1883138.1090361306</v>
      </c>
      <c r="AG232" s="476">
        <f t="shared" si="35"/>
        <v>-23045.869894727832</v>
      </c>
      <c r="AH232" s="435">
        <v>7037867.7450036369</v>
      </c>
      <c r="AI232" s="435">
        <v>7070516.1910985392</v>
      </c>
      <c r="AJ232" s="435">
        <v>7039942.8384927958</v>
      </c>
      <c r="AK232" s="425">
        <f t="shared" si="36"/>
        <v>7016896.9685980678</v>
      </c>
      <c r="AL232" s="476">
        <f t="shared" si="37"/>
        <v>-23045.869894728065</v>
      </c>
      <c r="AM232" s="426">
        <v>13</v>
      </c>
      <c r="AN232" s="426">
        <v>13</v>
      </c>
    </row>
    <row r="233" spans="1:40">
      <c r="A233" s="431">
        <v>732</v>
      </c>
      <c r="B233" s="432" t="s">
        <v>237</v>
      </c>
      <c r="C233" s="433">
        <v>3336</v>
      </c>
      <c r="D233" s="491">
        <v>2699290.4965281975</v>
      </c>
      <c r="E233" s="487">
        <v>2676822.6344674299</v>
      </c>
      <c r="F233" s="487">
        <v>2671670.3920068997</v>
      </c>
      <c r="G233" s="487">
        <v>2671670.3920068997</v>
      </c>
      <c r="H233" s="490">
        <f t="shared" si="30"/>
        <v>0</v>
      </c>
      <c r="I233" s="479">
        <v>-531755.02382122946</v>
      </c>
      <c r="J233" s="480">
        <v>-498173.33016209613</v>
      </c>
      <c r="K233" s="480">
        <v>-452388.71389720199</v>
      </c>
      <c r="L233" s="480">
        <v>-452388.71389720199</v>
      </c>
      <c r="M233" s="477">
        <f t="shared" si="31"/>
        <v>0</v>
      </c>
      <c r="N233" s="200">
        <v>2167535.472706968</v>
      </c>
      <c r="O233" s="437">
        <v>2178649.3043053336</v>
      </c>
      <c r="P233" s="437">
        <v>2219281.6781096975</v>
      </c>
      <c r="Q233" s="619">
        <f t="shared" si="32"/>
        <v>2219281.6781096975</v>
      </c>
      <c r="R233" s="476">
        <f t="shared" si="38"/>
        <v>0</v>
      </c>
      <c r="S233" s="437">
        <v>1350184.7130938445</v>
      </c>
      <c r="T233" s="437">
        <v>1350184.7130938445</v>
      </c>
      <c r="U233" s="437">
        <v>1347947.522416342</v>
      </c>
      <c r="V233" s="437">
        <v>1347947.522416342</v>
      </c>
      <c r="W233" s="476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76">
        <f t="shared" si="34"/>
        <v>0</v>
      </c>
      <c r="AC233" s="437">
        <v>763551.6679663423</v>
      </c>
      <c r="AD233" s="437">
        <v>758862.26892321138</v>
      </c>
      <c r="AE233" s="437">
        <v>758862.26892321138</v>
      </c>
      <c r="AF233" s="437">
        <v>757141.45744576736</v>
      </c>
      <c r="AG233" s="476">
        <f t="shared" si="35"/>
        <v>-1720.8114774440182</v>
      </c>
      <c r="AH233" s="435">
        <v>4281271.8537671547</v>
      </c>
      <c r="AI233" s="435">
        <v>4287696.2863223888</v>
      </c>
      <c r="AJ233" s="435">
        <v>4326091.469449251</v>
      </c>
      <c r="AK233" s="425">
        <f t="shared" si="36"/>
        <v>4324370.6579718068</v>
      </c>
      <c r="AL233" s="476">
        <f t="shared" si="37"/>
        <v>-1720.8114774441347</v>
      </c>
      <c r="AM233" s="426">
        <v>19</v>
      </c>
      <c r="AN233" s="426">
        <v>19</v>
      </c>
    </row>
    <row r="234" spans="1:40">
      <c r="A234" s="431">
        <v>734</v>
      </c>
      <c r="B234" s="432" t="s">
        <v>238</v>
      </c>
      <c r="C234" s="433">
        <v>50933</v>
      </c>
      <c r="D234" s="491">
        <v>7849434.6154460171</v>
      </c>
      <c r="E234" s="487">
        <v>7761891.3187841326</v>
      </c>
      <c r="F234" s="487">
        <v>7736539.0338136973</v>
      </c>
      <c r="G234" s="487">
        <v>7736539.0338136973</v>
      </c>
      <c r="H234" s="490">
        <f t="shared" si="30"/>
        <v>0</v>
      </c>
      <c r="I234" s="479">
        <v>-4410540.6856332347</v>
      </c>
      <c r="J234" s="480">
        <v>-3971899.991847022</v>
      </c>
      <c r="K234" s="480">
        <v>-4311028.9524480337</v>
      </c>
      <c r="L234" s="480">
        <v>-4311028.9524480337</v>
      </c>
      <c r="M234" s="477">
        <f t="shared" si="31"/>
        <v>0</v>
      </c>
      <c r="N234" s="200">
        <v>3438893.9298127824</v>
      </c>
      <c r="O234" s="437">
        <v>3789991.3269371102</v>
      </c>
      <c r="P234" s="437">
        <v>3425510.0813656636</v>
      </c>
      <c r="Q234" s="619">
        <f t="shared" si="32"/>
        <v>3425510.0813656636</v>
      </c>
      <c r="R234" s="476">
        <f t="shared" si="38"/>
        <v>0</v>
      </c>
      <c r="S234" s="437">
        <v>14840550.009954769</v>
      </c>
      <c r="T234" s="437">
        <v>14840550.009954769</v>
      </c>
      <c r="U234" s="437">
        <v>14859086.706145555</v>
      </c>
      <c r="V234" s="437">
        <v>14859086.706145555</v>
      </c>
      <c r="W234" s="476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76">
        <f t="shared" si="34"/>
        <v>0</v>
      </c>
      <c r="AC234" s="437">
        <v>9314040.8562865872</v>
      </c>
      <c r="AD234" s="437">
        <v>9264731.6399837546</v>
      </c>
      <c r="AE234" s="437">
        <v>9264731.6399837546</v>
      </c>
      <c r="AF234" s="437">
        <v>9133203.6394595839</v>
      </c>
      <c r="AG234" s="476">
        <f t="shared" si="35"/>
        <v>-131528.0005241707</v>
      </c>
      <c r="AH234" s="435">
        <v>27593484.79605414</v>
      </c>
      <c r="AI234" s="435">
        <v>27895272.976875633</v>
      </c>
      <c r="AJ234" s="435">
        <v>27549328.427494973</v>
      </c>
      <c r="AK234" s="425">
        <f t="shared" si="36"/>
        <v>27417800.426970802</v>
      </c>
      <c r="AL234" s="476">
        <f t="shared" si="37"/>
        <v>-131528.0005241707</v>
      </c>
      <c r="AM234" s="426">
        <v>2</v>
      </c>
      <c r="AN234" s="426">
        <v>2</v>
      </c>
    </row>
    <row r="235" spans="1:40">
      <c r="A235" s="431">
        <v>738</v>
      </c>
      <c r="B235" s="432" t="s">
        <v>590</v>
      </c>
      <c r="C235" s="433">
        <v>2917</v>
      </c>
      <c r="D235" s="491">
        <v>586069.2440926017</v>
      </c>
      <c r="E235" s="487">
        <v>580502.97735464061</v>
      </c>
      <c r="F235" s="487">
        <v>580195.54058288597</v>
      </c>
      <c r="G235" s="487">
        <v>580195.54058288597</v>
      </c>
      <c r="H235" s="490">
        <f t="shared" si="30"/>
        <v>0</v>
      </c>
      <c r="I235" s="479">
        <v>-62174.975978234441</v>
      </c>
      <c r="J235" s="480">
        <v>-48881.428477079833</v>
      </c>
      <c r="K235" s="480">
        <v>-64358.927318969072</v>
      </c>
      <c r="L235" s="480">
        <v>-64358.927318969072</v>
      </c>
      <c r="M235" s="477">
        <f t="shared" si="31"/>
        <v>0</v>
      </c>
      <c r="N235" s="200">
        <v>523894.26811436727</v>
      </c>
      <c r="O235" s="437">
        <v>531621.54887756077</v>
      </c>
      <c r="P235" s="437">
        <v>515836.61326391686</v>
      </c>
      <c r="Q235" s="619">
        <f t="shared" si="32"/>
        <v>515836.61326391692</v>
      </c>
      <c r="R235" s="476">
        <f t="shared" si="38"/>
        <v>0</v>
      </c>
      <c r="S235" s="437">
        <v>896627.41323248285</v>
      </c>
      <c r="T235" s="437">
        <v>896627.41323248285</v>
      </c>
      <c r="U235" s="437">
        <v>896684.20143546443</v>
      </c>
      <c r="V235" s="437">
        <v>896684.20143546443</v>
      </c>
      <c r="W235" s="476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76">
        <f t="shared" si="34"/>
        <v>0</v>
      </c>
      <c r="AC235" s="437">
        <v>578395.09857980616</v>
      </c>
      <c r="AD235" s="437">
        <v>574840.57792220556</v>
      </c>
      <c r="AE235" s="437">
        <v>574840.57792220556</v>
      </c>
      <c r="AF235" s="437">
        <v>569770.65239065827</v>
      </c>
      <c r="AG235" s="476">
        <f t="shared" si="35"/>
        <v>-5069.9255315472838</v>
      </c>
      <c r="AH235" s="435">
        <v>1998916.7799266563</v>
      </c>
      <c r="AI235" s="435">
        <v>2003089.5400322489</v>
      </c>
      <c r="AJ235" s="435">
        <v>1987361.392621587</v>
      </c>
      <c r="AK235" s="425">
        <f t="shared" si="36"/>
        <v>1982291.4670900395</v>
      </c>
      <c r="AL235" s="476">
        <f t="shared" si="37"/>
        <v>-5069.9255315475166</v>
      </c>
      <c r="AM235" s="426">
        <v>2</v>
      </c>
      <c r="AN235" s="426">
        <v>2</v>
      </c>
    </row>
    <row r="236" spans="1:40">
      <c r="A236" s="431">
        <v>739</v>
      </c>
      <c r="B236" s="432" t="s">
        <v>240</v>
      </c>
      <c r="C236" s="433">
        <v>3256</v>
      </c>
      <c r="D236" s="491">
        <v>-101081.89970094012</v>
      </c>
      <c r="E236" s="487">
        <v>-101959.57777671376</v>
      </c>
      <c r="F236" s="487">
        <v>-97222.295647146413</v>
      </c>
      <c r="G236" s="487">
        <v>-97222.295647146413</v>
      </c>
      <c r="H236" s="490">
        <f t="shared" si="30"/>
        <v>0</v>
      </c>
      <c r="I236" s="479">
        <v>2088264.9881709262</v>
      </c>
      <c r="J236" s="480">
        <v>2032918.2664114661</v>
      </c>
      <c r="K236" s="480">
        <v>2022684.5592090476</v>
      </c>
      <c r="L236" s="480">
        <v>2022684.5592090476</v>
      </c>
      <c r="M236" s="477">
        <f t="shared" si="31"/>
        <v>0</v>
      </c>
      <c r="N236" s="200">
        <v>1987183.0884699861</v>
      </c>
      <c r="O236" s="437">
        <v>1930958.6886347523</v>
      </c>
      <c r="P236" s="437">
        <v>1925462.2635619012</v>
      </c>
      <c r="Q236" s="619">
        <f t="shared" si="32"/>
        <v>1925462.2635619012</v>
      </c>
      <c r="R236" s="476">
        <f t="shared" si="38"/>
        <v>0</v>
      </c>
      <c r="S236" s="437">
        <v>1087668.4501855718</v>
      </c>
      <c r="T236" s="437">
        <v>1087668.4501855718</v>
      </c>
      <c r="U236" s="437">
        <v>1091048.1115239949</v>
      </c>
      <c r="V236" s="437">
        <v>1091048.1115239949</v>
      </c>
      <c r="W236" s="476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76">
        <f t="shared" si="34"/>
        <v>0</v>
      </c>
      <c r="AC236" s="437">
        <v>716428.90464880737</v>
      </c>
      <c r="AD236" s="437">
        <v>711363.64524454053</v>
      </c>
      <c r="AE236" s="437">
        <v>711363.64524454053</v>
      </c>
      <c r="AF236" s="437">
        <v>704284.69981162541</v>
      </c>
      <c r="AG236" s="476">
        <f t="shared" si="35"/>
        <v>-7078.9454329151195</v>
      </c>
      <c r="AH236" s="435">
        <v>3791280.443304365</v>
      </c>
      <c r="AI236" s="435">
        <v>3729990.7840648647</v>
      </c>
      <c r="AJ236" s="435">
        <v>3727874.0203304365</v>
      </c>
      <c r="AK236" s="425">
        <f t="shared" si="36"/>
        <v>3720795.0748975212</v>
      </c>
      <c r="AL236" s="476">
        <f t="shared" si="37"/>
        <v>-7078.9454329153523</v>
      </c>
      <c r="AM236" s="426">
        <v>9</v>
      </c>
      <c r="AN236" s="426">
        <v>9</v>
      </c>
    </row>
    <row r="237" spans="1:40">
      <c r="A237" s="431">
        <v>740</v>
      </c>
      <c r="B237" s="432" t="s">
        <v>591</v>
      </c>
      <c r="C237" s="433">
        <v>32085</v>
      </c>
      <c r="D237" s="491">
        <v>-723329.88290340453</v>
      </c>
      <c r="E237" s="487">
        <v>-737471.22549690865</v>
      </c>
      <c r="F237" s="487">
        <v>-839159.38400392421</v>
      </c>
      <c r="G237" s="487">
        <v>-839159.38400392421</v>
      </c>
      <c r="H237" s="490">
        <f t="shared" si="30"/>
        <v>0</v>
      </c>
      <c r="I237" s="479">
        <v>-8404300.1301595848</v>
      </c>
      <c r="J237" s="480">
        <v>-8617347.4588085748</v>
      </c>
      <c r="K237" s="480">
        <v>-9015121.2972194552</v>
      </c>
      <c r="L237" s="480">
        <v>-9015121.2972194552</v>
      </c>
      <c r="M237" s="477">
        <f t="shared" si="31"/>
        <v>0</v>
      </c>
      <c r="N237" s="200">
        <v>-9127630.0130629893</v>
      </c>
      <c r="O237" s="437">
        <v>-9354818.6843054835</v>
      </c>
      <c r="P237" s="437">
        <v>-9854280.6812233794</v>
      </c>
      <c r="Q237" s="619">
        <f t="shared" si="32"/>
        <v>-9854280.6812233794</v>
      </c>
      <c r="R237" s="476">
        <f t="shared" si="38"/>
        <v>0</v>
      </c>
      <c r="S237" s="437">
        <v>9354679.6741068345</v>
      </c>
      <c r="T237" s="437">
        <v>9354679.6741068345</v>
      </c>
      <c r="U237" s="437">
        <v>9358231.9081515893</v>
      </c>
      <c r="V237" s="437">
        <v>9358231.9081515893</v>
      </c>
      <c r="W237" s="476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76">
        <f t="shared" si="34"/>
        <v>0</v>
      </c>
      <c r="AC237" s="437">
        <v>6265151.8699142206</v>
      </c>
      <c r="AD237" s="437">
        <v>6218505.9838826526</v>
      </c>
      <c r="AE237" s="437">
        <v>6218505.9838826526</v>
      </c>
      <c r="AF237" s="437">
        <v>6152036.684439783</v>
      </c>
      <c r="AG237" s="476">
        <f t="shared" si="35"/>
        <v>-66469.299442869611</v>
      </c>
      <c r="AH237" s="435">
        <v>6492201.5309580658</v>
      </c>
      <c r="AI237" s="435">
        <v>6218366.9736840036</v>
      </c>
      <c r="AJ237" s="435">
        <v>5722457.2108108625</v>
      </c>
      <c r="AK237" s="425">
        <f t="shared" si="36"/>
        <v>5655987.9113679929</v>
      </c>
      <c r="AL237" s="476">
        <f t="shared" si="37"/>
        <v>-66469.299442869611</v>
      </c>
      <c r="AM237" s="426">
        <v>10</v>
      </c>
      <c r="AN237" s="426">
        <v>10</v>
      </c>
    </row>
    <row r="238" spans="1:40">
      <c r="A238" s="431">
        <v>742</v>
      </c>
      <c r="B238" s="432" t="s">
        <v>242</v>
      </c>
      <c r="C238" s="433">
        <v>988</v>
      </c>
      <c r="D238" s="491">
        <v>903988.36840953131</v>
      </c>
      <c r="E238" s="487">
        <v>896480.5162490512</v>
      </c>
      <c r="F238" s="487">
        <v>898171.34695777204</v>
      </c>
      <c r="G238" s="487">
        <v>898171.34695777204</v>
      </c>
      <c r="H238" s="490">
        <f t="shared" si="30"/>
        <v>0</v>
      </c>
      <c r="I238" s="479">
        <v>154898.07105306571</v>
      </c>
      <c r="J238" s="480">
        <v>163036.6276650365</v>
      </c>
      <c r="K238" s="480">
        <v>151679.13289492691</v>
      </c>
      <c r="L238" s="480">
        <v>151679.13289492691</v>
      </c>
      <c r="M238" s="477">
        <f t="shared" si="31"/>
        <v>0</v>
      </c>
      <c r="N238" s="200">
        <v>1058886.439462597</v>
      </c>
      <c r="O238" s="437">
        <v>1059517.1439140877</v>
      </c>
      <c r="P238" s="437">
        <v>1049850.479852699</v>
      </c>
      <c r="Q238" s="619">
        <f t="shared" si="32"/>
        <v>1049850.479852699</v>
      </c>
      <c r="R238" s="476">
        <f t="shared" si="38"/>
        <v>0</v>
      </c>
      <c r="S238" s="437">
        <v>-23235.849207795218</v>
      </c>
      <c r="T238" s="437">
        <v>-23235.849207795218</v>
      </c>
      <c r="U238" s="437">
        <v>-22975.863869158784</v>
      </c>
      <c r="V238" s="437">
        <v>-22975.863869158784</v>
      </c>
      <c r="W238" s="476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76">
        <f t="shared" si="34"/>
        <v>0</v>
      </c>
      <c r="AC238" s="437">
        <v>226616.96230358176</v>
      </c>
      <c r="AD238" s="437">
        <v>224646.4887172055</v>
      </c>
      <c r="AE238" s="437">
        <v>224646.4887172055</v>
      </c>
      <c r="AF238" s="437">
        <v>227813.65568504349</v>
      </c>
      <c r="AG238" s="476">
        <f t="shared" si="35"/>
        <v>3167.166967837984</v>
      </c>
      <c r="AH238" s="435">
        <v>1262267.5525583834</v>
      </c>
      <c r="AI238" s="435">
        <v>1260927.783423498</v>
      </c>
      <c r="AJ238" s="435">
        <v>1251521.1047007458</v>
      </c>
      <c r="AK238" s="425">
        <f t="shared" si="36"/>
        <v>1254688.2716685836</v>
      </c>
      <c r="AL238" s="476">
        <f t="shared" si="37"/>
        <v>3167.1669678378385</v>
      </c>
      <c r="AM238" s="426">
        <v>19</v>
      </c>
      <c r="AN238" s="426">
        <v>19</v>
      </c>
    </row>
    <row r="239" spans="1:40">
      <c r="A239" s="431">
        <v>743</v>
      </c>
      <c r="B239" s="432" t="s">
        <v>243</v>
      </c>
      <c r="C239" s="433">
        <v>65323</v>
      </c>
      <c r="D239" s="491">
        <v>20874348.71092245</v>
      </c>
      <c r="E239" s="487">
        <v>20674675.10661703</v>
      </c>
      <c r="F239" s="487">
        <v>20592841.726926219</v>
      </c>
      <c r="G239" s="487">
        <v>20592841.726926219</v>
      </c>
      <c r="H239" s="490">
        <f t="shared" si="30"/>
        <v>0</v>
      </c>
      <c r="I239" s="479">
        <v>-16002746.863742884</v>
      </c>
      <c r="J239" s="480">
        <v>-15386914.952468857</v>
      </c>
      <c r="K239" s="480">
        <v>-16186607.361061636</v>
      </c>
      <c r="L239" s="480">
        <v>-16186607.361061636</v>
      </c>
      <c r="M239" s="477">
        <f t="shared" si="31"/>
        <v>0</v>
      </c>
      <c r="N239" s="200">
        <v>4871601.8471795656</v>
      </c>
      <c r="O239" s="437">
        <v>5287760.1541481726</v>
      </c>
      <c r="P239" s="437">
        <v>4406234.3658645824</v>
      </c>
      <c r="Q239" s="619">
        <f t="shared" si="32"/>
        <v>4406234.3658645824</v>
      </c>
      <c r="R239" s="476">
        <f t="shared" si="38"/>
        <v>0</v>
      </c>
      <c r="S239" s="437">
        <v>12255041.442170158</v>
      </c>
      <c r="T239" s="437">
        <v>12255041.442170158</v>
      </c>
      <c r="U239" s="437">
        <v>12299018.935356123</v>
      </c>
      <c r="V239" s="437">
        <v>12299018.935356123</v>
      </c>
      <c r="W239" s="476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76">
        <f t="shared" si="34"/>
        <v>0</v>
      </c>
      <c r="AC239" s="437">
        <v>10083401.816684172</v>
      </c>
      <c r="AD239" s="437">
        <v>10048123.004672371</v>
      </c>
      <c r="AE239" s="437">
        <v>10048123.004672371</v>
      </c>
      <c r="AF239" s="437">
        <v>9891809.9511747789</v>
      </c>
      <c r="AG239" s="476">
        <f t="shared" si="35"/>
        <v>-156313.05349759199</v>
      </c>
      <c r="AH239" s="435">
        <v>27210045.106033895</v>
      </c>
      <c r="AI239" s="435">
        <v>27590924.600990701</v>
      </c>
      <c r="AJ239" s="435">
        <v>26753376.305893078</v>
      </c>
      <c r="AK239" s="425">
        <f t="shared" si="36"/>
        <v>26597063.252395485</v>
      </c>
      <c r="AL239" s="476">
        <f t="shared" si="37"/>
        <v>-156313.05349759385</v>
      </c>
      <c r="AM239" s="426">
        <v>14</v>
      </c>
      <c r="AN239" s="426">
        <v>14</v>
      </c>
    </row>
    <row r="240" spans="1:40">
      <c r="A240" s="431">
        <v>746</v>
      </c>
      <c r="B240" s="432" t="s">
        <v>244</v>
      </c>
      <c r="C240" s="433">
        <v>4735</v>
      </c>
      <c r="D240" s="491">
        <v>5676631.2362013832</v>
      </c>
      <c r="E240" s="487">
        <v>5630736.7929013371</v>
      </c>
      <c r="F240" s="487">
        <v>5629985.8239320824</v>
      </c>
      <c r="G240" s="487">
        <v>5629985.8239320824</v>
      </c>
      <c r="H240" s="490">
        <f t="shared" si="30"/>
        <v>0</v>
      </c>
      <c r="I240" s="479">
        <v>-1043173.6929698376</v>
      </c>
      <c r="J240" s="480">
        <v>-1010018.3627798411</v>
      </c>
      <c r="K240" s="480">
        <v>-999073.91067979706</v>
      </c>
      <c r="L240" s="480">
        <v>-999073.91067979706</v>
      </c>
      <c r="M240" s="477">
        <f t="shared" si="31"/>
        <v>0</v>
      </c>
      <c r="N240" s="200">
        <v>4633457.5432315459</v>
      </c>
      <c r="O240" s="437">
        <v>4620718.4301214963</v>
      </c>
      <c r="P240" s="437">
        <v>4630911.9132522857</v>
      </c>
      <c r="Q240" s="619">
        <f t="shared" si="32"/>
        <v>4630911.9132522857</v>
      </c>
      <c r="R240" s="476">
        <f t="shared" si="38"/>
        <v>0</v>
      </c>
      <c r="S240" s="437">
        <v>1411084.5795577408</v>
      </c>
      <c r="T240" s="437">
        <v>1411084.5795577408</v>
      </c>
      <c r="U240" s="437">
        <v>1410848.1951298011</v>
      </c>
      <c r="V240" s="437">
        <v>1410848.1951298011</v>
      </c>
      <c r="W240" s="476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76">
        <f t="shared" si="34"/>
        <v>0</v>
      </c>
      <c r="AC240" s="437">
        <v>932403.37805192301</v>
      </c>
      <c r="AD240" s="437">
        <v>926839.79076193168</v>
      </c>
      <c r="AE240" s="437">
        <v>926839.79076193168</v>
      </c>
      <c r="AF240" s="437">
        <v>927037.86173937644</v>
      </c>
      <c r="AG240" s="476">
        <f t="shared" si="35"/>
        <v>198.0709774447605</v>
      </c>
      <c r="AH240" s="435">
        <v>6976945.5008412097</v>
      </c>
      <c r="AI240" s="435">
        <v>6958642.8004411692</v>
      </c>
      <c r="AJ240" s="435">
        <v>6968599.899144019</v>
      </c>
      <c r="AK240" s="425">
        <f t="shared" si="36"/>
        <v>6968797.9701214638</v>
      </c>
      <c r="AL240" s="476">
        <f t="shared" si="37"/>
        <v>198.0709774447605</v>
      </c>
      <c r="AM240" s="426">
        <v>17</v>
      </c>
      <c r="AN240" s="426">
        <v>17</v>
      </c>
    </row>
    <row r="241" spans="1:40">
      <c r="A241" s="431">
        <v>747</v>
      </c>
      <c r="B241" s="432" t="s">
        <v>592</v>
      </c>
      <c r="C241" s="433">
        <v>1308</v>
      </c>
      <c r="D241" s="491">
        <v>187009.90258710016</v>
      </c>
      <c r="E241" s="487">
        <v>185014.6930635561</v>
      </c>
      <c r="F241" s="487">
        <v>181526.17457036942</v>
      </c>
      <c r="G241" s="487">
        <v>181526.17457036942</v>
      </c>
      <c r="H241" s="490">
        <f t="shared" si="30"/>
        <v>0</v>
      </c>
      <c r="I241" s="479">
        <v>558391.32071888365</v>
      </c>
      <c r="J241" s="480">
        <v>568127.90703598224</v>
      </c>
      <c r="K241" s="480">
        <v>574282.73033466376</v>
      </c>
      <c r="L241" s="480">
        <v>574282.73033466376</v>
      </c>
      <c r="M241" s="477">
        <f t="shared" si="31"/>
        <v>0</v>
      </c>
      <c r="N241" s="200">
        <v>745401.22330598382</v>
      </c>
      <c r="O241" s="437">
        <v>753142.60009953834</v>
      </c>
      <c r="P241" s="437">
        <v>755808.90490503318</v>
      </c>
      <c r="Q241" s="619">
        <f t="shared" si="32"/>
        <v>755808.90490503318</v>
      </c>
      <c r="R241" s="476">
        <f t="shared" si="38"/>
        <v>0</v>
      </c>
      <c r="S241" s="437">
        <v>545318.5543207709</v>
      </c>
      <c r="T241" s="437">
        <v>545318.5543207709</v>
      </c>
      <c r="U241" s="437">
        <v>546791.75487211917</v>
      </c>
      <c r="V241" s="437">
        <v>546791.75487211917</v>
      </c>
      <c r="W241" s="476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76">
        <f t="shared" si="34"/>
        <v>0</v>
      </c>
      <c r="AC241" s="437">
        <v>338806.74642719282</v>
      </c>
      <c r="AD241" s="437">
        <v>335487.37715929974</v>
      </c>
      <c r="AE241" s="437">
        <v>335487.37715929974</v>
      </c>
      <c r="AF241" s="437">
        <v>335091.58715118672</v>
      </c>
      <c r="AG241" s="476">
        <f t="shared" si="35"/>
        <v>-395.79000811302103</v>
      </c>
      <c r="AH241" s="435">
        <v>1629526.5240539475</v>
      </c>
      <c r="AI241" s="435">
        <v>1633948.531579609</v>
      </c>
      <c r="AJ241" s="435">
        <v>1638088.0369364521</v>
      </c>
      <c r="AK241" s="425">
        <f t="shared" si="36"/>
        <v>1637692.2469283391</v>
      </c>
      <c r="AL241" s="476">
        <f t="shared" si="37"/>
        <v>-395.79000811302103</v>
      </c>
      <c r="AM241" s="426">
        <v>4</v>
      </c>
      <c r="AN241" s="426">
        <v>4</v>
      </c>
    </row>
    <row r="242" spans="1:40">
      <c r="A242" s="431">
        <v>748</v>
      </c>
      <c r="B242" s="432" t="s">
        <v>246</v>
      </c>
      <c r="C242" s="433">
        <v>4897</v>
      </c>
      <c r="D242" s="491">
        <v>4263710.9390320554</v>
      </c>
      <c r="E242" s="487">
        <v>4228973.8155684983</v>
      </c>
      <c r="F242" s="487">
        <v>4235228.7813030183</v>
      </c>
      <c r="G242" s="487">
        <v>4235228.7813030183</v>
      </c>
      <c r="H242" s="490">
        <f t="shared" si="30"/>
        <v>0</v>
      </c>
      <c r="I242" s="479">
        <v>-2138248.7479496817</v>
      </c>
      <c r="J242" s="480">
        <v>-2102718.1085671331</v>
      </c>
      <c r="K242" s="480">
        <v>-2114721.9620225313</v>
      </c>
      <c r="L242" s="480">
        <v>-2114721.9620225313</v>
      </c>
      <c r="M242" s="477">
        <f t="shared" si="31"/>
        <v>0</v>
      </c>
      <c r="N242" s="200">
        <v>2125462.1910823733</v>
      </c>
      <c r="O242" s="437">
        <v>2126255.7070013653</v>
      </c>
      <c r="P242" s="437">
        <v>2120506.8192804875</v>
      </c>
      <c r="Q242" s="619">
        <f t="shared" si="32"/>
        <v>2120506.819280487</v>
      </c>
      <c r="R242" s="476">
        <f t="shared" si="38"/>
        <v>0</v>
      </c>
      <c r="S242" s="437">
        <v>2570702.8939212784</v>
      </c>
      <c r="T242" s="437">
        <v>2570702.8939212784</v>
      </c>
      <c r="U242" s="437">
        <v>2561589.8101555142</v>
      </c>
      <c r="V242" s="437">
        <v>2561589.8101555142</v>
      </c>
      <c r="W242" s="476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76">
        <f t="shared" si="34"/>
        <v>0</v>
      </c>
      <c r="AC242" s="437">
        <v>1030317.1434465179</v>
      </c>
      <c r="AD242" s="437">
        <v>1023759.4376548243</v>
      </c>
      <c r="AE242" s="437">
        <v>1023759.4376548243</v>
      </c>
      <c r="AF242" s="437">
        <v>1015680.294506805</v>
      </c>
      <c r="AG242" s="476">
        <f t="shared" si="35"/>
        <v>-8079.1431480193278</v>
      </c>
      <c r="AH242" s="435">
        <v>5726482.2284501698</v>
      </c>
      <c r="AI242" s="435">
        <v>5720718.0385774681</v>
      </c>
      <c r="AJ242" s="435">
        <v>5705856.0670908252</v>
      </c>
      <c r="AK242" s="425">
        <f t="shared" si="36"/>
        <v>5697776.9239428062</v>
      </c>
      <c r="AL242" s="476">
        <f t="shared" si="37"/>
        <v>-8079.1431480189785</v>
      </c>
      <c r="AM242" s="426">
        <v>17</v>
      </c>
      <c r="AN242" s="426">
        <v>17</v>
      </c>
    </row>
    <row r="243" spans="1:40">
      <c r="A243" s="431">
        <v>749</v>
      </c>
      <c r="B243" s="432" t="s">
        <v>247</v>
      </c>
      <c r="C243" s="433">
        <v>21232</v>
      </c>
      <c r="D243" s="491">
        <v>10862908.89598104</v>
      </c>
      <c r="E243" s="487">
        <v>10767593.661813548</v>
      </c>
      <c r="F243" s="487">
        <v>10743070.263038523</v>
      </c>
      <c r="G243" s="487">
        <v>10743070.263038523</v>
      </c>
      <c r="H243" s="490">
        <f t="shared" si="30"/>
        <v>0</v>
      </c>
      <c r="I243" s="479">
        <v>-5157915.7318447623</v>
      </c>
      <c r="J243" s="480">
        <v>-5058877.4743180294</v>
      </c>
      <c r="K243" s="480">
        <v>-5334053.7363411756</v>
      </c>
      <c r="L243" s="480">
        <v>-5334053.7363411756</v>
      </c>
      <c r="M243" s="477">
        <f t="shared" si="31"/>
        <v>0</v>
      </c>
      <c r="N243" s="200">
        <v>5704993.1641362775</v>
      </c>
      <c r="O243" s="437">
        <v>5708716.1874955185</v>
      </c>
      <c r="P243" s="437">
        <v>5409016.5266973479</v>
      </c>
      <c r="Q243" s="619">
        <f t="shared" si="32"/>
        <v>5409016.5266973479</v>
      </c>
      <c r="R243" s="476">
        <f t="shared" si="38"/>
        <v>0</v>
      </c>
      <c r="S243" s="437">
        <v>5021166.8143064026</v>
      </c>
      <c r="T243" s="437">
        <v>5021166.8143064026</v>
      </c>
      <c r="U243" s="437">
        <v>5010593.8415084388</v>
      </c>
      <c r="V243" s="437">
        <v>5010593.8415084388</v>
      </c>
      <c r="W243" s="476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76">
        <f t="shared" si="34"/>
        <v>0</v>
      </c>
      <c r="AC243" s="437">
        <v>3094146.3855655156</v>
      </c>
      <c r="AD243" s="437">
        <v>3085552.3284853683</v>
      </c>
      <c r="AE243" s="437">
        <v>3085552.3284853683</v>
      </c>
      <c r="AF243" s="437">
        <v>3020021.1533850855</v>
      </c>
      <c r="AG243" s="476">
        <f t="shared" si="35"/>
        <v>-65531.175100282766</v>
      </c>
      <c r="AH243" s="435">
        <v>13820306.364008196</v>
      </c>
      <c r="AI243" s="435">
        <v>13815435.330287289</v>
      </c>
      <c r="AJ243" s="435">
        <v>13505162.696691154</v>
      </c>
      <c r="AK243" s="425">
        <f t="shared" si="36"/>
        <v>13439631.521590872</v>
      </c>
      <c r="AL243" s="476">
        <f t="shared" si="37"/>
        <v>-65531.175100281835</v>
      </c>
      <c r="AM243" s="426">
        <v>11</v>
      </c>
      <c r="AN243" s="426">
        <v>11</v>
      </c>
    </row>
    <row r="244" spans="1:40">
      <c r="A244" s="431">
        <v>751</v>
      </c>
      <c r="B244" s="432" t="s">
        <v>248</v>
      </c>
      <c r="C244" s="433">
        <v>2877</v>
      </c>
      <c r="D244" s="491">
        <v>1250538.8274485616</v>
      </c>
      <c r="E244" s="487">
        <v>1239794.7718241205</v>
      </c>
      <c r="F244" s="487">
        <v>1238999.5504707065</v>
      </c>
      <c r="G244" s="487">
        <v>1238999.5504707065</v>
      </c>
      <c r="H244" s="490">
        <f t="shared" si="30"/>
        <v>0</v>
      </c>
      <c r="I244" s="479">
        <v>58563.011008915186</v>
      </c>
      <c r="J244" s="480">
        <v>76263.177771388728</v>
      </c>
      <c r="K244" s="480">
        <v>48344.753976562104</v>
      </c>
      <c r="L244" s="480">
        <v>48344.753976562104</v>
      </c>
      <c r="M244" s="477">
        <f t="shared" si="31"/>
        <v>0</v>
      </c>
      <c r="N244" s="200">
        <v>1309101.8384574768</v>
      </c>
      <c r="O244" s="437">
        <v>1316057.9495955093</v>
      </c>
      <c r="P244" s="437">
        <v>1287344.3044472686</v>
      </c>
      <c r="Q244" s="619">
        <f t="shared" si="32"/>
        <v>1287344.3044472686</v>
      </c>
      <c r="R244" s="476">
        <f t="shared" si="38"/>
        <v>0</v>
      </c>
      <c r="S244" s="437">
        <v>1203607.1248143001</v>
      </c>
      <c r="T244" s="437">
        <v>1203607.1248143001</v>
      </c>
      <c r="U244" s="437">
        <v>1201637.772055164</v>
      </c>
      <c r="V244" s="437">
        <v>1201637.772055164</v>
      </c>
      <c r="W244" s="476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76">
        <f t="shared" si="34"/>
        <v>0</v>
      </c>
      <c r="AC244" s="437">
        <v>520394.01247684244</v>
      </c>
      <c r="AD244" s="437">
        <v>517606.75888988702</v>
      </c>
      <c r="AE244" s="437">
        <v>517606.75888988702</v>
      </c>
      <c r="AF244" s="437">
        <v>505376.80502929178</v>
      </c>
      <c r="AG244" s="476">
        <f t="shared" si="35"/>
        <v>-12229.95386059524</v>
      </c>
      <c r="AH244" s="435">
        <v>3033102.9757486195</v>
      </c>
      <c r="AI244" s="435">
        <v>3037271.8332996964</v>
      </c>
      <c r="AJ244" s="435">
        <v>3006588.8353923196</v>
      </c>
      <c r="AK244" s="425">
        <f t="shared" si="36"/>
        <v>2994358.8815317242</v>
      </c>
      <c r="AL244" s="476">
        <f t="shared" si="37"/>
        <v>-12229.953860595357</v>
      </c>
      <c r="AM244" s="426">
        <v>19</v>
      </c>
      <c r="AN244" s="426">
        <v>19</v>
      </c>
    </row>
    <row r="245" spans="1:40">
      <c r="A245" s="431">
        <v>753</v>
      </c>
      <c r="B245" s="432" t="s">
        <v>593</v>
      </c>
      <c r="C245" s="433">
        <v>22320</v>
      </c>
      <c r="D245" s="491">
        <v>13690346.348620944</v>
      </c>
      <c r="E245" s="487">
        <v>13573826.870745249</v>
      </c>
      <c r="F245" s="487">
        <v>13541241.280235691</v>
      </c>
      <c r="G245" s="487">
        <v>13541241.280235691</v>
      </c>
      <c r="H245" s="490">
        <f t="shared" si="30"/>
        <v>0</v>
      </c>
      <c r="I245" s="479">
        <v>9157788.5106020197</v>
      </c>
      <c r="J245" s="480">
        <v>9272165.4495492876</v>
      </c>
      <c r="K245" s="480">
        <v>8980263.076268563</v>
      </c>
      <c r="L245" s="480">
        <v>8980263.076268563</v>
      </c>
      <c r="M245" s="477">
        <f t="shared" si="31"/>
        <v>0</v>
      </c>
      <c r="N245" s="200">
        <v>22848134.859222963</v>
      </c>
      <c r="O245" s="437">
        <v>22845992.320294537</v>
      </c>
      <c r="P245" s="437">
        <v>22521504.356504254</v>
      </c>
      <c r="Q245" s="619">
        <f t="shared" si="32"/>
        <v>22521504.356504254</v>
      </c>
      <c r="R245" s="476">
        <f t="shared" si="38"/>
        <v>0</v>
      </c>
      <c r="S245" s="437">
        <v>-611625.19707006414</v>
      </c>
      <c r="T245" s="437">
        <v>-611625.19707006414</v>
      </c>
      <c r="U245" s="437">
        <v>-613531.47980384016</v>
      </c>
      <c r="V245" s="437">
        <v>-613531.47980384016</v>
      </c>
      <c r="W245" s="476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76">
        <f t="shared" si="34"/>
        <v>0</v>
      </c>
      <c r="AC245" s="437">
        <v>2524700.1190139693</v>
      </c>
      <c r="AD245" s="437">
        <v>2537555.0277448851</v>
      </c>
      <c r="AE245" s="437">
        <v>2537555.0277448851</v>
      </c>
      <c r="AF245" s="437">
        <v>2475592.6170254587</v>
      </c>
      <c r="AG245" s="476">
        <f t="shared" si="35"/>
        <v>-61962.410719426349</v>
      </c>
      <c r="AH245" s="435">
        <v>24761209.781166866</v>
      </c>
      <c r="AI245" s="435">
        <v>24771922.150969356</v>
      </c>
      <c r="AJ245" s="435">
        <v>24445527.904445298</v>
      </c>
      <c r="AK245" s="425">
        <f t="shared" si="36"/>
        <v>24383565.49372587</v>
      </c>
      <c r="AL245" s="476">
        <f t="shared" si="37"/>
        <v>-61962.410719428211</v>
      </c>
      <c r="AM245" s="426">
        <v>1</v>
      </c>
      <c r="AN245" s="427">
        <v>32</v>
      </c>
    </row>
    <row r="246" spans="1:40">
      <c r="A246" s="431">
        <v>755</v>
      </c>
      <c r="B246" s="432" t="s">
        <v>594</v>
      </c>
      <c r="C246" s="433">
        <v>6217</v>
      </c>
      <c r="D246" s="491">
        <v>3403514.1351950676</v>
      </c>
      <c r="E246" s="487">
        <v>3374500.9417069838</v>
      </c>
      <c r="F246" s="487">
        <v>3375946.2205832535</v>
      </c>
      <c r="G246" s="487">
        <v>3375946.2205832535</v>
      </c>
      <c r="H246" s="490">
        <f t="shared" si="30"/>
        <v>0</v>
      </c>
      <c r="I246" s="479">
        <v>2326352.9122314262</v>
      </c>
      <c r="J246" s="480">
        <v>2360149.0810535834</v>
      </c>
      <c r="K246" s="480">
        <v>1637120.9991346418</v>
      </c>
      <c r="L246" s="480">
        <v>1637120.9991346418</v>
      </c>
      <c r="M246" s="477">
        <f t="shared" si="31"/>
        <v>0</v>
      </c>
      <c r="N246" s="200">
        <v>5729867.0474264938</v>
      </c>
      <c r="O246" s="437">
        <v>5734650.0227605673</v>
      </c>
      <c r="P246" s="437">
        <v>5013067.2197178956</v>
      </c>
      <c r="Q246" s="619">
        <f t="shared" si="32"/>
        <v>5013067.2197178956</v>
      </c>
      <c r="R246" s="476">
        <f t="shared" si="38"/>
        <v>0</v>
      </c>
      <c r="S246" s="437">
        <v>-48610.335248436146</v>
      </c>
      <c r="T246" s="437">
        <v>-48610.335248436146</v>
      </c>
      <c r="U246" s="437">
        <v>-16214.597533682334</v>
      </c>
      <c r="V246" s="437">
        <v>-16214.597533682334</v>
      </c>
      <c r="W246" s="476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76">
        <f t="shared" si="34"/>
        <v>0</v>
      </c>
      <c r="AC246" s="437">
        <v>899467.50349553861</v>
      </c>
      <c r="AD246" s="437">
        <v>899365.08739269641</v>
      </c>
      <c r="AE246" s="437">
        <v>899365.08739269641</v>
      </c>
      <c r="AF246" s="437">
        <v>868897.16991338076</v>
      </c>
      <c r="AG246" s="476">
        <f t="shared" si="35"/>
        <v>-30467.917479315656</v>
      </c>
      <c r="AH246" s="435">
        <v>6580724.2156735966</v>
      </c>
      <c r="AI246" s="435">
        <v>6585404.7749048276</v>
      </c>
      <c r="AJ246" s="435">
        <v>5896217.7095769094</v>
      </c>
      <c r="AK246" s="425">
        <f t="shared" si="36"/>
        <v>5865749.7920975937</v>
      </c>
      <c r="AL246" s="476">
        <f t="shared" si="37"/>
        <v>-30467.917479315773</v>
      </c>
      <c r="AM246" s="426">
        <v>1</v>
      </c>
      <c r="AN246" s="427">
        <v>34</v>
      </c>
    </row>
    <row r="247" spans="1:40">
      <c r="A247" s="431">
        <v>758</v>
      </c>
      <c r="B247" s="432" t="s">
        <v>251</v>
      </c>
      <c r="C247" s="433">
        <v>8134</v>
      </c>
      <c r="D247" s="491">
        <v>8169730.8285730444</v>
      </c>
      <c r="E247" s="487">
        <v>8102544.0979232006</v>
      </c>
      <c r="F247" s="487">
        <v>8102877.826890355</v>
      </c>
      <c r="G247" s="487">
        <v>8102877.826890355</v>
      </c>
      <c r="H247" s="490">
        <f t="shared" si="30"/>
        <v>0</v>
      </c>
      <c r="I247" s="479">
        <v>-3702667.1321430146</v>
      </c>
      <c r="J247" s="480">
        <v>-3639286.1830948452</v>
      </c>
      <c r="K247" s="480">
        <v>-3648286.21919114</v>
      </c>
      <c r="L247" s="480">
        <v>-3648286.21919114</v>
      </c>
      <c r="M247" s="477">
        <f t="shared" si="31"/>
        <v>0</v>
      </c>
      <c r="N247" s="200">
        <v>4467063.6964300303</v>
      </c>
      <c r="O247" s="437">
        <v>4463257.9148283554</v>
      </c>
      <c r="P247" s="437">
        <v>4454591.6076992154</v>
      </c>
      <c r="Q247" s="619">
        <f t="shared" si="32"/>
        <v>4454591.6076992154</v>
      </c>
      <c r="R247" s="476">
        <f t="shared" si="38"/>
        <v>0</v>
      </c>
      <c r="S247" s="437">
        <v>604044.98044418986</v>
      </c>
      <c r="T247" s="437">
        <v>604044.98044418986</v>
      </c>
      <c r="U247" s="437">
        <v>608424.11334587587</v>
      </c>
      <c r="V247" s="437">
        <v>608424.11334587587</v>
      </c>
      <c r="W247" s="476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76">
        <f t="shared" si="34"/>
        <v>0</v>
      </c>
      <c r="AC247" s="437">
        <v>1535480.2572013477</v>
      </c>
      <c r="AD247" s="437">
        <v>1528603.4881461312</v>
      </c>
      <c r="AE247" s="437">
        <v>1528603.4881461312</v>
      </c>
      <c r="AF247" s="437">
        <v>1511507.9409612808</v>
      </c>
      <c r="AG247" s="476">
        <f t="shared" si="35"/>
        <v>-17095.547184850322</v>
      </c>
      <c r="AH247" s="435">
        <v>6606588.9340755679</v>
      </c>
      <c r="AI247" s="435">
        <v>6595906.3834186764</v>
      </c>
      <c r="AJ247" s="435">
        <v>6591619.2091912227</v>
      </c>
      <c r="AK247" s="425">
        <f t="shared" si="36"/>
        <v>6574523.6620063726</v>
      </c>
      <c r="AL247" s="476">
        <f t="shared" si="37"/>
        <v>-17095.547184850089</v>
      </c>
      <c r="AM247" s="426">
        <v>19</v>
      </c>
      <c r="AN247" s="426">
        <v>19</v>
      </c>
    </row>
    <row r="248" spans="1:40">
      <c r="A248" s="431">
        <v>759</v>
      </c>
      <c r="B248" s="432" t="s">
        <v>252</v>
      </c>
      <c r="C248" s="433">
        <v>1942</v>
      </c>
      <c r="D248" s="491">
        <v>1050700.5828545699</v>
      </c>
      <c r="E248" s="487">
        <v>1041637.1638632886</v>
      </c>
      <c r="F248" s="487">
        <v>1033948.8953112905</v>
      </c>
      <c r="G248" s="487">
        <v>1033948.8953112905</v>
      </c>
      <c r="H248" s="490">
        <f t="shared" si="30"/>
        <v>0</v>
      </c>
      <c r="I248" s="479">
        <v>-37449.560430180383</v>
      </c>
      <c r="J248" s="480">
        <v>-165459.72727302377</v>
      </c>
      <c r="K248" s="480">
        <v>-156797.76196337806</v>
      </c>
      <c r="L248" s="480">
        <v>-156797.76196337806</v>
      </c>
      <c r="M248" s="477">
        <f t="shared" si="31"/>
        <v>0</v>
      </c>
      <c r="N248" s="200">
        <v>1013251.0224243895</v>
      </c>
      <c r="O248" s="437">
        <v>876177.43659026478</v>
      </c>
      <c r="P248" s="437">
        <v>877151.13334791246</v>
      </c>
      <c r="Q248" s="619">
        <f t="shared" si="32"/>
        <v>877151.13334791246</v>
      </c>
      <c r="R248" s="476">
        <f t="shared" si="38"/>
        <v>0</v>
      </c>
      <c r="S248" s="437">
        <v>906648.74400953879</v>
      </c>
      <c r="T248" s="437">
        <v>906648.74400953879</v>
      </c>
      <c r="U248" s="437">
        <v>904178.12308113603</v>
      </c>
      <c r="V248" s="437">
        <v>904178.12308113603</v>
      </c>
      <c r="W248" s="476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76">
        <f t="shared" si="34"/>
        <v>0</v>
      </c>
      <c r="AC248" s="437">
        <v>494223.57174854487</v>
      </c>
      <c r="AD248" s="437">
        <v>489871.54655596818</v>
      </c>
      <c r="AE248" s="437">
        <v>489871.54655596818</v>
      </c>
      <c r="AF248" s="437">
        <v>486972.1783051081</v>
      </c>
      <c r="AG248" s="476">
        <f t="shared" si="35"/>
        <v>-2899.3682508600759</v>
      </c>
      <c r="AH248" s="435">
        <v>2414123.3381824731</v>
      </c>
      <c r="AI248" s="435">
        <v>2272697.7271557716</v>
      </c>
      <c r="AJ248" s="435">
        <v>2271200.8029850167</v>
      </c>
      <c r="AK248" s="425">
        <f t="shared" si="36"/>
        <v>2268301.4347341564</v>
      </c>
      <c r="AL248" s="476">
        <f t="shared" si="37"/>
        <v>-2899.368250860367</v>
      </c>
      <c r="AM248" s="426">
        <v>14</v>
      </c>
      <c r="AN248" s="426">
        <v>14</v>
      </c>
    </row>
    <row r="249" spans="1:40">
      <c r="A249" s="431">
        <v>761</v>
      </c>
      <c r="B249" s="432" t="s">
        <v>253</v>
      </c>
      <c r="C249" s="433">
        <v>8426</v>
      </c>
      <c r="D249" s="491">
        <v>502364.62133990903</v>
      </c>
      <c r="E249" s="487">
        <v>494672.37751405104</v>
      </c>
      <c r="F249" s="487">
        <v>470646.94947732473</v>
      </c>
      <c r="G249" s="487">
        <v>470646.94947732473</v>
      </c>
      <c r="H249" s="490">
        <f t="shared" si="30"/>
        <v>0</v>
      </c>
      <c r="I249" s="479">
        <v>1322442.7090546268</v>
      </c>
      <c r="J249" s="480">
        <v>1382622.0754701963</v>
      </c>
      <c r="K249" s="480">
        <v>1399538.5951771992</v>
      </c>
      <c r="L249" s="480">
        <v>1399538.5951771992</v>
      </c>
      <c r="M249" s="477">
        <f t="shared" si="31"/>
        <v>0</v>
      </c>
      <c r="N249" s="200">
        <v>1824807.3303945358</v>
      </c>
      <c r="O249" s="437">
        <v>1877294.4529842474</v>
      </c>
      <c r="P249" s="437">
        <v>1870185.544654524</v>
      </c>
      <c r="Q249" s="619">
        <f t="shared" si="32"/>
        <v>1870185.544654524</v>
      </c>
      <c r="R249" s="476">
        <f t="shared" si="38"/>
        <v>0</v>
      </c>
      <c r="S249" s="437">
        <v>3967993.1639877311</v>
      </c>
      <c r="T249" s="437">
        <v>3967993.1639877311</v>
      </c>
      <c r="U249" s="437">
        <v>3966365.6546373293</v>
      </c>
      <c r="V249" s="437">
        <v>3966365.6546373293</v>
      </c>
      <c r="W249" s="476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76">
        <f t="shared" si="34"/>
        <v>0</v>
      </c>
      <c r="AC249" s="437">
        <v>1841510.173250871</v>
      </c>
      <c r="AD249" s="437">
        <v>1831084.3335153079</v>
      </c>
      <c r="AE249" s="437">
        <v>1831084.3335153079</v>
      </c>
      <c r="AF249" s="437">
        <v>1825932.6538719828</v>
      </c>
      <c r="AG249" s="476">
        <f t="shared" si="35"/>
        <v>-5151.679643325042</v>
      </c>
      <c r="AH249" s="435">
        <v>7634310.6676331377</v>
      </c>
      <c r="AI249" s="435">
        <v>7676371.9504872868</v>
      </c>
      <c r="AJ249" s="435">
        <v>7667635.5328071611</v>
      </c>
      <c r="AK249" s="425">
        <f t="shared" si="36"/>
        <v>7662483.8531638365</v>
      </c>
      <c r="AL249" s="476">
        <f t="shared" si="37"/>
        <v>-5151.6796433245763</v>
      </c>
      <c r="AM249" s="426">
        <v>2</v>
      </c>
      <c r="AN249" s="426">
        <v>2</v>
      </c>
    </row>
    <row r="250" spans="1:40">
      <c r="A250" s="431">
        <v>762</v>
      </c>
      <c r="B250" s="432" t="s">
        <v>254</v>
      </c>
      <c r="C250" s="433">
        <v>3672</v>
      </c>
      <c r="D250" s="491">
        <v>992998.73405701271</v>
      </c>
      <c r="E250" s="487">
        <v>983549.06525635929</v>
      </c>
      <c r="F250" s="487">
        <v>988419.31989197829</v>
      </c>
      <c r="G250" s="487">
        <v>988419.31989197829</v>
      </c>
      <c r="H250" s="490">
        <f t="shared" si="30"/>
        <v>0</v>
      </c>
      <c r="I250" s="479">
        <v>1284760.2859082653</v>
      </c>
      <c r="J250" s="480">
        <v>1513907.6807329103</v>
      </c>
      <c r="K250" s="480">
        <v>1522409.4655646335</v>
      </c>
      <c r="L250" s="480">
        <v>1522409.4655646335</v>
      </c>
      <c r="M250" s="477">
        <f t="shared" si="31"/>
        <v>0</v>
      </c>
      <c r="N250" s="200">
        <v>2277759.019965278</v>
      </c>
      <c r="O250" s="437">
        <v>2497456.7459892696</v>
      </c>
      <c r="P250" s="437">
        <v>2510828.7854566118</v>
      </c>
      <c r="Q250" s="619">
        <f t="shared" si="32"/>
        <v>2510828.7854566118</v>
      </c>
      <c r="R250" s="476">
        <f t="shared" si="38"/>
        <v>0</v>
      </c>
      <c r="S250" s="437">
        <v>1272847.5070030238</v>
      </c>
      <c r="T250" s="437">
        <v>1272847.5070030238</v>
      </c>
      <c r="U250" s="437">
        <v>1286418.507842063</v>
      </c>
      <c r="V250" s="437">
        <v>1286418.507842063</v>
      </c>
      <c r="W250" s="476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76">
        <f t="shared" si="34"/>
        <v>0</v>
      </c>
      <c r="AC250" s="437">
        <v>899526.54166517593</v>
      </c>
      <c r="AD250" s="437">
        <v>892573.42983216234</v>
      </c>
      <c r="AE250" s="437">
        <v>892573.42983216234</v>
      </c>
      <c r="AF250" s="437">
        <v>885231.54954171623</v>
      </c>
      <c r="AG250" s="476">
        <f t="shared" si="35"/>
        <v>-7341.8802904461045</v>
      </c>
      <c r="AH250" s="435">
        <v>4450133.0686334781</v>
      </c>
      <c r="AI250" s="435">
        <v>4662877.6828244552</v>
      </c>
      <c r="AJ250" s="435">
        <v>4689820.7231308371</v>
      </c>
      <c r="AK250" s="425">
        <f t="shared" si="36"/>
        <v>4682478.8428403912</v>
      </c>
      <c r="AL250" s="476">
        <f t="shared" si="37"/>
        <v>-7341.8802904458717</v>
      </c>
      <c r="AM250" s="426">
        <v>11</v>
      </c>
      <c r="AN250" s="426">
        <v>11</v>
      </c>
    </row>
    <row r="251" spans="1:40">
      <c r="A251" s="431">
        <v>765</v>
      </c>
      <c r="B251" s="432" t="s">
        <v>255</v>
      </c>
      <c r="C251" s="433">
        <v>10354</v>
      </c>
      <c r="D251" s="491">
        <v>4206725.1402127985</v>
      </c>
      <c r="E251" s="487">
        <v>4169984.9412096008</v>
      </c>
      <c r="F251" s="487">
        <v>4177437.2100304747</v>
      </c>
      <c r="G251" s="487">
        <v>4177437.2100304747</v>
      </c>
      <c r="H251" s="490">
        <f t="shared" si="30"/>
        <v>0</v>
      </c>
      <c r="I251" s="479">
        <v>-1668834.1510423315</v>
      </c>
      <c r="J251" s="480">
        <v>-1667198.9010179513</v>
      </c>
      <c r="K251" s="480">
        <v>-1617697.0486320914</v>
      </c>
      <c r="L251" s="480">
        <v>-1617697.0486320914</v>
      </c>
      <c r="M251" s="477">
        <f t="shared" si="31"/>
        <v>0</v>
      </c>
      <c r="N251" s="200">
        <v>2537890.9891704675</v>
      </c>
      <c r="O251" s="437">
        <v>2502786.0401916495</v>
      </c>
      <c r="P251" s="437">
        <v>2559740.1613983833</v>
      </c>
      <c r="Q251" s="619">
        <f t="shared" si="32"/>
        <v>2559740.1613983833</v>
      </c>
      <c r="R251" s="476">
        <f t="shared" si="38"/>
        <v>0</v>
      </c>
      <c r="S251" s="437">
        <v>1789656.5571467113</v>
      </c>
      <c r="T251" s="437">
        <v>1789656.5571467113</v>
      </c>
      <c r="U251" s="437">
        <v>1769185.3447409282</v>
      </c>
      <c r="V251" s="437">
        <v>1769185.3447409282</v>
      </c>
      <c r="W251" s="476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76">
        <f t="shared" si="34"/>
        <v>0</v>
      </c>
      <c r="AC251" s="437">
        <v>1898738.6294198092</v>
      </c>
      <c r="AD251" s="437">
        <v>1893210.2355938482</v>
      </c>
      <c r="AE251" s="437">
        <v>1893210.2355938482</v>
      </c>
      <c r="AF251" s="437">
        <v>1862384.0320725932</v>
      </c>
      <c r="AG251" s="476">
        <f t="shared" si="35"/>
        <v>-30826.203521254938</v>
      </c>
      <c r="AH251" s="435">
        <v>6226286.175736988</v>
      </c>
      <c r="AI251" s="435">
        <v>6185652.8329322087</v>
      </c>
      <c r="AJ251" s="435">
        <v>6222135.7417331599</v>
      </c>
      <c r="AK251" s="425">
        <f t="shared" si="36"/>
        <v>6191309.5382119054</v>
      </c>
      <c r="AL251" s="476">
        <f t="shared" si="37"/>
        <v>-30826.203521254472</v>
      </c>
      <c r="AM251" s="426">
        <v>18</v>
      </c>
      <c r="AN251" s="426">
        <v>18</v>
      </c>
    </row>
    <row r="252" spans="1:40">
      <c r="A252" s="431">
        <v>768</v>
      </c>
      <c r="B252" s="432" t="s">
        <v>256</v>
      </c>
      <c r="C252" s="433">
        <v>2375</v>
      </c>
      <c r="D252" s="491">
        <v>588401.13836887036</v>
      </c>
      <c r="E252" s="487">
        <v>582337.09742855257</v>
      </c>
      <c r="F252" s="487">
        <v>576620.06652785081</v>
      </c>
      <c r="G252" s="487">
        <v>576620.06652785081</v>
      </c>
      <c r="H252" s="490">
        <f t="shared" si="30"/>
        <v>0</v>
      </c>
      <c r="I252" s="479">
        <v>766269.19423075975</v>
      </c>
      <c r="J252" s="480">
        <v>785687.33318628999</v>
      </c>
      <c r="K252" s="480">
        <v>804143.85895058757</v>
      </c>
      <c r="L252" s="480">
        <v>804143.85895058757</v>
      </c>
      <c r="M252" s="477">
        <f t="shared" si="31"/>
        <v>0</v>
      </c>
      <c r="N252" s="200">
        <v>1354670.3325996301</v>
      </c>
      <c r="O252" s="437">
        <v>1368024.4306148426</v>
      </c>
      <c r="P252" s="437">
        <v>1380763.9254784384</v>
      </c>
      <c r="Q252" s="619">
        <f t="shared" si="32"/>
        <v>1380763.9254784384</v>
      </c>
      <c r="R252" s="476">
        <f t="shared" si="38"/>
        <v>0</v>
      </c>
      <c r="S252" s="437">
        <v>758178.24406876008</v>
      </c>
      <c r="T252" s="437">
        <v>758178.24406876008</v>
      </c>
      <c r="U252" s="437">
        <v>763322.17471850431</v>
      </c>
      <c r="V252" s="437">
        <v>763322.17471850431</v>
      </c>
      <c r="W252" s="476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76">
        <f t="shared" si="34"/>
        <v>0</v>
      </c>
      <c r="AC252" s="437">
        <v>572889.40493132547</v>
      </c>
      <c r="AD252" s="437">
        <v>568151.19696751074</v>
      </c>
      <c r="AE252" s="437">
        <v>568151.19696751074</v>
      </c>
      <c r="AF252" s="437">
        <v>567352.11782793526</v>
      </c>
      <c r="AG252" s="476">
        <f t="shared" si="35"/>
        <v>-799.07913957547862</v>
      </c>
      <c r="AH252" s="435">
        <v>2685737.9815997155</v>
      </c>
      <c r="AI252" s="435">
        <v>2694353.871651113</v>
      </c>
      <c r="AJ252" s="435">
        <v>2712237.2971644532</v>
      </c>
      <c r="AK252" s="425">
        <f t="shared" si="36"/>
        <v>2711438.2180248778</v>
      </c>
      <c r="AL252" s="476">
        <f t="shared" si="37"/>
        <v>-799.07913957536221</v>
      </c>
      <c r="AM252" s="426">
        <v>10</v>
      </c>
      <c r="AN252" s="426">
        <v>10</v>
      </c>
    </row>
    <row r="253" spans="1:40">
      <c r="A253" s="431">
        <v>777</v>
      </c>
      <c r="B253" s="432" t="s">
        <v>257</v>
      </c>
      <c r="C253" s="433">
        <v>7367</v>
      </c>
      <c r="D253" s="491">
        <v>3226350.965150767</v>
      </c>
      <c r="E253" s="487">
        <v>3197766.9109174488</v>
      </c>
      <c r="F253" s="487">
        <v>3181851.5580748306</v>
      </c>
      <c r="G253" s="487">
        <v>3181851.5580748306</v>
      </c>
      <c r="H253" s="490">
        <f t="shared" si="30"/>
        <v>0</v>
      </c>
      <c r="I253" s="479">
        <v>412907.15264129423</v>
      </c>
      <c r="J253" s="480">
        <v>379190.32509293011</v>
      </c>
      <c r="K253" s="480">
        <v>448512.63370856165</v>
      </c>
      <c r="L253" s="480">
        <v>448512.63370856165</v>
      </c>
      <c r="M253" s="477">
        <f t="shared" si="31"/>
        <v>0</v>
      </c>
      <c r="N253" s="200">
        <v>3639258.1177920611</v>
      </c>
      <c r="O253" s="437">
        <v>3576957.2360103792</v>
      </c>
      <c r="P253" s="437">
        <v>3630364.1917833923</v>
      </c>
      <c r="Q253" s="619">
        <f t="shared" si="32"/>
        <v>3630364.1917833923</v>
      </c>
      <c r="R253" s="476">
        <f t="shared" si="38"/>
        <v>0</v>
      </c>
      <c r="S253" s="437">
        <v>3072591.2379810628</v>
      </c>
      <c r="T253" s="437">
        <v>3072591.2379810628</v>
      </c>
      <c r="U253" s="437">
        <v>3070203.8262551795</v>
      </c>
      <c r="V253" s="437">
        <v>3070203.8262551795</v>
      </c>
      <c r="W253" s="476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76">
        <f t="shared" si="34"/>
        <v>0</v>
      </c>
      <c r="AC253" s="437">
        <v>1582526.7347096878</v>
      </c>
      <c r="AD253" s="437">
        <v>1569865.6041958828</v>
      </c>
      <c r="AE253" s="437">
        <v>1569865.6041958828</v>
      </c>
      <c r="AF253" s="437">
        <v>1559321.824338343</v>
      </c>
      <c r="AG253" s="476">
        <f t="shared" si="35"/>
        <v>-10543.779857539805</v>
      </c>
      <c r="AH253" s="435">
        <v>8294376.0904828114</v>
      </c>
      <c r="AI253" s="435">
        <v>8219414.078187325</v>
      </c>
      <c r="AJ253" s="435">
        <v>8270433.6222344544</v>
      </c>
      <c r="AK253" s="425">
        <f t="shared" si="36"/>
        <v>8259889.8423769148</v>
      </c>
      <c r="AL253" s="476">
        <f t="shared" si="37"/>
        <v>-10543.779857539572</v>
      </c>
      <c r="AM253" s="426">
        <v>18</v>
      </c>
      <c r="AN253" s="426">
        <v>18</v>
      </c>
    </row>
    <row r="254" spans="1:40">
      <c r="A254" s="431">
        <v>778</v>
      </c>
      <c r="B254" s="432" t="s">
        <v>258</v>
      </c>
      <c r="C254" s="433">
        <v>6763</v>
      </c>
      <c r="D254" s="491">
        <v>490143.65419352078</v>
      </c>
      <c r="E254" s="487">
        <v>482564.831420523</v>
      </c>
      <c r="F254" s="487">
        <v>475803.77023426327</v>
      </c>
      <c r="G254" s="487">
        <v>475803.77023426327</v>
      </c>
      <c r="H254" s="490">
        <f t="shared" si="30"/>
        <v>0</v>
      </c>
      <c r="I254" s="479">
        <v>564149.01377724274</v>
      </c>
      <c r="J254" s="480">
        <v>617193.19057803822</v>
      </c>
      <c r="K254" s="480">
        <v>580222.02648894442</v>
      </c>
      <c r="L254" s="480">
        <v>580222.02648894442</v>
      </c>
      <c r="M254" s="477">
        <f t="shared" si="31"/>
        <v>0</v>
      </c>
      <c r="N254" s="200">
        <v>1054292.6679707635</v>
      </c>
      <c r="O254" s="437">
        <v>1099758.0219985612</v>
      </c>
      <c r="P254" s="437">
        <v>1056025.7967232077</v>
      </c>
      <c r="Q254" s="619">
        <f t="shared" si="32"/>
        <v>1056025.7967232077</v>
      </c>
      <c r="R254" s="476">
        <f t="shared" si="38"/>
        <v>0</v>
      </c>
      <c r="S254" s="437">
        <v>3223716.2839590423</v>
      </c>
      <c r="T254" s="437">
        <v>3223716.2839590423</v>
      </c>
      <c r="U254" s="437">
        <v>3229453.7454785225</v>
      </c>
      <c r="V254" s="437">
        <v>3229453.7454785225</v>
      </c>
      <c r="W254" s="476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76">
        <f t="shared" si="34"/>
        <v>0</v>
      </c>
      <c r="AC254" s="437">
        <v>1377818.1042843149</v>
      </c>
      <c r="AD254" s="437">
        <v>1366633.4724201711</v>
      </c>
      <c r="AE254" s="437">
        <v>1366633.4724201711</v>
      </c>
      <c r="AF254" s="437">
        <v>1359137.6177347938</v>
      </c>
      <c r="AG254" s="476">
        <f t="shared" si="35"/>
        <v>-7495.8546853773296</v>
      </c>
      <c r="AH254" s="435">
        <v>5655827.0562141202</v>
      </c>
      <c r="AI254" s="435">
        <v>5690107.7783777742</v>
      </c>
      <c r="AJ254" s="435">
        <v>5652113.0146219013</v>
      </c>
      <c r="AK254" s="425">
        <f t="shared" si="36"/>
        <v>5644617.159936524</v>
      </c>
      <c r="AL254" s="476">
        <f t="shared" si="37"/>
        <v>-7495.8546853773296</v>
      </c>
      <c r="AM254" s="426">
        <v>11</v>
      </c>
      <c r="AN254" s="426">
        <v>11</v>
      </c>
    </row>
    <row r="255" spans="1:40">
      <c r="A255" s="431">
        <v>781</v>
      </c>
      <c r="B255" s="432" t="s">
        <v>259</v>
      </c>
      <c r="C255" s="433">
        <v>3504</v>
      </c>
      <c r="D255" s="491">
        <v>-697456.18651903095</v>
      </c>
      <c r="E255" s="487">
        <v>-693637.8424329143</v>
      </c>
      <c r="F255" s="487">
        <v>-704495.70787327504</v>
      </c>
      <c r="G255" s="487">
        <v>-704495.70787327504</v>
      </c>
      <c r="H255" s="490">
        <f t="shared" si="30"/>
        <v>0</v>
      </c>
      <c r="I255" s="479">
        <v>3080713.5622427012</v>
      </c>
      <c r="J255" s="480">
        <v>3108257.0373005103</v>
      </c>
      <c r="K255" s="480">
        <v>3183260.2345232978</v>
      </c>
      <c r="L255" s="480">
        <v>3183260.2345232978</v>
      </c>
      <c r="M255" s="477">
        <f t="shared" si="31"/>
        <v>0</v>
      </c>
      <c r="N255" s="200">
        <v>2383257.3757236702</v>
      </c>
      <c r="O255" s="437">
        <v>2414619.194867596</v>
      </c>
      <c r="P255" s="437">
        <v>2478764.5266500227</v>
      </c>
      <c r="Q255" s="619">
        <f t="shared" si="32"/>
        <v>2478764.5266500227</v>
      </c>
      <c r="R255" s="476">
        <f t="shared" si="38"/>
        <v>0</v>
      </c>
      <c r="S255" s="437">
        <v>755301.05299871694</v>
      </c>
      <c r="T255" s="437">
        <v>755301.05299871694</v>
      </c>
      <c r="U255" s="437">
        <v>756295.74786122574</v>
      </c>
      <c r="V255" s="437">
        <v>756295.74786122574</v>
      </c>
      <c r="W255" s="476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76">
        <f t="shared" si="34"/>
        <v>0</v>
      </c>
      <c r="AC255" s="437">
        <v>807509.98236117931</v>
      </c>
      <c r="AD255" s="437">
        <v>803870.799258666</v>
      </c>
      <c r="AE255" s="437">
        <v>803870.799258666</v>
      </c>
      <c r="AF255" s="437">
        <v>802150.07737273281</v>
      </c>
      <c r="AG255" s="476">
        <f t="shared" si="35"/>
        <v>-1720.7218859331915</v>
      </c>
      <c r="AH255" s="435">
        <v>3946068.4110835665</v>
      </c>
      <c r="AI255" s="435">
        <v>3973791.0471249791</v>
      </c>
      <c r="AJ255" s="435">
        <v>4038931.0737699145</v>
      </c>
      <c r="AK255" s="425">
        <f t="shared" si="36"/>
        <v>4037210.3518839814</v>
      </c>
      <c r="AL255" s="476">
        <f t="shared" si="37"/>
        <v>-1720.7218859330751</v>
      </c>
      <c r="AM255" s="426">
        <v>7</v>
      </c>
      <c r="AN255" s="426">
        <v>7</v>
      </c>
    </row>
    <row r="256" spans="1:40">
      <c r="A256" s="431">
        <v>783</v>
      </c>
      <c r="B256" s="432" t="s">
        <v>260</v>
      </c>
      <c r="C256" s="433">
        <v>6419</v>
      </c>
      <c r="D256" s="491">
        <v>343087.51816964813</v>
      </c>
      <c r="E256" s="487">
        <v>337944.41180146881</v>
      </c>
      <c r="F256" s="487">
        <v>325496.6744609935</v>
      </c>
      <c r="G256" s="487">
        <v>325496.6744609935</v>
      </c>
      <c r="H256" s="490">
        <f t="shared" si="30"/>
        <v>0</v>
      </c>
      <c r="I256" s="479">
        <v>-464317.97901815292</v>
      </c>
      <c r="J256" s="480">
        <v>-422061.3172865638</v>
      </c>
      <c r="K256" s="480">
        <v>-499644.34370791377</v>
      </c>
      <c r="L256" s="480">
        <v>-499644.34370791377</v>
      </c>
      <c r="M256" s="477">
        <f t="shared" si="31"/>
        <v>0</v>
      </c>
      <c r="N256" s="200">
        <v>-121230.46084850479</v>
      </c>
      <c r="O256" s="437">
        <v>-84116.905485094991</v>
      </c>
      <c r="P256" s="437">
        <v>-174147.66924692027</v>
      </c>
      <c r="Q256" s="619">
        <f t="shared" si="32"/>
        <v>-174147.66924692027</v>
      </c>
      <c r="R256" s="476">
        <f t="shared" si="38"/>
        <v>0</v>
      </c>
      <c r="S256" s="437">
        <v>1558364.5386055252</v>
      </c>
      <c r="T256" s="437">
        <v>1558364.5386055252</v>
      </c>
      <c r="U256" s="437">
        <v>1560564.6471283075</v>
      </c>
      <c r="V256" s="437">
        <v>1560564.6471283075</v>
      </c>
      <c r="W256" s="476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76">
        <f t="shared" si="34"/>
        <v>0</v>
      </c>
      <c r="AC256" s="437">
        <v>1257246.7000320044</v>
      </c>
      <c r="AD256" s="437">
        <v>1250498.7962280693</v>
      </c>
      <c r="AE256" s="437">
        <v>1250498.7962280693</v>
      </c>
      <c r="AF256" s="437">
        <v>1238613.8229683826</v>
      </c>
      <c r="AG256" s="476">
        <f t="shared" si="35"/>
        <v>-11884.973259686725</v>
      </c>
      <c r="AH256" s="435">
        <v>2694380.7777890246</v>
      </c>
      <c r="AI256" s="435">
        <v>2724746.4293484995</v>
      </c>
      <c r="AJ256" s="435">
        <v>2636915.7741094567</v>
      </c>
      <c r="AK256" s="425">
        <f t="shared" si="36"/>
        <v>2625030.8008497702</v>
      </c>
      <c r="AL256" s="476">
        <f t="shared" si="37"/>
        <v>-11884.973259686492</v>
      </c>
      <c r="AM256" s="426">
        <v>4</v>
      </c>
      <c r="AN256" s="426">
        <v>4</v>
      </c>
    </row>
    <row r="257" spans="1:40">
      <c r="A257" s="431">
        <v>785</v>
      </c>
      <c r="B257" s="432" t="s">
        <v>261</v>
      </c>
      <c r="C257" s="433">
        <v>2626</v>
      </c>
      <c r="D257" s="491">
        <v>1390541.0115587283</v>
      </c>
      <c r="E257" s="487">
        <v>1378467.8225121163</v>
      </c>
      <c r="F257" s="487">
        <v>1369337.1505142567</v>
      </c>
      <c r="G257" s="487">
        <v>1369337.1505142567</v>
      </c>
      <c r="H257" s="490">
        <f t="shared" si="30"/>
        <v>0</v>
      </c>
      <c r="I257" s="479">
        <v>2178349.022751831</v>
      </c>
      <c r="J257" s="480">
        <v>2199951.9546812605</v>
      </c>
      <c r="K257" s="480">
        <v>2240951.3862017435</v>
      </c>
      <c r="L257" s="480">
        <v>2240951.3862017435</v>
      </c>
      <c r="M257" s="477">
        <f t="shared" si="31"/>
        <v>0</v>
      </c>
      <c r="N257" s="200">
        <v>3568890.0343105593</v>
      </c>
      <c r="O257" s="437">
        <v>3578419.7771933768</v>
      </c>
      <c r="P257" s="437">
        <v>3610288.5367160002</v>
      </c>
      <c r="Q257" s="619">
        <f t="shared" si="32"/>
        <v>3610288.5367160002</v>
      </c>
      <c r="R257" s="476">
        <f t="shared" si="38"/>
        <v>0</v>
      </c>
      <c r="S257" s="437">
        <v>1099139.2096583967</v>
      </c>
      <c r="T257" s="437">
        <v>1099139.2096583967</v>
      </c>
      <c r="U257" s="437">
        <v>1088501.3999090265</v>
      </c>
      <c r="V257" s="437">
        <v>1088501.3999090265</v>
      </c>
      <c r="W257" s="476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76">
        <f t="shared" si="34"/>
        <v>0</v>
      </c>
      <c r="AC257" s="437">
        <v>643052.14200253307</v>
      </c>
      <c r="AD257" s="437">
        <v>638633.88260852813</v>
      </c>
      <c r="AE257" s="437">
        <v>638633.88260852813</v>
      </c>
      <c r="AF257" s="437">
        <v>636627.13202352799</v>
      </c>
      <c r="AG257" s="476">
        <f t="shared" si="35"/>
        <v>-2006.7505850001471</v>
      </c>
      <c r="AH257" s="435">
        <v>5311081.3859714894</v>
      </c>
      <c r="AI257" s="435">
        <v>5316192.8694603015</v>
      </c>
      <c r="AJ257" s="435">
        <v>5337423.8192335544</v>
      </c>
      <c r="AK257" s="425">
        <f t="shared" si="36"/>
        <v>5335417.0686485544</v>
      </c>
      <c r="AL257" s="476">
        <f t="shared" si="37"/>
        <v>-2006.7505850000307</v>
      </c>
      <c r="AM257" s="426">
        <v>17</v>
      </c>
      <c r="AN257" s="426">
        <v>17</v>
      </c>
    </row>
    <row r="258" spans="1:40">
      <c r="A258" s="431">
        <v>790</v>
      </c>
      <c r="B258" s="432" t="s">
        <v>262</v>
      </c>
      <c r="C258" s="433">
        <v>23734</v>
      </c>
      <c r="D258" s="491">
        <v>2151568.0460300772</v>
      </c>
      <c r="E258" s="487">
        <v>2121786.1456296006</v>
      </c>
      <c r="F258" s="487">
        <v>2110563.2530099703</v>
      </c>
      <c r="G258" s="487">
        <v>2110563.2530099703</v>
      </c>
      <c r="H258" s="490">
        <f t="shared" si="30"/>
        <v>0</v>
      </c>
      <c r="I258" s="479">
        <v>1942216.7070186846</v>
      </c>
      <c r="J258" s="480">
        <v>2105480.0968603799</v>
      </c>
      <c r="K258" s="480">
        <v>1876402.5352966581</v>
      </c>
      <c r="L258" s="480">
        <v>1876402.5352966581</v>
      </c>
      <c r="M258" s="477">
        <f t="shared" si="31"/>
        <v>0</v>
      </c>
      <c r="N258" s="200">
        <v>4093784.7530487617</v>
      </c>
      <c r="O258" s="437">
        <v>4227266.2424899805</v>
      </c>
      <c r="P258" s="437">
        <v>3986965.7883066284</v>
      </c>
      <c r="Q258" s="619">
        <f t="shared" si="32"/>
        <v>3986965.7883066284</v>
      </c>
      <c r="R258" s="476">
        <f t="shared" si="38"/>
        <v>0</v>
      </c>
      <c r="S258" s="437">
        <v>9823319.6490547284</v>
      </c>
      <c r="T258" s="437">
        <v>9823319.6490547284</v>
      </c>
      <c r="U258" s="437">
        <v>9838322.5819209348</v>
      </c>
      <c r="V258" s="437">
        <v>9838322.5819209348</v>
      </c>
      <c r="W258" s="476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76">
        <f t="shared" si="34"/>
        <v>0</v>
      </c>
      <c r="AC258" s="437">
        <v>4478100.301469801</v>
      </c>
      <c r="AD258" s="437">
        <v>4447749.1121302452</v>
      </c>
      <c r="AE258" s="437">
        <v>4447749.1121302452</v>
      </c>
      <c r="AF258" s="437">
        <v>4378201.2742238045</v>
      </c>
      <c r="AG258" s="476">
        <f t="shared" si="35"/>
        <v>-69547.83790644072</v>
      </c>
      <c r="AH258" s="435">
        <v>18395204.703573294</v>
      </c>
      <c r="AI258" s="435">
        <v>18498335.003674954</v>
      </c>
      <c r="AJ258" s="435">
        <v>18273037.482357807</v>
      </c>
      <c r="AK258" s="425">
        <f t="shared" si="36"/>
        <v>18203489.644451369</v>
      </c>
      <c r="AL258" s="476">
        <f t="shared" si="37"/>
        <v>-69547.837906438857</v>
      </c>
      <c r="AM258" s="426">
        <v>6</v>
      </c>
      <c r="AN258" s="426">
        <v>6</v>
      </c>
    </row>
    <row r="259" spans="1:40">
      <c r="A259" s="431">
        <v>791</v>
      </c>
      <c r="B259" s="432" t="s">
        <v>263</v>
      </c>
      <c r="C259" s="433">
        <v>5029</v>
      </c>
      <c r="D259" s="491">
        <v>2952301.019331119</v>
      </c>
      <c r="E259" s="487">
        <v>2927584.2873937986</v>
      </c>
      <c r="F259" s="487">
        <v>2925417.3944482552</v>
      </c>
      <c r="G259" s="487">
        <v>2925417.3944482552</v>
      </c>
      <c r="H259" s="490">
        <f t="shared" si="30"/>
        <v>0</v>
      </c>
      <c r="I259" s="479">
        <v>235378.56535322257</v>
      </c>
      <c r="J259" s="480">
        <v>274685.648015927</v>
      </c>
      <c r="K259" s="480">
        <v>248731.35275310476</v>
      </c>
      <c r="L259" s="480">
        <v>248731.35275310476</v>
      </c>
      <c r="M259" s="477">
        <f t="shared" si="31"/>
        <v>0</v>
      </c>
      <c r="N259" s="200">
        <v>3187679.5846843417</v>
      </c>
      <c r="O259" s="437">
        <v>3202269.9354097256</v>
      </c>
      <c r="P259" s="437">
        <v>3174148.7472013598</v>
      </c>
      <c r="Q259" s="619">
        <f t="shared" si="32"/>
        <v>3174148.7472013598</v>
      </c>
      <c r="R259" s="476">
        <f t="shared" si="38"/>
        <v>0</v>
      </c>
      <c r="S259" s="437">
        <v>2903221.7135538687</v>
      </c>
      <c r="T259" s="437">
        <v>2903221.7135538687</v>
      </c>
      <c r="U259" s="437">
        <v>2915768.7726750532</v>
      </c>
      <c r="V259" s="437">
        <v>2915768.7726750532</v>
      </c>
      <c r="W259" s="476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76">
        <f t="shared" si="34"/>
        <v>0</v>
      </c>
      <c r="AC259" s="437">
        <v>1274692.5064676744</v>
      </c>
      <c r="AD259" s="437">
        <v>1264125.0403512369</v>
      </c>
      <c r="AE259" s="437">
        <v>1264125.0403512369</v>
      </c>
      <c r="AF259" s="437">
        <v>1259422.1857064292</v>
      </c>
      <c r="AG259" s="476">
        <f t="shared" si="35"/>
        <v>-4702.8546448077541</v>
      </c>
      <c r="AH259" s="435">
        <v>7365593.8047058843</v>
      </c>
      <c r="AI259" s="435">
        <v>7369616.689314832</v>
      </c>
      <c r="AJ259" s="435">
        <v>7354042.5602276502</v>
      </c>
      <c r="AK259" s="425">
        <f t="shared" si="36"/>
        <v>7349339.7055828422</v>
      </c>
      <c r="AL259" s="476">
        <f t="shared" si="37"/>
        <v>-4702.8546448079869</v>
      </c>
      <c r="AM259" s="426">
        <v>17</v>
      </c>
      <c r="AN259" s="426">
        <v>17</v>
      </c>
    </row>
    <row r="260" spans="1:40">
      <c r="A260" s="431">
        <v>831</v>
      </c>
      <c r="B260" s="432" t="s">
        <v>264</v>
      </c>
      <c r="C260" s="433">
        <v>4559</v>
      </c>
      <c r="D260" s="491">
        <v>1635143.5911894229</v>
      </c>
      <c r="E260" s="487">
        <v>1620626.7187683843</v>
      </c>
      <c r="F260" s="487">
        <v>1612285.6798661675</v>
      </c>
      <c r="G260" s="487">
        <v>1612285.6798661675</v>
      </c>
      <c r="H260" s="490">
        <f t="shared" si="30"/>
        <v>0</v>
      </c>
      <c r="I260" s="479">
        <v>49427.782806273579</v>
      </c>
      <c r="J260" s="480">
        <v>204065.61060761186</v>
      </c>
      <c r="K260" s="480">
        <v>112662.57748598795</v>
      </c>
      <c r="L260" s="480">
        <v>112662.57748598795</v>
      </c>
      <c r="M260" s="477">
        <f t="shared" si="31"/>
        <v>0</v>
      </c>
      <c r="N260" s="200">
        <v>1684571.3739956964</v>
      </c>
      <c r="O260" s="437">
        <v>1824692.3293759963</v>
      </c>
      <c r="P260" s="437">
        <v>1724948.2573521554</v>
      </c>
      <c r="Q260" s="619">
        <f t="shared" si="32"/>
        <v>1724948.2573521554</v>
      </c>
      <c r="R260" s="476">
        <f t="shared" si="38"/>
        <v>0</v>
      </c>
      <c r="S260" s="437">
        <v>825900.51934152236</v>
      </c>
      <c r="T260" s="437">
        <v>825900.51934152236</v>
      </c>
      <c r="U260" s="437">
        <v>843893.27278682333</v>
      </c>
      <c r="V260" s="437">
        <v>843893.27278682333</v>
      </c>
      <c r="W260" s="476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76">
        <f t="shared" si="34"/>
        <v>0</v>
      </c>
      <c r="AC260" s="437">
        <v>694189.66542800993</v>
      </c>
      <c r="AD260" s="437">
        <v>692643.47590211639</v>
      </c>
      <c r="AE260" s="437">
        <v>692643.47590211639</v>
      </c>
      <c r="AF260" s="437">
        <v>676809.12581157265</v>
      </c>
      <c r="AG260" s="476">
        <f t="shared" si="35"/>
        <v>-15834.350090543739</v>
      </c>
      <c r="AH260" s="435">
        <v>3204661.5587652288</v>
      </c>
      <c r="AI260" s="435">
        <v>3343236.324619635</v>
      </c>
      <c r="AJ260" s="435">
        <v>3261485.0060410951</v>
      </c>
      <c r="AK260" s="425">
        <f t="shared" si="36"/>
        <v>3245650.6559505514</v>
      </c>
      <c r="AL260" s="476">
        <f t="shared" si="37"/>
        <v>-15834.350090543739</v>
      </c>
      <c r="AM260" s="426">
        <v>9</v>
      </c>
      <c r="AN260" s="426">
        <v>9</v>
      </c>
    </row>
    <row r="261" spans="1:40">
      <c r="A261" s="431">
        <v>832</v>
      </c>
      <c r="B261" s="432" t="s">
        <v>265</v>
      </c>
      <c r="C261" s="433">
        <v>3825</v>
      </c>
      <c r="D261" s="491">
        <v>3799299.2082052827</v>
      </c>
      <c r="E261" s="487">
        <v>3768172.491581603</v>
      </c>
      <c r="F261" s="487">
        <v>3767038.203843066</v>
      </c>
      <c r="G261" s="487">
        <v>3767038.203843066</v>
      </c>
      <c r="H261" s="490">
        <f t="shared" si="30"/>
        <v>0</v>
      </c>
      <c r="I261" s="479">
        <v>2340354.108135771</v>
      </c>
      <c r="J261" s="480">
        <v>2369374.9530080017</v>
      </c>
      <c r="K261" s="480">
        <v>2392056.7124092239</v>
      </c>
      <c r="L261" s="480">
        <v>2392056.7124092239</v>
      </c>
      <c r="M261" s="477">
        <f t="shared" si="31"/>
        <v>0</v>
      </c>
      <c r="N261" s="200">
        <v>6139653.3163410537</v>
      </c>
      <c r="O261" s="437">
        <v>6137547.4445896046</v>
      </c>
      <c r="P261" s="437">
        <v>6159094.9162522899</v>
      </c>
      <c r="Q261" s="619">
        <f t="shared" si="32"/>
        <v>6159094.9162522899</v>
      </c>
      <c r="R261" s="476">
        <f t="shared" si="38"/>
        <v>0</v>
      </c>
      <c r="S261" s="437">
        <v>1836829.0081907515</v>
      </c>
      <c r="T261" s="437">
        <v>1836829.0081907515</v>
      </c>
      <c r="U261" s="437">
        <v>1837642.6592332195</v>
      </c>
      <c r="V261" s="437">
        <v>1837642.6592332195</v>
      </c>
      <c r="W261" s="476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76">
        <f t="shared" si="34"/>
        <v>0</v>
      </c>
      <c r="AC261" s="437">
        <v>779388.25334054185</v>
      </c>
      <c r="AD261" s="437">
        <v>774631.82367998466</v>
      </c>
      <c r="AE261" s="437">
        <v>774631.82367998466</v>
      </c>
      <c r="AF261" s="437">
        <v>765441.80607375619</v>
      </c>
      <c r="AG261" s="476">
        <f t="shared" si="35"/>
        <v>-9190.0176062284736</v>
      </c>
      <c r="AH261" s="435">
        <v>8755870.5778723471</v>
      </c>
      <c r="AI261" s="435">
        <v>8749008.2764603421</v>
      </c>
      <c r="AJ261" s="435">
        <v>8771369.3991654944</v>
      </c>
      <c r="AK261" s="425">
        <f t="shared" si="36"/>
        <v>8762179.3815592658</v>
      </c>
      <c r="AL261" s="476">
        <f t="shared" si="37"/>
        <v>-9190.01760622859</v>
      </c>
      <c r="AM261" s="426">
        <v>17</v>
      </c>
      <c r="AN261" s="426">
        <v>17</v>
      </c>
    </row>
    <row r="262" spans="1:40">
      <c r="A262" s="431">
        <v>833</v>
      </c>
      <c r="B262" s="432" t="s">
        <v>595</v>
      </c>
      <c r="C262" s="433">
        <v>1691</v>
      </c>
      <c r="D262" s="491">
        <v>276692.99122944241</v>
      </c>
      <c r="E262" s="487">
        <v>273897.55175433762</v>
      </c>
      <c r="F262" s="487">
        <v>269991.24283013819</v>
      </c>
      <c r="G262" s="487">
        <v>269991.24283013819</v>
      </c>
      <c r="H262" s="490">
        <f t="shared" si="30"/>
        <v>0</v>
      </c>
      <c r="I262" s="479">
        <v>922715.19276666967</v>
      </c>
      <c r="J262" s="480">
        <v>903158.66007384902</v>
      </c>
      <c r="K262" s="480">
        <v>919184.9887361303</v>
      </c>
      <c r="L262" s="480">
        <v>919184.9887361303</v>
      </c>
      <c r="M262" s="477">
        <f t="shared" si="31"/>
        <v>0</v>
      </c>
      <c r="N262" s="200">
        <v>1199408.1839961121</v>
      </c>
      <c r="O262" s="437">
        <v>1177056.2118281866</v>
      </c>
      <c r="P262" s="437">
        <v>1189176.2315662685</v>
      </c>
      <c r="Q262" s="619">
        <f t="shared" si="32"/>
        <v>1189176.2315662685</v>
      </c>
      <c r="R262" s="476">
        <f t="shared" si="38"/>
        <v>0</v>
      </c>
      <c r="S262" s="437">
        <v>375557.43363092851</v>
      </c>
      <c r="T262" s="437">
        <v>375557.43363092851</v>
      </c>
      <c r="U262" s="437">
        <v>376592.34515492304</v>
      </c>
      <c r="V262" s="437">
        <v>376592.34515492304</v>
      </c>
      <c r="W262" s="476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76">
        <f t="shared" si="34"/>
        <v>0</v>
      </c>
      <c r="AC262" s="437">
        <v>340428.83589394263</v>
      </c>
      <c r="AD262" s="437">
        <v>339324.18413464248</v>
      </c>
      <c r="AE262" s="437">
        <v>339324.18413464248</v>
      </c>
      <c r="AF262" s="437">
        <v>335096.1111613845</v>
      </c>
      <c r="AG262" s="476">
        <f t="shared" si="35"/>
        <v>-4228.0729732579784</v>
      </c>
      <c r="AH262" s="435">
        <v>1915394.453520983</v>
      </c>
      <c r="AI262" s="435">
        <v>1891937.8295937576</v>
      </c>
      <c r="AJ262" s="435">
        <v>1905092.760855834</v>
      </c>
      <c r="AK262" s="425">
        <f t="shared" si="36"/>
        <v>1900864.6878825759</v>
      </c>
      <c r="AL262" s="476">
        <f t="shared" si="37"/>
        <v>-4228.0729732580949</v>
      </c>
      <c r="AM262" s="426">
        <v>2</v>
      </c>
      <c r="AN262" s="426">
        <v>2</v>
      </c>
    </row>
    <row r="263" spans="1:40">
      <c r="A263" s="431">
        <v>834</v>
      </c>
      <c r="B263" s="432" t="s">
        <v>267</v>
      </c>
      <c r="C263" s="433">
        <v>5879</v>
      </c>
      <c r="D263" s="491">
        <v>1042646.7183642541</v>
      </c>
      <c r="E263" s="487">
        <v>1032163.0856856434</v>
      </c>
      <c r="F263" s="487">
        <v>1032459.2459626561</v>
      </c>
      <c r="G263" s="487">
        <v>1032459.2459626561</v>
      </c>
      <c r="H263" s="490">
        <f t="shared" si="30"/>
        <v>0</v>
      </c>
      <c r="I263" s="479">
        <v>2239566.0690931208</v>
      </c>
      <c r="J263" s="480">
        <v>2276030.6691312068</v>
      </c>
      <c r="K263" s="480">
        <v>2233683.4790326543</v>
      </c>
      <c r="L263" s="480">
        <v>2233683.4790326543</v>
      </c>
      <c r="M263" s="477">
        <f t="shared" si="31"/>
        <v>0</v>
      </c>
      <c r="N263" s="200">
        <v>3282212.7874573749</v>
      </c>
      <c r="O263" s="437">
        <v>3308193.7548168502</v>
      </c>
      <c r="P263" s="437">
        <v>3266142.7249953104</v>
      </c>
      <c r="Q263" s="619">
        <f t="shared" si="32"/>
        <v>3266142.7249953104</v>
      </c>
      <c r="R263" s="476">
        <f t="shared" si="38"/>
        <v>0</v>
      </c>
      <c r="S263" s="437">
        <v>1606258.4619925909</v>
      </c>
      <c r="T263" s="437">
        <v>1606258.4619925909</v>
      </c>
      <c r="U263" s="437">
        <v>1595625.0040446012</v>
      </c>
      <c r="V263" s="437">
        <v>1595625.0040446012</v>
      </c>
      <c r="W263" s="476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76">
        <f t="shared" si="34"/>
        <v>0</v>
      </c>
      <c r="AC263" s="437">
        <v>1108283.4602200601</v>
      </c>
      <c r="AD263" s="437">
        <v>1102254.041968907</v>
      </c>
      <c r="AE263" s="437">
        <v>1102254.041968907</v>
      </c>
      <c r="AF263" s="437">
        <v>1089004.4694244643</v>
      </c>
      <c r="AG263" s="476">
        <f t="shared" si="35"/>
        <v>-13249.572544442723</v>
      </c>
      <c r="AH263" s="435">
        <v>5996754.7096700259</v>
      </c>
      <c r="AI263" s="435">
        <v>6016706.2587783486</v>
      </c>
      <c r="AJ263" s="435">
        <v>5964021.7710088184</v>
      </c>
      <c r="AK263" s="425">
        <f t="shared" si="36"/>
        <v>5950772.198464375</v>
      </c>
      <c r="AL263" s="476">
        <f t="shared" si="37"/>
        <v>-13249.572544443421</v>
      </c>
      <c r="AM263" s="426">
        <v>5</v>
      </c>
      <c r="AN263" s="426">
        <v>5</v>
      </c>
    </row>
    <row r="264" spans="1:40">
      <c r="A264" s="431">
        <v>837</v>
      </c>
      <c r="B264" s="432" t="s">
        <v>596</v>
      </c>
      <c r="C264" s="433">
        <v>249009</v>
      </c>
      <c r="D264" s="491">
        <v>11097479.755761251</v>
      </c>
      <c r="E264" s="487">
        <v>10783253.004481077</v>
      </c>
      <c r="F264" s="487">
        <v>10930261.963672496</v>
      </c>
      <c r="G264" s="487">
        <v>10930261.963672496</v>
      </c>
      <c r="H264" s="490">
        <f t="shared" si="30"/>
        <v>0</v>
      </c>
      <c r="I264" s="479">
        <v>-50017200.676604331</v>
      </c>
      <c r="J264" s="480">
        <v>-48490662.355174422</v>
      </c>
      <c r="K264" s="480">
        <v>-51419877.866377674</v>
      </c>
      <c r="L264" s="480">
        <v>-51419877.866377674</v>
      </c>
      <c r="M264" s="477">
        <f t="shared" si="31"/>
        <v>0</v>
      </c>
      <c r="N264" s="200">
        <v>-38919720.92084308</v>
      </c>
      <c r="O264" s="437">
        <v>-37707409.350693345</v>
      </c>
      <c r="P264" s="437">
        <v>-40489615.902705178</v>
      </c>
      <c r="Q264" s="619">
        <f t="shared" si="32"/>
        <v>-40489615.902705178</v>
      </c>
      <c r="R264" s="476">
        <f t="shared" si="38"/>
        <v>0</v>
      </c>
      <c r="S264" s="437">
        <v>1091562.7766246519</v>
      </c>
      <c r="T264" s="437">
        <v>1091562.7766246519</v>
      </c>
      <c r="U264" s="437">
        <v>1235695.6416559145</v>
      </c>
      <c r="V264" s="437">
        <v>1235695.6416559145</v>
      </c>
      <c r="W264" s="476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76">
        <f t="shared" si="34"/>
        <v>0</v>
      </c>
      <c r="AC264" s="437">
        <v>37358177.212342009</v>
      </c>
      <c r="AD264" s="437">
        <v>37215129.31905169</v>
      </c>
      <c r="AE264" s="437">
        <v>37215129.31905169</v>
      </c>
      <c r="AF264" s="437">
        <v>36720100.380104199</v>
      </c>
      <c r="AG264" s="476">
        <f t="shared" si="35"/>
        <v>-495028.93894749135</v>
      </c>
      <c r="AH264" s="435">
        <v>-469980.93187642097</v>
      </c>
      <c r="AI264" s="435">
        <v>599282.74498299509</v>
      </c>
      <c r="AJ264" s="435">
        <v>-2038790.9419975728</v>
      </c>
      <c r="AK264" s="425">
        <f t="shared" si="36"/>
        <v>-2533819.8809450641</v>
      </c>
      <c r="AL264" s="476">
        <f t="shared" si="37"/>
        <v>-495028.93894749135</v>
      </c>
      <c r="AM264" s="426">
        <v>6</v>
      </c>
      <c r="AN264" s="426">
        <v>6</v>
      </c>
    </row>
    <row r="265" spans="1:40">
      <c r="A265" s="431">
        <v>844</v>
      </c>
      <c r="B265" s="432" t="s">
        <v>269</v>
      </c>
      <c r="C265" s="433">
        <v>1441</v>
      </c>
      <c r="D265" s="491">
        <v>-124002.30519362698</v>
      </c>
      <c r="E265" s="487">
        <v>-123656.442408776</v>
      </c>
      <c r="F265" s="487">
        <v>-120613.1554828368</v>
      </c>
      <c r="G265" s="487">
        <v>-120613.1554828368</v>
      </c>
      <c r="H265" s="490">
        <f t="shared" si="30"/>
        <v>0</v>
      </c>
      <c r="I265" s="479">
        <v>28300.549347741489</v>
      </c>
      <c r="J265" s="480">
        <v>41435.732258569791</v>
      </c>
      <c r="K265" s="480">
        <v>52669.973088854611</v>
      </c>
      <c r="L265" s="480">
        <v>52669.973088854611</v>
      </c>
      <c r="M265" s="477">
        <f t="shared" si="31"/>
        <v>0</v>
      </c>
      <c r="N265" s="200">
        <v>-95701.755845885491</v>
      </c>
      <c r="O265" s="437">
        <v>-82220.7101502062</v>
      </c>
      <c r="P265" s="437">
        <v>-67943.182393982192</v>
      </c>
      <c r="Q265" s="619">
        <f t="shared" si="32"/>
        <v>-67943.182393982192</v>
      </c>
      <c r="R265" s="476">
        <f t="shared" si="38"/>
        <v>0</v>
      </c>
      <c r="S265" s="437">
        <v>749381.88232187601</v>
      </c>
      <c r="T265" s="437">
        <v>749381.88232187601</v>
      </c>
      <c r="U265" s="437">
        <v>751697.50509584288</v>
      </c>
      <c r="V265" s="437">
        <v>751697.50509584288</v>
      </c>
      <c r="W265" s="476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76">
        <f t="shared" si="34"/>
        <v>0</v>
      </c>
      <c r="AC265" s="437">
        <v>367838.99776443752</v>
      </c>
      <c r="AD265" s="437">
        <v>364573.27374287997</v>
      </c>
      <c r="AE265" s="437">
        <v>364573.27374287997</v>
      </c>
      <c r="AF265" s="437">
        <v>358454.45312555594</v>
      </c>
      <c r="AG265" s="476">
        <f t="shared" si="35"/>
        <v>-6118.8206173240324</v>
      </c>
      <c r="AH265" s="435">
        <v>1021519.124240428</v>
      </c>
      <c r="AI265" s="435">
        <v>1031734.4459145498</v>
      </c>
      <c r="AJ265" s="435">
        <v>1048327.5964447407</v>
      </c>
      <c r="AK265" s="425">
        <f t="shared" si="36"/>
        <v>1042208.7758274167</v>
      </c>
      <c r="AL265" s="476">
        <f t="shared" si="37"/>
        <v>-6118.8206173239741</v>
      </c>
      <c r="AM265" s="426">
        <v>11</v>
      </c>
      <c r="AN265" s="426">
        <v>11</v>
      </c>
    </row>
    <row r="266" spans="1:40">
      <c r="A266" s="431">
        <v>845</v>
      </c>
      <c r="B266" s="432" t="s">
        <v>270</v>
      </c>
      <c r="C266" s="433">
        <v>2863</v>
      </c>
      <c r="D266" s="491">
        <v>2339368.5639367602</v>
      </c>
      <c r="E266" s="487">
        <v>2320039.496836625</v>
      </c>
      <c r="F266" s="487">
        <v>2323609.8025386259</v>
      </c>
      <c r="G266" s="487">
        <v>2323609.8025386259</v>
      </c>
      <c r="H266" s="490">
        <f t="shared" si="30"/>
        <v>0</v>
      </c>
      <c r="I266" s="479">
        <v>11398.363202506196</v>
      </c>
      <c r="J266" s="480">
        <v>29789.831134768923</v>
      </c>
      <c r="K266" s="480">
        <v>59381.853665891831</v>
      </c>
      <c r="L266" s="480">
        <v>59381.853665891831</v>
      </c>
      <c r="M266" s="477">
        <f t="shared" si="31"/>
        <v>0</v>
      </c>
      <c r="N266" s="200">
        <v>2350766.9271392664</v>
      </c>
      <c r="O266" s="437">
        <v>2349829.3279713942</v>
      </c>
      <c r="P266" s="437">
        <v>2382991.6562045179</v>
      </c>
      <c r="Q266" s="619">
        <f t="shared" si="32"/>
        <v>2382991.6562045179</v>
      </c>
      <c r="R266" s="476">
        <f t="shared" si="38"/>
        <v>0</v>
      </c>
      <c r="S266" s="437">
        <v>1260495.3369888447</v>
      </c>
      <c r="T266" s="437">
        <v>1260495.3369888447</v>
      </c>
      <c r="U266" s="437">
        <v>1255008.2280608944</v>
      </c>
      <c r="V266" s="437">
        <v>1255008.2280608944</v>
      </c>
      <c r="W266" s="476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76">
        <f t="shared" si="34"/>
        <v>0</v>
      </c>
      <c r="AC266" s="437">
        <v>598067.15010389604</v>
      </c>
      <c r="AD266" s="437">
        <v>596003.70578549139</v>
      </c>
      <c r="AE266" s="437">
        <v>596003.70578549139</v>
      </c>
      <c r="AF266" s="437">
        <v>589827.92928421777</v>
      </c>
      <c r="AG266" s="476">
        <f t="shared" si="35"/>
        <v>-6175.7765012736199</v>
      </c>
      <c r="AH266" s="435">
        <v>4209329.4142320072</v>
      </c>
      <c r="AI266" s="435">
        <v>4206328.3707457306</v>
      </c>
      <c r="AJ266" s="435">
        <v>4234003.5900509041</v>
      </c>
      <c r="AK266" s="425">
        <f t="shared" si="36"/>
        <v>4227827.8135496303</v>
      </c>
      <c r="AL266" s="476">
        <f t="shared" si="37"/>
        <v>-6175.7765012737364</v>
      </c>
      <c r="AM266" s="426">
        <v>19</v>
      </c>
      <c r="AN266" s="426">
        <v>19</v>
      </c>
    </row>
    <row r="267" spans="1:40">
      <c r="A267" s="431">
        <v>846</v>
      </c>
      <c r="B267" s="432" t="s">
        <v>597</v>
      </c>
      <c r="C267" s="433">
        <v>4862</v>
      </c>
      <c r="D267" s="491">
        <v>1005773.8291665716</v>
      </c>
      <c r="E267" s="487">
        <v>996154.50061190664</v>
      </c>
      <c r="F267" s="487">
        <v>1002796.8626199239</v>
      </c>
      <c r="G267" s="487">
        <v>1002796.8626199239</v>
      </c>
      <c r="H267" s="490">
        <f t="shared" ref="H267:H303" si="39">F267-G267</f>
        <v>0</v>
      </c>
      <c r="I267" s="479">
        <v>1338885.2991086952</v>
      </c>
      <c r="J267" s="480">
        <v>1368520.3097413864</v>
      </c>
      <c r="K267" s="480">
        <v>1377678.8691329942</v>
      </c>
      <c r="L267" s="480">
        <v>1377678.8691329942</v>
      </c>
      <c r="M267" s="477">
        <f t="shared" ref="M267:M303" si="40">K267-L267</f>
        <v>0</v>
      </c>
      <c r="N267" s="200">
        <v>2344659.1282752668</v>
      </c>
      <c r="O267" s="437">
        <v>2364674.8103532931</v>
      </c>
      <c r="P267" s="437">
        <v>2380475.7317529181</v>
      </c>
      <c r="Q267" s="619">
        <f t="shared" ref="Q267:Q303" si="41">SUM(G267,L267)</f>
        <v>2380475.7317529181</v>
      </c>
      <c r="R267" s="476">
        <f t="shared" si="38"/>
        <v>0</v>
      </c>
      <c r="S267" s="437">
        <v>2870649.0024167155</v>
      </c>
      <c r="T267" s="437">
        <v>2870649.0024167155</v>
      </c>
      <c r="U267" s="437">
        <v>2846111.3497847915</v>
      </c>
      <c r="V267" s="437">
        <v>2846111.3497847915</v>
      </c>
      <c r="W267" s="476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76">
        <f t="shared" ref="AB267:AB303" si="43">AA267-Z267</f>
        <v>0</v>
      </c>
      <c r="AC267" s="437">
        <v>1146304.3755728367</v>
      </c>
      <c r="AD267" s="437">
        <v>1135309.4135549227</v>
      </c>
      <c r="AE267" s="437">
        <v>1135309.4135549227</v>
      </c>
      <c r="AF267" s="437">
        <v>1138178.2460818195</v>
      </c>
      <c r="AG267" s="476">
        <f t="shared" ref="AG267:AG303" si="44">AF267-AE267</f>
        <v>2868.8325268968474</v>
      </c>
      <c r="AH267" s="435">
        <v>6361612.5062648198</v>
      </c>
      <c r="AI267" s="435">
        <v>6370633.2263249317</v>
      </c>
      <c r="AJ267" s="435">
        <v>6361896.4950926322</v>
      </c>
      <c r="AK267" s="425">
        <f t="shared" ref="AK267:AK303" si="45">SUM(AA267,AF267)</f>
        <v>6364765.3276195293</v>
      </c>
      <c r="AL267" s="476">
        <f t="shared" ref="AL267:AL303" si="46">AK267-AJ267</f>
        <v>2868.8325268970802</v>
      </c>
      <c r="AM267" s="426">
        <v>14</v>
      </c>
      <c r="AN267" s="426">
        <v>14</v>
      </c>
    </row>
    <row r="268" spans="1:40">
      <c r="A268" s="431">
        <v>848</v>
      </c>
      <c r="B268" s="432" t="s">
        <v>272</v>
      </c>
      <c r="C268" s="433">
        <v>4160</v>
      </c>
      <c r="D268" s="491">
        <v>1056212.0911913137</v>
      </c>
      <c r="E268" s="487">
        <v>1046270.0369430128</v>
      </c>
      <c r="F268" s="487">
        <v>1052114.4390658599</v>
      </c>
      <c r="G268" s="487">
        <v>1052114.4390658599</v>
      </c>
      <c r="H268" s="490">
        <f t="shared" si="39"/>
        <v>0</v>
      </c>
      <c r="I268" s="479">
        <v>226493.08733180308</v>
      </c>
      <c r="J268" s="480">
        <v>-53805.162669123762</v>
      </c>
      <c r="K268" s="480">
        <v>-51498.328957538586</v>
      </c>
      <c r="L268" s="480">
        <v>-51498.328957538586</v>
      </c>
      <c r="M268" s="477">
        <f t="shared" si="40"/>
        <v>0</v>
      </c>
      <c r="N268" s="200">
        <v>1282705.1785231167</v>
      </c>
      <c r="O268" s="437">
        <v>992464.87427388912</v>
      </c>
      <c r="P268" s="437">
        <v>1000616.1101083213</v>
      </c>
      <c r="Q268" s="619">
        <f t="shared" si="41"/>
        <v>1000616.1101083213</v>
      </c>
      <c r="R268" s="476">
        <f t="shared" ref="R268:R303" si="47">P268-Q268</f>
        <v>0</v>
      </c>
      <c r="S268" s="437">
        <v>2554724.6936107804</v>
      </c>
      <c r="T268" s="437">
        <v>2554724.6936107804</v>
      </c>
      <c r="U268" s="437">
        <v>2556266.1640898176</v>
      </c>
      <c r="V268" s="437">
        <v>2556266.1640898176</v>
      </c>
      <c r="W268" s="476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76">
        <f t="shared" si="43"/>
        <v>0</v>
      </c>
      <c r="AC268" s="437">
        <v>996543.03189709526</v>
      </c>
      <c r="AD268" s="437">
        <v>988376.61199091573</v>
      </c>
      <c r="AE268" s="437">
        <v>988376.61199091573</v>
      </c>
      <c r="AF268" s="437">
        <v>976850.07326114131</v>
      </c>
      <c r="AG268" s="476">
        <f t="shared" si="44"/>
        <v>-11526.538729774416</v>
      </c>
      <c r="AH268" s="435">
        <v>4833972.9040309926</v>
      </c>
      <c r="AI268" s="435">
        <v>4535566.1798755853</v>
      </c>
      <c r="AJ268" s="435">
        <v>4545258.8861890547</v>
      </c>
      <c r="AK268" s="425">
        <f t="shared" si="45"/>
        <v>4533732.3474592809</v>
      </c>
      <c r="AL268" s="476">
        <f t="shared" si="46"/>
        <v>-11526.538729773834</v>
      </c>
      <c r="AM268" s="426">
        <v>12</v>
      </c>
      <c r="AN268" s="426">
        <v>12</v>
      </c>
    </row>
    <row r="269" spans="1:40">
      <c r="A269" s="431">
        <v>849</v>
      </c>
      <c r="B269" s="432" t="s">
        <v>273</v>
      </c>
      <c r="C269" s="433">
        <v>2903</v>
      </c>
      <c r="D269" s="491">
        <v>1965289.6377224477</v>
      </c>
      <c r="E269" s="487">
        <v>1948807.8038819379</v>
      </c>
      <c r="F269" s="487">
        <v>1944758.9511296903</v>
      </c>
      <c r="G269" s="487">
        <v>1944758.9511296903</v>
      </c>
      <c r="H269" s="490">
        <f t="shared" si="39"/>
        <v>0</v>
      </c>
      <c r="I269" s="479">
        <v>673068.7681933546</v>
      </c>
      <c r="J269" s="480">
        <v>691917.12624873058</v>
      </c>
      <c r="K269" s="480">
        <v>668278.82904071256</v>
      </c>
      <c r="L269" s="480">
        <v>668278.82904071256</v>
      </c>
      <c r="M269" s="477">
        <f t="shared" si="40"/>
        <v>0</v>
      </c>
      <c r="N269" s="200">
        <v>2638358.4059158023</v>
      </c>
      <c r="O269" s="437">
        <v>2640724.9301306685</v>
      </c>
      <c r="P269" s="437">
        <v>2613037.780170403</v>
      </c>
      <c r="Q269" s="619">
        <f t="shared" si="41"/>
        <v>2613037.780170403</v>
      </c>
      <c r="R269" s="476">
        <f t="shared" si="47"/>
        <v>0</v>
      </c>
      <c r="S269" s="437">
        <v>1616833.932314876</v>
      </c>
      <c r="T269" s="437">
        <v>1616833.932314876</v>
      </c>
      <c r="U269" s="437">
        <v>1619605.710605596</v>
      </c>
      <c r="V269" s="437">
        <v>1619605.710605596</v>
      </c>
      <c r="W269" s="476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76">
        <f t="shared" si="43"/>
        <v>0</v>
      </c>
      <c r="AC269" s="437">
        <v>698735.78070129897</v>
      </c>
      <c r="AD269" s="437">
        <v>694161.9550811724</v>
      </c>
      <c r="AE269" s="437">
        <v>694161.9550811724</v>
      </c>
      <c r="AF269" s="437">
        <v>697004.74121979531</v>
      </c>
      <c r="AG269" s="476">
        <f t="shared" si="44"/>
        <v>2842.7861386229051</v>
      </c>
      <c r="AH269" s="435">
        <v>4953928.118931978</v>
      </c>
      <c r="AI269" s="435">
        <v>4951720.8175267167</v>
      </c>
      <c r="AJ269" s="435">
        <v>4926805.445857171</v>
      </c>
      <c r="AK269" s="425">
        <f t="shared" si="45"/>
        <v>4929648.231995794</v>
      </c>
      <c r="AL269" s="476">
        <f t="shared" si="46"/>
        <v>2842.7861386230215</v>
      </c>
      <c r="AM269" s="426">
        <v>16</v>
      </c>
      <c r="AN269" s="426">
        <v>16</v>
      </c>
    </row>
    <row r="270" spans="1:40">
      <c r="A270" s="431">
        <v>850</v>
      </c>
      <c r="B270" s="432" t="s">
        <v>274</v>
      </c>
      <c r="C270" s="433">
        <v>2407</v>
      </c>
      <c r="D270" s="491">
        <v>1215943.2093344142</v>
      </c>
      <c r="E270" s="487">
        <v>1205618.4266848264</v>
      </c>
      <c r="F270" s="487">
        <v>1197361.6161736625</v>
      </c>
      <c r="G270" s="487">
        <v>1197361.6161736625</v>
      </c>
      <c r="H270" s="490">
        <f t="shared" si="39"/>
        <v>0</v>
      </c>
      <c r="I270" s="479">
        <v>176295.95695545728</v>
      </c>
      <c r="J270" s="480">
        <v>353334.61765852844</v>
      </c>
      <c r="K270" s="480">
        <v>347042.79002960538</v>
      </c>
      <c r="L270" s="480">
        <v>347042.79002960538</v>
      </c>
      <c r="M270" s="477">
        <f t="shared" si="40"/>
        <v>0</v>
      </c>
      <c r="N270" s="200">
        <v>1392239.1662898716</v>
      </c>
      <c r="O270" s="437">
        <v>1558953.0443433549</v>
      </c>
      <c r="P270" s="437">
        <v>1544404.4062032679</v>
      </c>
      <c r="Q270" s="619">
        <f t="shared" si="41"/>
        <v>1544404.4062032679</v>
      </c>
      <c r="R270" s="476">
        <f t="shared" si="47"/>
        <v>0</v>
      </c>
      <c r="S270" s="437">
        <v>911081.21430714417</v>
      </c>
      <c r="T270" s="437">
        <v>911081.21430714417</v>
      </c>
      <c r="U270" s="437">
        <v>912818.68791179231</v>
      </c>
      <c r="V270" s="437">
        <v>912818.68791179231</v>
      </c>
      <c r="W270" s="476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76">
        <f t="shared" si="43"/>
        <v>0</v>
      </c>
      <c r="AC270" s="437">
        <v>417108.95285602531</v>
      </c>
      <c r="AD270" s="437">
        <v>415272.13738814974</v>
      </c>
      <c r="AE270" s="437">
        <v>415272.13738814974</v>
      </c>
      <c r="AF270" s="437">
        <v>403611.06843806518</v>
      </c>
      <c r="AG270" s="476">
        <f t="shared" si="44"/>
        <v>-11661.068950084562</v>
      </c>
      <c r="AH270" s="435">
        <v>2720429.333453041</v>
      </c>
      <c r="AI270" s="435">
        <v>2885306.3960386487</v>
      </c>
      <c r="AJ270" s="435">
        <v>2872495.23150321</v>
      </c>
      <c r="AK270" s="425">
        <f t="shared" si="45"/>
        <v>2860834.1625531255</v>
      </c>
      <c r="AL270" s="476">
        <f t="shared" si="46"/>
        <v>-11661.068950084504</v>
      </c>
      <c r="AM270" s="426">
        <v>13</v>
      </c>
      <c r="AN270" s="426">
        <v>13</v>
      </c>
    </row>
    <row r="271" spans="1:40">
      <c r="A271" s="431">
        <v>851</v>
      </c>
      <c r="B271" s="432" t="s">
        <v>598</v>
      </c>
      <c r="C271" s="433">
        <v>21227</v>
      </c>
      <c r="D271" s="491">
        <v>7828056.2559105558</v>
      </c>
      <c r="E271" s="487">
        <v>7756459.8538586255</v>
      </c>
      <c r="F271" s="487">
        <v>7708665.7188713625</v>
      </c>
      <c r="G271" s="487">
        <v>7708665.7188713625</v>
      </c>
      <c r="H271" s="490">
        <f t="shared" si="39"/>
        <v>0</v>
      </c>
      <c r="I271" s="479">
        <v>-6352077.3280328149</v>
      </c>
      <c r="J271" s="480">
        <v>-6806801.3209735807</v>
      </c>
      <c r="K271" s="480">
        <v>-6978280.4362758733</v>
      </c>
      <c r="L271" s="480">
        <v>-6978280.4362758733</v>
      </c>
      <c r="M271" s="477">
        <f t="shared" si="40"/>
        <v>0</v>
      </c>
      <c r="N271" s="200">
        <v>1475978.9278777409</v>
      </c>
      <c r="O271" s="437">
        <v>949658.53288504481</v>
      </c>
      <c r="P271" s="437">
        <v>730385.28259548917</v>
      </c>
      <c r="Q271" s="619">
        <f t="shared" si="41"/>
        <v>730385.28259548917</v>
      </c>
      <c r="R271" s="476">
        <f t="shared" si="47"/>
        <v>0</v>
      </c>
      <c r="S271" s="437">
        <v>6004325.3008374944</v>
      </c>
      <c r="T271" s="437">
        <v>6004325.3008374944</v>
      </c>
      <c r="U271" s="437">
        <v>6002030.3831444001</v>
      </c>
      <c r="V271" s="437">
        <v>6002030.3831444001</v>
      </c>
      <c r="W271" s="476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76">
        <f t="shared" si="43"/>
        <v>0</v>
      </c>
      <c r="AC271" s="437">
        <v>3338630.0595326992</v>
      </c>
      <c r="AD271" s="437">
        <v>3331216.7933587665</v>
      </c>
      <c r="AE271" s="437">
        <v>3331216.7933587665</v>
      </c>
      <c r="AF271" s="437">
        <v>3273624.5307257581</v>
      </c>
      <c r="AG271" s="476">
        <f t="shared" si="44"/>
        <v>-57592.262633008417</v>
      </c>
      <c r="AH271" s="435">
        <v>10818934.288247935</v>
      </c>
      <c r="AI271" s="435">
        <v>10285200.627081305</v>
      </c>
      <c r="AJ271" s="435">
        <v>10063632.459098656</v>
      </c>
      <c r="AK271" s="425">
        <f t="shared" si="45"/>
        <v>10006040.196465647</v>
      </c>
      <c r="AL271" s="476">
        <f t="shared" si="46"/>
        <v>-57592.262633008882</v>
      </c>
      <c r="AM271" s="426">
        <v>19</v>
      </c>
      <c r="AN271" s="426">
        <v>19</v>
      </c>
    </row>
    <row r="272" spans="1:40">
      <c r="A272" s="431">
        <v>853</v>
      </c>
      <c r="B272" s="432" t="s">
        <v>599</v>
      </c>
      <c r="C272" s="433">
        <v>197900</v>
      </c>
      <c r="D272" s="491">
        <v>29702295.726726301</v>
      </c>
      <c r="E272" s="487">
        <v>29322288.274144828</v>
      </c>
      <c r="F272" s="487">
        <v>29402391.884017866</v>
      </c>
      <c r="G272" s="487">
        <v>29402391.884017866</v>
      </c>
      <c r="H272" s="490">
        <f t="shared" si="39"/>
        <v>0</v>
      </c>
      <c r="I272" s="479">
        <v>-33922436.716826893</v>
      </c>
      <c r="J272" s="480">
        <v>-31762953.086315565</v>
      </c>
      <c r="K272" s="480">
        <v>-32122383.854178559</v>
      </c>
      <c r="L272" s="480">
        <v>-32122383.854178559</v>
      </c>
      <c r="M272" s="477">
        <f t="shared" si="40"/>
        <v>0</v>
      </c>
      <c r="N272" s="200">
        <v>-4220140.9901005924</v>
      </c>
      <c r="O272" s="437">
        <v>-2440664.8121707365</v>
      </c>
      <c r="P272" s="437">
        <v>-2719991.9701606929</v>
      </c>
      <c r="Q272" s="619">
        <f t="shared" si="41"/>
        <v>-2719991.9701606929</v>
      </c>
      <c r="R272" s="476">
        <f t="shared" si="47"/>
        <v>0</v>
      </c>
      <c r="S272" s="437">
        <v>-3017223.1455437965</v>
      </c>
      <c r="T272" s="437">
        <v>-3017223.1455437965</v>
      </c>
      <c r="U272" s="437">
        <v>-3011722.7297873786</v>
      </c>
      <c r="V272" s="437">
        <v>-3011722.7297873786</v>
      </c>
      <c r="W272" s="476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76">
        <f t="shared" si="43"/>
        <v>0</v>
      </c>
      <c r="AC272" s="437">
        <v>32201617.143329516</v>
      </c>
      <c r="AD272" s="437">
        <v>32078021.0274469</v>
      </c>
      <c r="AE272" s="437">
        <v>32078021.0274469</v>
      </c>
      <c r="AF272" s="437">
        <v>31715140.840591531</v>
      </c>
      <c r="AG272" s="476">
        <f t="shared" si="44"/>
        <v>-362880.18685536832</v>
      </c>
      <c r="AH272" s="435">
        <v>24964253.007685125</v>
      </c>
      <c r="AI272" s="435">
        <v>26620133.069732368</v>
      </c>
      <c r="AJ272" s="435">
        <v>26346306.327498827</v>
      </c>
      <c r="AK272" s="425">
        <f t="shared" si="45"/>
        <v>25983426.140643459</v>
      </c>
      <c r="AL272" s="476">
        <f t="shared" si="46"/>
        <v>-362880.18685536832</v>
      </c>
      <c r="AM272" s="426">
        <v>2</v>
      </c>
      <c r="AN272" s="426">
        <v>2</v>
      </c>
    </row>
    <row r="273" spans="1:40">
      <c r="A273" s="431">
        <v>854</v>
      </c>
      <c r="B273" s="432" t="s">
        <v>277</v>
      </c>
      <c r="C273" s="433">
        <v>3262</v>
      </c>
      <c r="D273" s="491">
        <v>1321918.3550288086</v>
      </c>
      <c r="E273" s="487">
        <v>1310341.7543463218</v>
      </c>
      <c r="F273" s="487">
        <v>1293137.6070625177</v>
      </c>
      <c r="G273" s="487">
        <v>1293137.6070625177</v>
      </c>
      <c r="H273" s="490">
        <f t="shared" si="39"/>
        <v>0</v>
      </c>
      <c r="I273" s="479">
        <v>-754499.64887674118</v>
      </c>
      <c r="J273" s="480">
        <v>-723956.44076631265</v>
      </c>
      <c r="K273" s="480">
        <v>-727569.1114019003</v>
      </c>
      <c r="L273" s="480">
        <v>-727569.1114019003</v>
      </c>
      <c r="M273" s="477">
        <f t="shared" si="40"/>
        <v>0</v>
      </c>
      <c r="N273" s="200">
        <v>567418.70615206752</v>
      </c>
      <c r="O273" s="437">
        <v>586385.31358000927</v>
      </c>
      <c r="P273" s="437">
        <v>565568.49566061748</v>
      </c>
      <c r="Q273" s="619">
        <f t="shared" si="41"/>
        <v>565568.49566061737</v>
      </c>
      <c r="R273" s="476">
        <f t="shared" si="47"/>
        <v>0</v>
      </c>
      <c r="S273" s="437">
        <v>1319047.5410239249</v>
      </c>
      <c r="T273" s="437">
        <v>1319047.5410239249</v>
      </c>
      <c r="U273" s="437">
        <v>1316113.7099010227</v>
      </c>
      <c r="V273" s="437">
        <v>1316113.7099010227</v>
      </c>
      <c r="W273" s="476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76">
        <f t="shared" si="43"/>
        <v>0</v>
      </c>
      <c r="AC273" s="437">
        <v>682703.00620572676</v>
      </c>
      <c r="AD273" s="437">
        <v>678389.09693831648</v>
      </c>
      <c r="AE273" s="437">
        <v>678389.09693831648</v>
      </c>
      <c r="AF273" s="437">
        <v>671044.0619350333</v>
      </c>
      <c r="AG273" s="476">
        <f t="shared" si="44"/>
        <v>-7345.0350032831775</v>
      </c>
      <c r="AH273" s="435">
        <v>2569169.2533817193</v>
      </c>
      <c r="AI273" s="435">
        <v>2583821.9515422508</v>
      </c>
      <c r="AJ273" s="435">
        <v>2560071.3024999565</v>
      </c>
      <c r="AK273" s="425">
        <f t="shared" si="45"/>
        <v>2552726.2674966734</v>
      </c>
      <c r="AL273" s="476">
        <f t="shared" si="46"/>
        <v>-7345.0350032830611</v>
      </c>
      <c r="AM273" s="426">
        <v>19</v>
      </c>
      <c r="AN273" s="426">
        <v>19</v>
      </c>
    </row>
    <row r="274" spans="1:40">
      <c r="A274" s="431">
        <v>857</v>
      </c>
      <c r="B274" s="432" t="s">
        <v>278</v>
      </c>
      <c r="C274" s="433">
        <v>2394</v>
      </c>
      <c r="D274" s="491">
        <v>21352.955799824093</v>
      </c>
      <c r="E274" s="487">
        <v>19944.716465081321</v>
      </c>
      <c r="F274" s="487">
        <v>19392.827893361216</v>
      </c>
      <c r="G274" s="487">
        <v>19392.827893361216</v>
      </c>
      <c r="H274" s="490">
        <f t="shared" si="39"/>
        <v>0</v>
      </c>
      <c r="I274" s="479">
        <v>-1852613.4712851148</v>
      </c>
      <c r="J274" s="480">
        <v>-1826511.7799294142</v>
      </c>
      <c r="K274" s="480">
        <v>-1822617.8615004751</v>
      </c>
      <c r="L274" s="480">
        <v>-1822617.8615004751</v>
      </c>
      <c r="M274" s="477">
        <f t="shared" si="40"/>
        <v>0</v>
      </c>
      <c r="N274" s="200">
        <v>-1831260.5154852907</v>
      </c>
      <c r="O274" s="437">
        <v>-1806567.0634643328</v>
      </c>
      <c r="P274" s="437">
        <v>-1803225.0336071139</v>
      </c>
      <c r="Q274" s="619">
        <f t="shared" si="41"/>
        <v>-1803225.0336071139</v>
      </c>
      <c r="R274" s="476">
        <f t="shared" si="47"/>
        <v>0</v>
      </c>
      <c r="S274" s="437">
        <v>1124914.4996882901</v>
      </c>
      <c r="T274" s="437">
        <v>1124914.4996882901</v>
      </c>
      <c r="U274" s="437">
        <v>1126098.5572708424</v>
      </c>
      <c r="V274" s="437">
        <v>1126098.5572708424</v>
      </c>
      <c r="W274" s="476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76">
        <f t="shared" si="43"/>
        <v>0</v>
      </c>
      <c r="AC274" s="437">
        <v>529118.94418311922</v>
      </c>
      <c r="AD274" s="437">
        <v>523866.2478091158</v>
      </c>
      <c r="AE274" s="437">
        <v>523866.2478091158</v>
      </c>
      <c r="AF274" s="437">
        <v>518548.33069202688</v>
      </c>
      <c r="AG274" s="476">
        <f t="shared" si="44"/>
        <v>-5317.9171170889167</v>
      </c>
      <c r="AH274" s="435">
        <v>-177227.07161388139</v>
      </c>
      <c r="AI274" s="435">
        <v>-157786.31596692698</v>
      </c>
      <c r="AJ274" s="435">
        <v>-153260.2285271557</v>
      </c>
      <c r="AK274" s="425">
        <f t="shared" si="45"/>
        <v>-158578.14564424462</v>
      </c>
      <c r="AL274" s="476">
        <f t="shared" si="46"/>
        <v>-5317.9171170889167</v>
      </c>
      <c r="AM274" s="426">
        <v>11</v>
      </c>
      <c r="AN274" s="426">
        <v>11</v>
      </c>
    </row>
    <row r="275" spans="1:40">
      <c r="A275" s="431">
        <v>858</v>
      </c>
      <c r="B275" s="432" t="s">
        <v>600</v>
      </c>
      <c r="C275" s="433">
        <v>40384</v>
      </c>
      <c r="D275" s="491">
        <v>21482663.005512878</v>
      </c>
      <c r="E275" s="487">
        <v>21297115.537178975</v>
      </c>
      <c r="F275" s="487">
        <v>21243807.687700238</v>
      </c>
      <c r="G275" s="487">
        <v>21243807.687700238</v>
      </c>
      <c r="H275" s="490">
        <f t="shared" si="39"/>
        <v>0</v>
      </c>
      <c r="I275" s="479">
        <v>7011898.8991936985</v>
      </c>
      <c r="J275" s="480">
        <v>7416936.3269656254</v>
      </c>
      <c r="K275" s="480">
        <v>7115003.8796784468</v>
      </c>
      <c r="L275" s="480">
        <v>7115003.8796784468</v>
      </c>
      <c r="M275" s="477">
        <f t="shared" si="40"/>
        <v>0</v>
      </c>
      <c r="N275" s="200">
        <v>28494561.904706579</v>
      </c>
      <c r="O275" s="437">
        <v>28714051.864144601</v>
      </c>
      <c r="P275" s="437">
        <v>28358811.567378685</v>
      </c>
      <c r="Q275" s="619">
        <f t="shared" si="41"/>
        <v>28358811.567378685</v>
      </c>
      <c r="R275" s="476">
        <f t="shared" si="47"/>
        <v>0</v>
      </c>
      <c r="S275" s="437">
        <v>-892706.45297598746</v>
      </c>
      <c r="T275" s="437">
        <v>-892706.45297598746</v>
      </c>
      <c r="U275" s="437">
        <v>-900341.69438742392</v>
      </c>
      <c r="V275" s="437">
        <v>-900341.69438742392</v>
      </c>
      <c r="W275" s="476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76">
        <f t="shared" si="43"/>
        <v>0</v>
      </c>
      <c r="AC275" s="437">
        <v>4614969.1142349318</v>
      </c>
      <c r="AD275" s="437">
        <v>4640143.3988659224</v>
      </c>
      <c r="AE275" s="437">
        <v>4640143.3988659224</v>
      </c>
      <c r="AF275" s="437">
        <v>4523017.9727779003</v>
      </c>
      <c r="AG275" s="476">
        <f t="shared" si="44"/>
        <v>-117125.42608802207</v>
      </c>
      <c r="AH275" s="435">
        <v>32216824.565965522</v>
      </c>
      <c r="AI275" s="435">
        <v>32461488.810034536</v>
      </c>
      <c r="AJ275" s="435">
        <v>32098613.271857183</v>
      </c>
      <c r="AK275" s="425">
        <f t="shared" si="45"/>
        <v>31981487.845769159</v>
      </c>
      <c r="AL275" s="476">
        <f t="shared" si="46"/>
        <v>-117125.42608802393</v>
      </c>
      <c r="AM275" s="426">
        <v>1</v>
      </c>
      <c r="AN275" s="427">
        <v>33</v>
      </c>
    </row>
    <row r="276" spans="1:40">
      <c r="A276" s="431">
        <v>859</v>
      </c>
      <c r="B276" s="432" t="s">
        <v>280</v>
      </c>
      <c r="C276" s="433">
        <v>6562</v>
      </c>
      <c r="D276" s="491">
        <v>10242948.781251915</v>
      </c>
      <c r="E276" s="487">
        <v>10161382.401465558</v>
      </c>
      <c r="F276" s="487">
        <v>10145633.604914166</v>
      </c>
      <c r="G276" s="487">
        <v>10145633.604914166</v>
      </c>
      <c r="H276" s="490">
        <f t="shared" si="39"/>
        <v>0</v>
      </c>
      <c r="I276" s="479">
        <v>-3728601.7000665972</v>
      </c>
      <c r="J276" s="480">
        <v>-3655877.0759059931</v>
      </c>
      <c r="K276" s="480">
        <v>-3696402.9758489784</v>
      </c>
      <c r="L276" s="480">
        <v>-3696402.9758489784</v>
      </c>
      <c r="M276" s="477">
        <f t="shared" si="40"/>
        <v>0</v>
      </c>
      <c r="N276" s="200">
        <v>6514347.0811853185</v>
      </c>
      <c r="O276" s="437">
        <v>6505505.3255595639</v>
      </c>
      <c r="P276" s="437">
        <v>6449230.6290651867</v>
      </c>
      <c r="Q276" s="619">
        <f t="shared" si="41"/>
        <v>6449230.6290651876</v>
      </c>
      <c r="R276" s="476">
        <f t="shared" si="47"/>
        <v>0</v>
      </c>
      <c r="S276" s="437">
        <v>4620640.3963601114</v>
      </c>
      <c r="T276" s="437">
        <v>4620640.3963601114</v>
      </c>
      <c r="U276" s="437">
        <v>4622365.8680947442</v>
      </c>
      <c r="V276" s="437">
        <v>4622365.8680947442</v>
      </c>
      <c r="W276" s="476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76">
        <f t="shared" si="43"/>
        <v>0</v>
      </c>
      <c r="AC276" s="437">
        <v>971777.89613849076</v>
      </c>
      <c r="AD276" s="437">
        <v>969197.56066431396</v>
      </c>
      <c r="AE276" s="437">
        <v>969197.56066431396</v>
      </c>
      <c r="AF276" s="437">
        <v>943994.37421462615</v>
      </c>
      <c r="AG276" s="476">
        <f t="shared" si="44"/>
        <v>-25203.186449687812</v>
      </c>
      <c r="AH276" s="435">
        <v>12106765.37368392</v>
      </c>
      <c r="AI276" s="435">
        <v>12095343.282583989</v>
      </c>
      <c r="AJ276" s="435">
        <v>12040794.057824247</v>
      </c>
      <c r="AK276" s="425">
        <f t="shared" si="45"/>
        <v>12015590.871374559</v>
      </c>
      <c r="AL276" s="476">
        <f t="shared" si="46"/>
        <v>-25203.186449687928</v>
      </c>
      <c r="AM276" s="426">
        <v>17</v>
      </c>
      <c r="AN276" s="426">
        <v>17</v>
      </c>
    </row>
    <row r="277" spans="1:40">
      <c r="A277" s="431">
        <v>886</v>
      </c>
      <c r="B277" s="432" t="s">
        <v>601</v>
      </c>
      <c r="C277" s="433">
        <v>12599</v>
      </c>
      <c r="D277" s="491">
        <v>3831297.6288918662</v>
      </c>
      <c r="E277" s="487">
        <v>3795690.3505007736</v>
      </c>
      <c r="F277" s="487">
        <v>3801629.5809920626</v>
      </c>
      <c r="G277" s="487">
        <v>3801629.5809920626</v>
      </c>
      <c r="H277" s="490">
        <f t="shared" si="39"/>
        <v>0</v>
      </c>
      <c r="I277" s="479">
        <v>-1986035.1889263708</v>
      </c>
      <c r="J277" s="480">
        <v>-1907143.8599887157</v>
      </c>
      <c r="K277" s="480">
        <v>-1984045.6333003584</v>
      </c>
      <c r="L277" s="480">
        <v>-1984045.6333003584</v>
      </c>
      <c r="M277" s="477">
        <f t="shared" si="40"/>
        <v>0</v>
      </c>
      <c r="N277" s="200">
        <v>1845262.4399654954</v>
      </c>
      <c r="O277" s="437">
        <v>1888546.4905120577</v>
      </c>
      <c r="P277" s="437">
        <v>1817583.9476917041</v>
      </c>
      <c r="Q277" s="619">
        <f t="shared" si="41"/>
        <v>1817583.9476917041</v>
      </c>
      <c r="R277" s="476">
        <f t="shared" si="47"/>
        <v>0</v>
      </c>
      <c r="S277" s="437">
        <v>3653530.0080423374</v>
      </c>
      <c r="T277" s="437">
        <v>3653530.0080423374</v>
      </c>
      <c r="U277" s="437">
        <v>3618175.395542888</v>
      </c>
      <c r="V277" s="437">
        <v>3618175.395542888</v>
      </c>
      <c r="W277" s="476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76">
        <f t="shared" si="43"/>
        <v>0</v>
      </c>
      <c r="AC277" s="437">
        <v>1944006.338346323</v>
      </c>
      <c r="AD277" s="437">
        <v>1936132.2342924017</v>
      </c>
      <c r="AE277" s="437">
        <v>1936132.2342924017</v>
      </c>
      <c r="AF277" s="437">
        <v>1907243.906523976</v>
      </c>
      <c r="AG277" s="476">
        <f t="shared" si="44"/>
        <v>-28888.32776842569</v>
      </c>
      <c r="AH277" s="435">
        <v>7442798.7863541562</v>
      </c>
      <c r="AI277" s="435">
        <v>7478208.7328467974</v>
      </c>
      <c r="AJ277" s="435">
        <v>7371891.577526994</v>
      </c>
      <c r="AK277" s="425">
        <f t="shared" si="45"/>
        <v>7343003.2497585677</v>
      </c>
      <c r="AL277" s="476">
        <f t="shared" si="46"/>
        <v>-28888.327768426389</v>
      </c>
      <c r="AM277" s="426">
        <v>4</v>
      </c>
      <c r="AN277" s="426">
        <v>4</v>
      </c>
    </row>
    <row r="278" spans="1:40">
      <c r="A278" s="431">
        <v>887</v>
      </c>
      <c r="B278" s="432" t="s">
        <v>282</v>
      </c>
      <c r="C278" s="433">
        <v>4569</v>
      </c>
      <c r="D278" s="491">
        <v>150218.91633992293</v>
      </c>
      <c r="E278" s="487">
        <v>146395.65711569157</v>
      </c>
      <c r="F278" s="487">
        <v>128389.63972833019</v>
      </c>
      <c r="G278" s="487">
        <v>128389.63972833019</v>
      </c>
      <c r="H278" s="490">
        <f t="shared" si="39"/>
        <v>0</v>
      </c>
      <c r="I278" s="479">
        <v>-1116565.6468850365</v>
      </c>
      <c r="J278" s="480">
        <v>-1083019.2242107873</v>
      </c>
      <c r="K278" s="480">
        <v>-1100271.358230798</v>
      </c>
      <c r="L278" s="480">
        <v>-1100271.358230798</v>
      </c>
      <c r="M278" s="477">
        <f t="shared" si="40"/>
        <v>0</v>
      </c>
      <c r="N278" s="200">
        <v>-966346.73054511356</v>
      </c>
      <c r="O278" s="437">
        <v>-936623.56709509576</v>
      </c>
      <c r="P278" s="437">
        <v>-971881.71850246785</v>
      </c>
      <c r="Q278" s="619">
        <f t="shared" si="41"/>
        <v>-971881.71850246785</v>
      </c>
      <c r="R278" s="476">
        <f t="shared" si="47"/>
        <v>0</v>
      </c>
      <c r="S278" s="437">
        <v>2578174.0781279448</v>
      </c>
      <c r="T278" s="437">
        <v>2578174.0781279448</v>
      </c>
      <c r="U278" s="437">
        <v>2580192.1882263105</v>
      </c>
      <c r="V278" s="437">
        <v>2580192.1882263105</v>
      </c>
      <c r="W278" s="476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76">
        <f t="shared" si="43"/>
        <v>0</v>
      </c>
      <c r="AC278" s="437">
        <v>1059709.4182011096</v>
      </c>
      <c r="AD278" s="437">
        <v>1050803.8886358324</v>
      </c>
      <c r="AE278" s="437">
        <v>1050803.8886358324</v>
      </c>
      <c r="AF278" s="437">
        <v>1037260.1293238909</v>
      </c>
      <c r="AG278" s="476">
        <f t="shared" si="44"/>
        <v>-13543.759311941452</v>
      </c>
      <c r="AH278" s="435">
        <v>2671536.7657839409</v>
      </c>
      <c r="AI278" s="435">
        <v>2692354.3996686814</v>
      </c>
      <c r="AJ278" s="435">
        <v>2659114.3583596749</v>
      </c>
      <c r="AK278" s="425">
        <f t="shared" si="45"/>
        <v>2645570.5990477335</v>
      </c>
      <c r="AL278" s="476">
        <f t="shared" si="46"/>
        <v>-13543.759311941452</v>
      </c>
      <c r="AM278" s="426">
        <v>6</v>
      </c>
      <c r="AN278" s="426">
        <v>6</v>
      </c>
    </row>
    <row r="279" spans="1:40">
      <c r="A279" s="431">
        <v>889</v>
      </c>
      <c r="B279" s="432" t="s">
        <v>283</v>
      </c>
      <c r="C279" s="433">
        <v>2523</v>
      </c>
      <c r="D279" s="491">
        <v>1915612.977958123</v>
      </c>
      <c r="E279" s="487">
        <v>1899745.3023251845</v>
      </c>
      <c r="F279" s="487">
        <v>1896981.58032002</v>
      </c>
      <c r="G279" s="487">
        <v>1896981.58032002</v>
      </c>
      <c r="H279" s="490">
        <f t="shared" si="39"/>
        <v>0</v>
      </c>
      <c r="I279" s="479">
        <v>1343199.8729653528</v>
      </c>
      <c r="J279" s="480">
        <v>1263628.7683202587</v>
      </c>
      <c r="K279" s="480">
        <v>1273965.8457695788</v>
      </c>
      <c r="L279" s="480">
        <v>1273965.8457695788</v>
      </c>
      <c r="M279" s="477">
        <f t="shared" si="40"/>
        <v>0</v>
      </c>
      <c r="N279" s="200">
        <v>3258812.8509234758</v>
      </c>
      <c r="O279" s="437">
        <v>3163374.0706454432</v>
      </c>
      <c r="P279" s="437">
        <v>3170947.4260895988</v>
      </c>
      <c r="Q279" s="619">
        <f t="shared" si="41"/>
        <v>3170947.4260895988</v>
      </c>
      <c r="R279" s="476">
        <f t="shared" si="47"/>
        <v>0</v>
      </c>
      <c r="S279" s="437">
        <v>1147862.9141781966</v>
      </c>
      <c r="T279" s="437">
        <v>1147862.9141781966</v>
      </c>
      <c r="U279" s="437">
        <v>1145506.5896339284</v>
      </c>
      <c r="V279" s="437">
        <v>1145506.5896339284</v>
      </c>
      <c r="W279" s="476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76">
        <f t="shared" si="43"/>
        <v>0</v>
      </c>
      <c r="AC279" s="437">
        <v>561350.7033262148</v>
      </c>
      <c r="AD279" s="437">
        <v>558322.13123340183</v>
      </c>
      <c r="AE279" s="437">
        <v>558322.13123340183</v>
      </c>
      <c r="AF279" s="437">
        <v>552984.30280738708</v>
      </c>
      <c r="AG279" s="476">
        <f t="shared" si="44"/>
        <v>-5337.8284260147484</v>
      </c>
      <c r="AH279" s="435">
        <v>4968026.4684278872</v>
      </c>
      <c r="AI279" s="435">
        <v>4869559.1160570411</v>
      </c>
      <c r="AJ279" s="435">
        <v>4874776.146956929</v>
      </c>
      <c r="AK279" s="425">
        <f t="shared" si="45"/>
        <v>4869438.3185309144</v>
      </c>
      <c r="AL279" s="476">
        <f t="shared" si="46"/>
        <v>-5337.828426014632</v>
      </c>
      <c r="AM279" s="426">
        <v>17</v>
      </c>
      <c r="AN279" s="426">
        <v>17</v>
      </c>
    </row>
    <row r="280" spans="1:40">
      <c r="A280" s="431">
        <v>890</v>
      </c>
      <c r="B280" s="432" t="s">
        <v>284</v>
      </c>
      <c r="C280" s="433">
        <v>1180</v>
      </c>
      <c r="D280" s="491">
        <v>1935659.9326480976</v>
      </c>
      <c r="E280" s="487">
        <v>1920105.6259233737</v>
      </c>
      <c r="F280" s="487">
        <v>1914303.8464367227</v>
      </c>
      <c r="G280" s="487">
        <v>1914303.8464367227</v>
      </c>
      <c r="H280" s="490">
        <f t="shared" si="39"/>
        <v>0</v>
      </c>
      <c r="I280" s="479">
        <v>265008.79330975102</v>
      </c>
      <c r="J280" s="480">
        <v>275453.83361833316</v>
      </c>
      <c r="K280" s="480">
        <v>340790.48862022301</v>
      </c>
      <c r="L280" s="480">
        <v>340790.48862022301</v>
      </c>
      <c r="M280" s="477">
        <f t="shared" si="40"/>
        <v>0</v>
      </c>
      <c r="N280" s="200">
        <v>2200668.7259578486</v>
      </c>
      <c r="O280" s="437">
        <v>2195559.4595417068</v>
      </c>
      <c r="P280" s="437">
        <v>2255094.3350569457</v>
      </c>
      <c r="Q280" s="619">
        <f t="shared" si="41"/>
        <v>2255094.3350569457</v>
      </c>
      <c r="R280" s="476">
        <f t="shared" si="47"/>
        <v>0</v>
      </c>
      <c r="S280" s="437">
        <v>440864.6242226141</v>
      </c>
      <c r="T280" s="437">
        <v>440864.6242226141</v>
      </c>
      <c r="U280" s="437">
        <v>425286.8428775295</v>
      </c>
      <c r="V280" s="437">
        <v>425286.8428775295</v>
      </c>
      <c r="W280" s="476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76">
        <f t="shared" si="43"/>
        <v>0</v>
      </c>
      <c r="AC280" s="437">
        <v>240035.39583360765</v>
      </c>
      <c r="AD280" s="437">
        <v>238762.00524233343</v>
      </c>
      <c r="AE280" s="437">
        <v>238762.00524233343</v>
      </c>
      <c r="AF280" s="437">
        <v>237723.01733606966</v>
      </c>
      <c r="AG280" s="476">
        <f t="shared" si="44"/>
        <v>-1038.9879062637629</v>
      </c>
      <c r="AH280" s="435">
        <v>2881568.7460140707</v>
      </c>
      <c r="AI280" s="435">
        <v>2875186.0890066545</v>
      </c>
      <c r="AJ280" s="435">
        <v>2919143.1831768085</v>
      </c>
      <c r="AK280" s="425">
        <f t="shared" si="45"/>
        <v>2918104.1952705448</v>
      </c>
      <c r="AL280" s="476">
        <f t="shared" si="46"/>
        <v>-1038.9879062636755</v>
      </c>
      <c r="AM280" s="426">
        <v>19</v>
      </c>
      <c r="AN280" s="426">
        <v>19</v>
      </c>
    </row>
    <row r="281" spans="1:40">
      <c r="A281" s="431">
        <v>892</v>
      </c>
      <c r="B281" s="432" t="s">
        <v>285</v>
      </c>
      <c r="C281" s="433">
        <v>3592</v>
      </c>
      <c r="D281" s="491">
        <v>3942656.7848859886</v>
      </c>
      <c r="E281" s="487">
        <v>3910738.5958137298</v>
      </c>
      <c r="F281" s="487">
        <v>3910251.7938200017</v>
      </c>
      <c r="G281" s="487">
        <v>3910251.7938200017</v>
      </c>
      <c r="H281" s="490">
        <f t="shared" si="39"/>
        <v>0</v>
      </c>
      <c r="I281" s="479">
        <v>408455.06883822486</v>
      </c>
      <c r="J281" s="480">
        <v>427422.05848086637</v>
      </c>
      <c r="K281" s="480">
        <v>456209.54670167103</v>
      </c>
      <c r="L281" s="480">
        <v>456209.54670167103</v>
      </c>
      <c r="M281" s="477">
        <f t="shared" si="40"/>
        <v>0</v>
      </c>
      <c r="N281" s="200">
        <v>4351111.8537242133</v>
      </c>
      <c r="O281" s="437">
        <v>4338160.6542945961</v>
      </c>
      <c r="P281" s="437">
        <v>4366461.3405216727</v>
      </c>
      <c r="Q281" s="619">
        <f t="shared" si="41"/>
        <v>4366461.3405216727</v>
      </c>
      <c r="R281" s="476">
        <f t="shared" si="47"/>
        <v>0</v>
      </c>
      <c r="S281" s="437">
        <v>2117889.7145918435</v>
      </c>
      <c r="T281" s="437">
        <v>2117889.7145918435</v>
      </c>
      <c r="U281" s="437">
        <v>2094213.03494639</v>
      </c>
      <c r="V281" s="437">
        <v>2094213.03494639</v>
      </c>
      <c r="W281" s="476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76">
        <f t="shared" si="43"/>
        <v>0</v>
      </c>
      <c r="AC281" s="437">
        <v>597967.60653174471</v>
      </c>
      <c r="AD281" s="437">
        <v>595574.89854912239</v>
      </c>
      <c r="AE281" s="437">
        <v>595574.89854912239</v>
      </c>
      <c r="AF281" s="437">
        <v>579322.10097779008</v>
      </c>
      <c r="AG281" s="476">
        <f t="shared" si="44"/>
        <v>-16252.79757133231</v>
      </c>
      <c r="AH281" s="435">
        <v>7066969.1748478021</v>
      </c>
      <c r="AI281" s="435">
        <v>7051625.2674355619</v>
      </c>
      <c r="AJ281" s="435">
        <v>7056249.274017185</v>
      </c>
      <c r="AK281" s="425">
        <f t="shared" si="45"/>
        <v>7039996.4764458518</v>
      </c>
      <c r="AL281" s="476">
        <f t="shared" si="46"/>
        <v>-16252.797571333125</v>
      </c>
      <c r="AM281" s="426">
        <v>13</v>
      </c>
      <c r="AN281" s="426">
        <v>13</v>
      </c>
    </row>
    <row r="282" spans="1:40">
      <c r="A282" s="431">
        <v>893</v>
      </c>
      <c r="B282" s="432" t="s">
        <v>602</v>
      </c>
      <c r="C282" s="433">
        <v>7434</v>
      </c>
      <c r="D282" s="491">
        <v>6462834.4996465966</v>
      </c>
      <c r="E282" s="487">
        <v>6410039.309670114</v>
      </c>
      <c r="F282" s="487">
        <v>6421852.9044991722</v>
      </c>
      <c r="G282" s="487">
        <v>6421852.9044991722</v>
      </c>
      <c r="H282" s="490">
        <f t="shared" si="39"/>
        <v>0</v>
      </c>
      <c r="I282" s="479">
        <v>-765800.04737189412</v>
      </c>
      <c r="J282" s="480">
        <v>-857716.06331411283</v>
      </c>
      <c r="K282" s="480">
        <v>-918094.64970608545</v>
      </c>
      <c r="L282" s="480">
        <v>-918094.64970608545</v>
      </c>
      <c r="M282" s="477">
        <f t="shared" si="40"/>
        <v>0</v>
      </c>
      <c r="N282" s="200">
        <v>5697034.4522747025</v>
      </c>
      <c r="O282" s="437">
        <v>5552323.2463560011</v>
      </c>
      <c r="P282" s="437">
        <v>5503758.254793087</v>
      </c>
      <c r="Q282" s="619">
        <f t="shared" si="41"/>
        <v>5503758.254793087</v>
      </c>
      <c r="R282" s="476">
        <f t="shared" si="47"/>
        <v>0</v>
      </c>
      <c r="S282" s="437">
        <v>2391906.1517965347</v>
      </c>
      <c r="T282" s="437">
        <v>2391906.1517965347</v>
      </c>
      <c r="U282" s="437">
        <v>2395571.8398203081</v>
      </c>
      <c r="V282" s="437">
        <v>2395571.8398203081</v>
      </c>
      <c r="W282" s="476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76">
        <f t="shared" si="43"/>
        <v>0</v>
      </c>
      <c r="AC282" s="437">
        <v>1532299.524666938</v>
      </c>
      <c r="AD282" s="437">
        <v>1522865.3226243905</v>
      </c>
      <c r="AE282" s="437">
        <v>1522865.3226243905</v>
      </c>
      <c r="AF282" s="437">
        <v>1516510.5745014292</v>
      </c>
      <c r="AG282" s="476">
        <f t="shared" si="44"/>
        <v>-6354.7481229612604</v>
      </c>
      <c r="AH282" s="435">
        <v>9621240.1287381761</v>
      </c>
      <c r="AI282" s="435">
        <v>9467094.7207769267</v>
      </c>
      <c r="AJ282" s="435">
        <v>9422195.4172377866</v>
      </c>
      <c r="AK282" s="425">
        <f t="shared" si="45"/>
        <v>9415840.6691148244</v>
      </c>
      <c r="AL282" s="476">
        <f t="shared" si="46"/>
        <v>-6354.7481229621917</v>
      </c>
      <c r="AM282" s="426">
        <v>15</v>
      </c>
      <c r="AN282" s="426">
        <v>15</v>
      </c>
    </row>
    <row r="283" spans="1:40">
      <c r="A283" s="431">
        <v>895</v>
      </c>
      <c r="B283" s="432" t="s">
        <v>603</v>
      </c>
      <c r="C283" s="433">
        <v>15092</v>
      </c>
      <c r="D283" s="491">
        <v>1805767.1606525518</v>
      </c>
      <c r="E283" s="487">
        <v>1785258.8513498488</v>
      </c>
      <c r="F283" s="487">
        <v>1801413.8979624333</v>
      </c>
      <c r="G283" s="487">
        <v>1801413.8979624333</v>
      </c>
      <c r="H283" s="490">
        <f t="shared" si="39"/>
        <v>0</v>
      </c>
      <c r="I283" s="479">
        <v>1051068.3715643859</v>
      </c>
      <c r="J283" s="480">
        <v>1285287.5069241878</v>
      </c>
      <c r="K283" s="480">
        <v>977560.6948723906</v>
      </c>
      <c r="L283" s="480">
        <v>977560.6948723906</v>
      </c>
      <c r="M283" s="477">
        <f t="shared" si="40"/>
        <v>0</v>
      </c>
      <c r="N283" s="200">
        <v>2856835.5322169377</v>
      </c>
      <c r="O283" s="437">
        <v>3070546.3582740366</v>
      </c>
      <c r="P283" s="437">
        <v>2778974.5928348238</v>
      </c>
      <c r="Q283" s="619">
        <f t="shared" si="41"/>
        <v>2778974.5928348238</v>
      </c>
      <c r="R283" s="476">
        <f t="shared" si="47"/>
        <v>0</v>
      </c>
      <c r="S283" s="437">
        <v>1763099.6343554698</v>
      </c>
      <c r="T283" s="437">
        <v>1763099.6343554698</v>
      </c>
      <c r="U283" s="437">
        <v>1794596.7273950984</v>
      </c>
      <c r="V283" s="437">
        <v>1794596.7273950984</v>
      </c>
      <c r="W283" s="476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76">
        <f t="shared" si="43"/>
        <v>0</v>
      </c>
      <c r="AC283" s="437">
        <v>2644395.8623877079</v>
      </c>
      <c r="AD283" s="437">
        <v>2634346.4902904513</v>
      </c>
      <c r="AE283" s="437">
        <v>2634346.4902904513</v>
      </c>
      <c r="AF283" s="437">
        <v>2603416.4578149375</v>
      </c>
      <c r="AG283" s="476">
        <f t="shared" si="44"/>
        <v>-30930.032475513872</v>
      </c>
      <c r="AH283" s="435">
        <v>7264331.0289601162</v>
      </c>
      <c r="AI283" s="435">
        <v>7467992.4829199575</v>
      </c>
      <c r="AJ283" s="435">
        <v>7207917.8105203733</v>
      </c>
      <c r="AK283" s="425">
        <f t="shared" si="45"/>
        <v>7176987.7780448599</v>
      </c>
      <c r="AL283" s="476">
        <f t="shared" si="46"/>
        <v>-30930.032475513406</v>
      </c>
      <c r="AM283" s="426">
        <v>2</v>
      </c>
      <c r="AN283" s="426">
        <v>2</v>
      </c>
    </row>
    <row r="284" spans="1:40">
      <c r="A284" s="431">
        <v>905</v>
      </c>
      <c r="B284" s="432" t="s">
        <v>604</v>
      </c>
      <c r="C284" s="433">
        <v>67988</v>
      </c>
      <c r="D284" s="491">
        <v>22188829.296726</v>
      </c>
      <c r="E284" s="487">
        <v>21974280.826242749</v>
      </c>
      <c r="F284" s="487">
        <v>22012813.378823943</v>
      </c>
      <c r="G284" s="487">
        <v>22012813.378823943</v>
      </c>
      <c r="H284" s="490">
        <f t="shared" si="39"/>
        <v>0</v>
      </c>
      <c r="I284" s="479">
        <v>-27479251.073855605</v>
      </c>
      <c r="J284" s="480">
        <v>-24343079.829652794</v>
      </c>
      <c r="K284" s="480">
        <v>-25017824.886100803</v>
      </c>
      <c r="L284" s="480">
        <v>-25017824.886100803</v>
      </c>
      <c r="M284" s="477">
        <f t="shared" si="40"/>
        <v>0</v>
      </c>
      <c r="N284" s="200">
        <v>-5290421.7771296054</v>
      </c>
      <c r="O284" s="437">
        <v>-2368799.0034100451</v>
      </c>
      <c r="P284" s="437">
        <v>-3005011.5072768591</v>
      </c>
      <c r="Q284" s="619">
        <f t="shared" si="41"/>
        <v>-3005011.5072768591</v>
      </c>
      <c r="R284" s="476">
        <f t="shared" si="47"/>
        <v>0</v>
      </c>
      <c r="S284" s="437">
        <v>3196897.4530323325</v>
      </c>
      <c r="T284" s="437">
        <v>3196897.4530323325</v>
      </c>
      <c r="U284" s="437">
        <v>3179511.19281467</v>
      </c>
      <c r="V284" s="437">
        <v>3179511.19281467</v>
      </c>
      <c r="W284" s="476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76">
        <f t="shared" si="43"/>
        <v>0</v>
      </c>
      <c r="AC284" s="437">
        <v>10755839.592748186</v>
      </c>
      <c r="AD284" s="437">
        <v>10704217.474307507</v>
      </c>
      <c r="AE284" s="437">
        <v>10704217.474307507</v>
      </c>
      <c r="AF284" s="437">
        <v>10587144.681542942</v>
      </c>
      <c r="AG284" s="476">
        <f t="shared" si="44"/>
        <v>-117072.79276456498</v>
      </c>
      <c r="AH284" s="435">
        <v>8662315.2686509117</v>
      </c>
      <c r="AI284" s="435">
        <v>11532315.923929796</v>
      </c>
      <c r="AJ284" s="435">
        <v>10878717.159845319</v>
      </c>
      <c r="AK284" s="425">
        <f t="shared" si="45"/>
        <v>10761644.367080754</v>
      </c>
      <c r="AL284" s="476">
        <f t="shared" si="46"/>
        <v>-117072.79276456498</v>
      </c>
      <c r="AM284" s="426">
        <v>15</v>
      </c>
      <c r="AN284" s="426">
        <v>15</v>
      </c>
    </row>
    <row r="285" spans="1:40">
      <c r="A285" s="431">
        <v>908</v>
      </c>
      <c r="B285" s="432" t="s">
        <v>289</v>
      </c>
      <c r="C285" s="433">
        <v>20703</v>
      </c>
      <c r="D285" s="491">
        <v>4735198.9846576927</v>
      </c>
      <c r="E285" s="487">
        <v>4688289.157554334</v>
      </c>
      <c r="F285" s="487">
        <v>4712422.1338940952</v>
      </c>
      <c r="G285" s="487">
        <v>4712422.1338940952</v>
      </c>
      <c r="H285" s="490">
        <f t="shared" si="39"/>
        <v>0</v>
      </c>
      <c r="I285" s="479">
        <v>-4464030.5367927616</v>
      </c>
      <c r="J285" s="480">
        <v>-4354553.7378387228</v>
      </c>
      <c r="K285" s="480">
        <v>-4486525.494486127</v>
      </c>
      <c r="L285" s="480">
        <v>-4486525.494486127</v>
      </c>
      <c r="M285" s="477">
        <f t="shared" si="40"/>
        <v>0</v>
      </c>
      <c r="N285" s="200">
        <v>271168.44786493108</v>
      </c>
      <c r="O285" s="437">
        <v>333735.41971561126</v>
      </c>
      <c r="P285" s="437">
        <v>225896.63940796815</v>
      </c>
      <c r="Q285" s="619">
        <f t="shared" si="41"/>
        <v>225896.63940796815</v>
      </c>
      <c r="R285" s="476">
        <f t="shared" si="47"/>
        <v>0</v>
      </c>
      <c r="S285" s="437">
        <v>4274280.4531370765</v>
      </c>
      <c r="T285" s="437">
        <v>4274280.4531370765</v>
      </c>
      <c r="U285" s="437">
        <v>4281392.3095552186</v>
      </c>
      <c r="V285" s="437">
        <v>4281392.3095552186</v>
      </c>
      <c r="W285" s="476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76">
        <f t="shared" si="43"/>
        <v>0</v>
      </c>
      <c r="AC285" s="437">
        <v>2941883.879040495</v>
      </c>
      <c r="AD285" s="437">
        <v>2938856.3242628034</v>
      </c>
      <c r="AE285" s="437">
        <v>2938856.3242628034</v>
      </c>
      <c r="AF285" s="437">
        <v>2863396.2832361627</v>
      </c>
      <c r="AG285" s="476">
        <f t="shared" si="44"/>
        <v>-75460.041026640683</v>
      </c>
      <c r="AH285" s="435">
        <v>7487332.780042503</v>
      </c>
      <c r="AI285" s="435">
        <v>7546872.1971154911</v>
      </c>
      <c r="AJ285" s="435">
        <v>7446145.2732259901</v>
      </c>
      <c r="AK285" s="425">
        <f t="shared" si="45"/>
        <v>7370685.2321993494</v>
      </c>
      <c r="AL285" s="476">
        <f t="shared" si="46"/>
        <v>-75460.041026640683</v>
      </c>
      <c r="AM285" s="426">
        <v>6</v>
      </c>
      <c r="AN285" s="426">
        <v>6</v>
      </c>
    </row>
    <row r="286" spans="1:40">
      <c r="A286" s="431">
        <v>915</v>
      </c>
      <c r="B286" s="432" t="s">
        <v>290</v>
      </c>
      <c r="C286" s="433">
        <v>19759</v>
      </c>
      <c r="D286" s="491">
        <v>-1881904.6310510039</v>
      </c>
      <c r="E286" s="487">
        <v>-1881084.1943942141</v>
      </c>
      <c r="F286" s="487">
        <v>-1902317.7647480567</v>
      </c>
      <c r="G286" s="487">
        <v>-1902317.7647480567</v>
      </c>
      <c r="H286" s="490">
        <f t="shared" si="39"/>
        <v>0</v>
      </c>
      <c r="I286" s="479">
        <v>-1428877.4674440054</v>
      </c>
      <c r="J286" s="480">
        <v>-1299236.674620091</v>
      </c>
      <c r="K286" s="480">
        <v>-1378566.4236242676</v>
      </c>
      <c r="L286" s="480">
        <v>-1378566.4236242676</v>
      </c>
      <c r="M286" s="477">
        <f t="shared" si="40"/>
        <v>0</v>
      </c>
      <c r="N286" s="200">
        <v>-3310782.0984950094</v>
      </c>
      <c r="O286" s="437">
        <v>-3180320.8690143051</v>
      </c>
      <c r="P286" s="437">
        <v>-3280884.1883723242</v>
      </c>
      <c r="Q286" s="619">
        <f t="shared" si="41"/>
        <v>-3280884.1883723242</v>
      </c>
      <c r="R286" s="476">
        <f t="shared" si="47"/>
        <v>0</v>
      </c>
      <c r="S286" s="437">
        <v>6064145.9564988464</v>
      </c>
      <c r="T286" s="437">
        <v>6064145.9564988464</v>
      </c>
      <c r="U286" s="437">
        <v>6074696.8803582322</v>
      </c>
      <c r="V286" s="437">
        <v>6074696.8803582322</v>
      </c>
      <c r="W286" s="476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76">
        <f t="shared" si="43"/>
        <v>0</v>
      </c>
      <c r="AC286" s="437">
        <v>3380286.8228135151</v>
      </c>
      <c r="AD286" s="437">
        <v>3362957.9650058509</v>
      </c>
      <c r="AE286" s="437">
        <v>3362957.9650058509</v>
      </c>
      <c r="AF286" s="437">
        <v>3310473.3823810727</v>
      </c>
      <c r="AG286" s="476">
        <f t="shared" si="44"/>
        <v>-52484.582624778152</v>
      </c>
      <c r="AH286" s="435">
        <v>6133650.6808173526</v>
      </c>
      <c r="AI286" s="435">
        <v>6246783.0524903927</v>
      </c>
      <c r="AJ286" s="435">
        <v>6156770.6569917593</v>
      </c>
      <c r="AK286" s="425">
        <f t="shared" si="45"/>
        <v>6104286.0743669812</v>
      </c>
      <c r="AL286" s="476">
        <f t="shared" si="46"/>
        <v>-52484.582624778152</v>
      </c>
      <c r="AM286" s="426">
        <v>11</v>
      </c>
      <c r="AN286" s="426">
        <v>11</v>
      </c>
    </row>
    <row r="287" spans="1:40">
      <c r="A287" s="431">
        <v>918</v>
      </c>
      <c r="B287" s="432" t="s">
        <v>605</v>
      </c>
      <c r="C287" s="433">
        <v>2228</v>
      </c>
      <c r="D287" s="491">
        <v>346167.87953571184</v>
      </c>
      <c r="E287" s="487">
        <v>342419.62546914112</v>
      </c>
      <c r="F287" s="487">
        <v>345807.51122259174</v>
      </c>
      <c r="G287" s="487">
        <v>345807.51122259174</v>
      </c>
      <c r="H287" s="490">
        <f t="shared" si="39"/>
        <v>0</v>
      </c>
      <c r="I287" s="479">
        <v>-144096.56648977412</v>
      </c>
      <c r="J287" s="480">
        <v>-129015.26237717213</v>
      </c>
      <c r="K287" s="480">
        <v>-141256.66415260977</v>
      </c>
      <c r="L287" s="480">
        <v>-141256.66415260977</v>
      </c>
      <c r="M287" s="477">
        <f t="shared" si="40"/>
        <v>0</v>
      </c>
      <c r="N287" s="200">
        <v>202071.31304593774</v>
      </c>
      <c r="O287" s="437">
        <v>213404.36309196899</v>
      </c>
      <c r="P287" s="437">
        <v>204550.84706998197</v>
      </c>
      <c r="Q287" s="619">
        <f t="shared" si="41"/>
        <v>204550.84706998197</v>
      </c>
      <c r="R287" s="476">
        <f t="shared" si="47"/>
        <v>0</v>
      </c>
      <c r="S287" s="437">
        <v>928193.38716772664</v>
      </c>
      <c r="T287" s="437">
        <v>928193.38716772664</v>
      </c>
      <c r="U287" s="437">
        <v>924420.81660341076</v>
      </c>
      <c r="V287" s="437">
        <v>924420.81660341076</v>
      </c>
      <c r="W287" s="476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76">
        <f t="shared" si="43"/>
        <v>0</v>
      </c>
      <c r="AC287" s="437">
        <v>521385.19008930796</v>
      </c>
      <c r="AD287" s="437">
        <v>516887.99617157382</v>
      </c>
      <c r="AE287" s="437">
        <v>516887.99617157382</v>
      </c>
      <c r="AF287" s="437">
        <v>510136.77889194078</v>
      </c>
      <c r="AG287" s="476">
        <f t="shared" si="44"/>
        <v>-6751.2172796330415</v>
      </c>
      <c r="AH287" s="435">
        <v>1651649.8903029724</v>
      </c>
      <c r="AI287" s="435">
        <v>1658485.7464312695</v>
      </c>
      <c r="AJ287" s="435">
        <v>1645859.6598449666</v>
      </c>
      <c r="AK287" s="425">
        <f t="shared" si="45"/>
        <v>1639108.4425653336</v>
      </c>
      <c r="AL287" s="476">
        <f t="shared" si="46"/>
        <v>-6751.2172796330415</v>
      </c>
      <c r="AM287" s="426">
        <v>2</v>
      </c>
      <c r="AN287" s="426">
        <v>2</v>
      </c>
    </row>
    <row r="288" spans="1:40">
      <c r="A288" s="431">
        <v>921</v>
      </c>
      <c r="B288" s="432" t="s">
        <v>292</v>
      </c>
      <c r="C288" s="433">
        <v>1894</v>
      </c>
      <c r="D288" s="491">
        <v>152275.97225300455</v>
      </c>
      <c r="E288" s="487">
        <v>150231.33951335819</v>
      </c>
      <c r="F288" s="487">
        <v>151216.69503135979</v>
      </c>
      <c r="G288" s="487">
        <v>151216.69503135979</v>
      </c>
      <c r="H288" s="490">
        <f t="shared" si="39"/>
        <v>0</v>
      </c>
      <c r="I288" s="479">
        <v>652972.92124795984</v>
      </c>
      <c r="J288" s="480">
        <v>670133.17528092943</v>
      </c>
      <c r="K288" s="480">
        <v>666324.68606271548</v>
      </c>
      <c r="L288" s="480">
        <v>666324.68606271548</v>
      </c>
      <c r="M288" s="477">
        <f t="shared" si="40"/>
        <v>0</v>
      </c>
      <c r="N288" s="200">
        <v>805248.89350096439</v>
      </c>
      <c r="O288" s="437">
        <v>820364.51479428762</v>
      </c>
      <c r="P288" s="437">
        <v>817541.38109407527</v>
      </c>
      <c r="Q288" s="619">
        <f t="shared" si="41"/>
        <v>817541.38109407527</v>
      </c>
      <c r="R288" s="476">
        <f t="shared" si="47"/>
        <v>0</v>
      </c>
      <c r="S288" s="437">
        <v>1060471.2763946839</v>
      </c>
      <c r="T288" s="437">
        <v>1060471.2763946839</v>
      </c>
      <c r="U288" s="437">
        <v>1060693.5749849083</v>
      </c>
      <c r="V288" s="437">
        <v>1060693.5749849083</v>
      </c>
      <c r="W288" s="476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76">
        <f t="shared" si="43"/>
        <v>0</v>
      </c>
      <c r="AC288" s="437">
        <v>495409.43787351053</v>
      </c>
      <c r="AD288" s="437">
        <v>490609.3652535241</v>
      </c>
      <c r="AE288" s="437">
        <v>490609.3652535241</v>
      </c>
      <c r="AF288" s="437">
        <v>489829.10183069477</v>
      </c>
      <c r="AG288" s="476">
        <f t="shared" si="44"/>
        <v>-780.26342282933183</v>
      </c>
      <c r="AH288" s="435">
        <v>2361129.6077691587</v>
      </c>
      <c r="AI288" s="435">
        <v>2371445.1564424955</v>
      </c>
      <c r="AJ288" s="435">
        <v>2368844.3213325078</v>
      </c>
      <c r="AK288" s="425">
        <f t="shared" si="45"/>
        <v>2368064.0579096782</v>
      </c>
      <c r="AL288" s="476">
        <f t="shared" si="46"/>
        <v>-780.26342282956466</v>
      </c>
      <c r="AM288" s="426">
        <v>11</v>
      </c>
      <c r="AN288" s="426">
        <v>11</v>
      </c>
    </row>
    <row r="289" spans="1:40">
      <c r="A289" s="431">
        <v>922</v>
      </c>
      <c r="B289" s="432" t="s">
        <v>293</v>
      </c>
      <c r="C289" s="433">
        <v>4501</v>
      </c>
      <c r="D289" s="491">
        <v>2694705.2954164124</v>
      </c>
      <c r="E289" s="487">
        <v>2672178.2062014667</v>
      </c>
      <c r="F289" s="487">
        <v>2680199.1107752211</v>
      </c>
      <c r="G289" s="487">
        <v>2680199.1107752211</v>
      </c>
      <c r="H289" s="490">
        <f t="shared" si="39"/>
        <v>0</v>
      </c>
      <c r="I289" s="479">
        <v>-457440.6294985913</v>
      </c>
      <c r="J289" s="480">
        <v>-431797.12004448543</v>
      </c>
      <c r="K289" s="480">
        <v>-543261.64456782863</v>
      </c>
      <c r="L289" s="480">
        <v>-543261.64456782863</v>
      </c>
      <c r="M289" s="477">
        <f t="shared" si="40"/>
        <v>0</v>
      </c>
      <c r="N289" s="200">
        <v>2237264.6659178212</v>
      </c>
      <c r="O289" s="437">
        <v>2240381.0861569811</v>
      </c>
      <c r="P289" s="437">
        <v>2136937.4662073925</v>
      </c>
      <c r="Q289" s="619">
        <f t="shared" si="41"/>
        <v>2136937.4662073925</v>
      </c>
      <c r="R289" s="476">
        <f t="shared" si="47"/>
        <v>0</v>
      </c>
      <c r="S289" s="437">
        <v>1248479.669885529</v>
      </c>
      <c r="T289" s="437">
        <v>1248479.669885529</v>
      </c>
      <c r="U289" s="437">
        <v>1252799.1173364331</v>
      </c>
      <c r="V289" s="437">
        <v>1252799.1173364331</v>
      </c>
      <c r="W289" s="476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76">
        <f t="shared" si="43"/>
        <v>0</v>
      </c>
      <c r="AC289" s="437">
        <v>717880.66092118248</v>
      </c>
      <c r="AD289" s="437">
        <v>715529.52790939179</v>
      </c>
      <c r="AE289" s="437">
        <v>715529.52790939179</v>
      </c>
      <c r="AF289" s="437">
        <v>697335.80695750774</v>
      </c>
      <c r="AG289" s="476">
        <f t="shared" si="44"/>
        <v>-18193.720951884054</v>
      </c>
      <c r="AH289" s="435">
        <v>4203624.9967245329</v>
      </c>
      <c r="AI289" s="435">
        <v>4204390.2839519018</v>
      </c>
      <c r="AJ289" s="435">
        <v>4105266.1114532175</v>
      </c>
      <c r="AK289" s="425">
        <f t="shared" si="45"/>
        <v>4087072.3905013334</v>
      </c>
      <c r="AL289" s="476">
        <f t="shared" si="46"/>
        <v>-18193.720951884054</v>
      </c>
      <c r="AM289" s="426">
        <v>6</v>
      </c>
      <c r="AN289" s="426">
        <v>6</v>
      </c>
    </row>
    <row r="290" spans="1:40">
      <c r="A290" s="431">
        <v>924</v>
      </c>
      <c r="B290" s="432" t="s">
        <v>606</v>
      </c>
      <c r="C290" s="433">
        <v>2946</v>
      </c>
      <c r="D290" s="491">
        <v>977380.79463195638</v>
      </c>
      <c r="E290" s="487">
        <v>968811.05052279704</v>
      </c>
      <c r="F290" s="487">
        <v>976050.8993521512</v>
      </c>
      <c r="G290" s="487">
        <v>976050.8993521512</v>
      </c>
      <c r="H290" s="490">
        <f t="shared" si="39"/>
        <v>0</v>
      </c>
      <c r="I290" s="479">
        <v>-100767.98637987397</v>
      </c>
      <c r="J290" s="480">
        <v>-79313.901933229281</v>
      </c>
      <c r="K290" s="480">
        <v>-128159.14376166697</v>
      </c>
      <c r="L290" s="480">
        <v>-128159.14376166697</v>
      </c>
      <c r="M290" s="477">
        <f t="shared" si="40"/>
        <v>0</v>
      </c>
      <c r="N290" s="200">
        <v>876612.80825208244</v>
      </c>
      <c r="O290" s="437">
        <v>889497.14858956775</v>
      </c>
      <c r="P290" s="437">
        <v>847891.75559048424</v>
      </c>
      <c r="Q290" s="619">
        <f t="shared" si="41"/>
        <v>847891.75559048424</v>
      </c>
      <c r="R290" s="476">
        <f t="shared" si="47"/>
        <v>0</v>
      </c>
      <c r="S290" s="437">
        <v>1607531.7323717417</v>
      </c>
      <c r="T290" s="437">
        <v>1607531.7323717417</v>
      </c>
      <c r="U290" s="437">
        <v>1638184.7060515159</v>
      </c>
      <c r="V290" s="437">
        <v>1638184.7060515159</v>
      </c>
      <c r="W290" s="476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76">
        <f t="shared" si="43"/>
        <v>0</v>
      </c>
      <c r="AC290" s="437">
        <v>725626.16125412926</v>
      </c>
      <c r="AD290" s="437">
        <v>719337.6632323591</v>
      </c>
      <c r="AE290" s="437">
        <v>719337.6632323591</v>
      </c>
      <c r="AF290" s="437">
        <v>720400.04595424735</v>
      </c>
      <c r="AG290" s="476">
        <f t="shared" si="44"/>
        <v>1062.3827218882507</v>
      </c>
      <c r="AH290" s="435">
        <v>3209770.7018779535</v>
      </c>
      <c r="AI290" s="435">
        <v>3216366.5441936683</v>
      </c>
      <c r="AJ290" s="435">
        <v>3205414.124874359</v>
      </c>
      <c r="AK290" s="425">
        <f t="shared" si="45"/>
        <v>3206476.5075962474</v>
      </c>
      <c r="AL290" s="476">
        <f t="shared" si="46"/>
        <v>1062.3827218883671</v>
      </c>
      <c r="AM290" s="426">
        <v>16</v>
      </c>
      <c r="AN290" s="426">
        <v>16</v>
      </c>
    </row>
    <row r="291" spans="1:40">
      <c r="A291" s="431">
        <v>925</v>
      </c>
      <c r="B291" s="432" t="s">
        <v>295</v>
      </c>
      <c r="C291" s="433">
        <v>3427</v>
      </c>
      <c r="D291" s="491">
        <v>1251222.7946161409</v>
      </c>
      <c r="E291" s="487">
        <v>1240202.5246360425</v>
      </c>
      <c r="F291" s="487">
        <v>1241285.7559173261</v>
      </c>
      <c r="G291" s="487">
        <v>1241285.7559173261</v>
      </c>
      <c r="H291" s="490">
        <f t="shared" si="39"/>
        <v>0</v>
      </c>
      <c r="I291" s="479">
        <v>2055581.334833744</v>
      </c>
      <c r="J291" s="480">
        <v>1939260.137052722</v>
      </c>
      <c r="K291" s="480">
        <v>1935494.6703818492</v>
      </c>
      <c r="L291" s="480">
        <v>1935494.6703818492</v>
      </c>
      <c r="M291" s="477">
        <f t="shared" si="40"/>
        <v>0</v>
      </c>
      <c r="N291" s="200">
        <v>3306804.1294498849</v>
      </c>
      <c r="O291" s="437">
        <v>3179462.6616887646</v>
      </c>
      <c r="P291" s="437">
        <v>3176780.4262991752</v>
      </c>
      <c r="Q291" s="619">
        <f t="shared" si="41"/>
        <v>3176780.4262991752</v>
      </c>
      <c r="R291" s="476">
        <f t="shared" si="47"/>
        <v>0</v>
      </c>
      <c r="S291" s="437">
        <v>-20346.594664725475</v>
      </c>
      <c r="T291" s="437">
        <v>-20346.594664725475</v>
      </c>
      <c r="U291" s="437">
        <v>-20416.79060073354</v>
      </c>
      <c r="V291" s="437">
        <v>-20416.79060073354</v>
      </c>
      <c r="W291" s="476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76">
        <f t="shared" si="43"/>
        <v>0</v>
      </c>
      <c r="AC291" s="437">
        <v>821716.12039807416</v>
      </c>
      <c r="AD291" s="437">
        <v>816639.29500588425</v>
      </c>
      <c r="AE291" s="437">
        <v>816639.29500588425</v>
      </c>
      <c r="AF291" s="437">
        <v>820530.34692520485</v>
      </c>
      <c r="AG291" s="476">
        <f t="shared" si="44"/>
        <v>3891.0519193205982</v>
      </c>
      <c r="AH291" s="435">
        <v>4108173.6551832333</v>
      </c>
      <c r="AI291" s="435">
        <v>3975755.3620299231</v>
      </c>
      <c r="AJ291" s="435">
        <v>3973002.9307043264</v>
      </c>
      <c r="AK291" s="425">
        <f t="shared" si="45"/>
        <v>3976893.982623647</v>
      </c>
      <c r="AL291" s="476">
        <f t="shared" si="46"/>
        <v>3891.0519193205982</v>
      </c>
      <c r="AM291" s="426">
        <v>11</v>
      </c>
      <c r="AN291" s="426">
        <v>11</v>
      </c>
    </row>
    <row r="292" spans="1:40">
      <c r="A292" s="431">
        <v>927</v>
      </c>
      <c r="B292" s="432" t="s">
        <v>607</v>
      </c>
      <c r="C292" s="433">
        <v>28913</v>
      </c>
      <c r="D292" s="491">
        <v>13682800.116263466</v>
      </c>
      <c r="E292" s="487">
        <v>13558976.138136012</v>
      </c>
      <c r="F292" s="487">
        <v>13504862.591214882</v>
      </c>
      <c r="G292" s="487">
        <v>13504862.591214882</v>
      </c>
      <c r="H292" s="490">
        <f t="shared" si="39"/>
        <v>0</v>
      </c>
      <c r="I292" s="479">
        <v>1327533.4052358023</v>
      </c>
      <c r="J292" s="480">
        <v>1490096.5081397896</v>
      </c>
      <c r="K292" s="480">
        <v>1016231.6804453147</v>
      </c>
      <c r="L292" s="480">
        <v>1016231.6804453147</v>
      </c>
      <c r="M292" s="477">
        <f t="shared" si="40"/>
        <v>0</v>
      </c>
      <c r="N292" s="200">
        <v>15010333.521499269</v>
      </c>
      <c r="O292" s="437">
        <v>15049072.646275802</v>
      </c>
      <c r="P292" s="437">
        <v>14521094.271660198</v>
      </c>
      <c r="Q292" s="619">
        <f t="shared" si="41"/>
        <v>14521094.271660198</v>
      </c>
      <c r="R292" s="476">
        <f t="shared" si="47"/>
        <v>0</v>
      </c>
      <c r="S292" s="437">
        <v>2614351.9491401748</v>
      </c>
      <c r="T292" s="437">
        <v>2614351.9491401748</v>
      </c>
      <c r="U292" s="437">
        <v>2622340.0928733731</v>
      </c>
      <c r="V292" s="437">
        <v>2622340.0928733731</v>
      </c>
      <c r="W292" s="476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76">
        <f t="shared" si="43"/>
        <v>0</v>
      </c>
      <c r="AC292" s="437">
        <v>4173779.3762061084</v>
      </c>
      <c r="AD292" s="437">
        <v>4173568.9323657048</v>
      </c>
      <c r="AE292" s="437">
        <v>4173568.9323657048</v>
      </c>
      <c r="AF292" s="437">
        <v>4028182.342729406</v>
      </c>
      <c r="AG292" s="476">
        <f t="shared" si="44"/>
        <v>-145386.58963629883</v>
      </c>
      <c r="AH292" s="435">
        <v>21798464.846845552</v>
      </c>
      <c r="AI292" s="435">
        <v>21836993.52778168</v>
      </c>
      <c r="AJ292" s="435">
        <v>21317003.296899274</v>
      </c>
      <c r="AK292" s="425">
        <f t="shared" si="45"/>
        <v>21171616.707262974</v>
      </c>
      <c r="AL292" s="476">
        <f t="shared" si="46"/>
        <v>-145386.58963629976</v>
      </c>
      <c r="AM292" s="426">
        <v>1</v>
      </c>
      <c r="AN292" s="427">
        <v>34</v>
      </c>
    </row>
    <row r="293" spans="1:40">
      <c r="A293" s="431">
        <v>931</v>
      </c>
      <c r="B293" s="432" t="s">
        <v>297</v>
      </c>
      <c r="C293" s="433">
        <v>5951</v>
      </c>
      <c r="D293" s="491">
        <v>668551.09905944718</v>
      </c>
      <c r="E293" s="487">
        <v>660116.92118088668</v>
      </c>
      <c r="F293" s="487">
        <v>655691.33483692864</v>
      </c>
      <c r="G293" s="487">
        <v>655691.33483692864</v>
      </c>
      <c r="H293" s="490">
        <f t="shared" si="39"/>
        <v>0</v>
      </c>
      <c r="I293" s="479">
        <v>3614935.1456314106</v>
      </c>
      <c r="J293" s="480">
        <v>3661521.9038822665</v>
      </c>
      <c r="K293" s="480">
        <v>3683320.2189848977</v>
      </c>
      <c r="L293" s="480">
        <v>3683320.2189848977</v>
      </c>
      <c r="M293" s="477">
        <f t="shared" si="40"/>
        <v>0</v>
      </c>
      <c r="N293" s="200">
        <v>4283486.2446908578</v>
      </c>
      <c r="O293" s="437">
        <v>4321638.8250631532</v>
      </c>
      <c r="P293" s="437">
        <v>4339011.5538218264</v>
      </c>
      <c r="Q293" s="619">
        <f t="shared" si="41"/>
        <v>4339011.5538218264</v>
      </c>
      <c r="R293" s="476">
        <f t="shared" si="47"/>
        <v>0</v>
      </c>
      <c r="S293" s="437">
        <v>2369597.7316562203</v>
      </c>
      <c r="T293" s="437">
        <v>2369597.7316562203</v>
      </c>
      <c r="U293" s="437">
        <v>2372291.80699465</v>
      </c>
      <c r="V293" s="437">
        <v>2372291.80699465</v>
      </c>
      <c r="W293" s="476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76">
        <f t="shared" si="43"/>
        <v>0</v>
      </c>
      <c r="AC293" s="437">
        <v>1324690.4211899939</v>
      </c>
      <c r="AD293" s="437">
        <v>1314943.0600604916</v>
      </c>
      <c r="AE293" s="437">
        <v>1314943.0600604916</v>
      </c>
      <c r="AF293" s="437">
        <v>1309714.2925791396</v>
      </c>
      <c r="AG293" s="476">
        <f t="shared" si="44"/>
        <v>-5228.7674813519698</v>
      </c>
      <c r="AH293" s="435">
        <v>7977774.3975370713</v>
      </c>
      <c r="AI293" s="435">
        <v>8006179.6167798657</v>
      </c>
      <c r="AJ293" s="435">
        <v>8026246.4208769687</v>
      </c>
      <c r="AK293" s="425">
        <f t="shared" si="45"/>
        <v>8021017.6533956164</v>
      </c>
      <c r="AL293" s="476">
        <f t="shared" si="46"/>
        <v>-5228.7674813522026</v>
      </c>
      <c r="AM293" s="426">
        <v>13</v>
      </c>
      <c r="AN293" s="426">
        <v>13</v>
      </c>
    </row>
    <row r="294" spans="1:40">
      <c r="A294" s="431">
        <v>934</v>
      </c>
      <c r="B294" s="432" t="s">
        <v>608</v>
      </c>
      <c r="C294" s="433">
        <v>2671</v>
      </c>
      <c r="D294" s="491">
        <v>148311.11832299147</v>
      </c>
      <c r="E294" s="487">
        <v>146301.35700187599</v>
      </c>
      <c r="F294" s="487">
        <v>150820.2644880513</v>
      </c>
      <c r="G294" s="487">
        <v>150820.2644880513</v>
      </c>
      <c r="H294" s="490">
        <f t="shared" si="39"/>
        <v>0</v>
      </c>
      <c r="I294" s="479">
        <v>216969.22758991568</v>
      </c>
      <c r="J294" s="480">
        <v>286457.36505205557</v>
      </c>
      <c r="K294" s="480">
        <v>263044.9730739228</v>
      </c>
      <c r="L294" s="480">
        <v>263044.9730739228</v>
      </c>
      <c r="M294" s="477">
        <f t="shared" si="40"/>
        <v>0</v>
      </c>
      <c r="N294" s="200">
        <v>365280.34591290716</v>
      </c>
      <c r="O294" s="437">
        <v>432758.72205393156</v>
      </c>
      <c r="P294" s="437">
        <v>413865.23756197409</v>
      </c>
      <c r="Q294" s="619">
        <f t="shared" si="41"/>
        <v>413865.23756197409</v>
      </c>
      <c r="R294" s="476">
        <f t="shared" si="47"/>
        <v>0</v>
      </c>
      <c r="S294" s="437">
        <v>1223184.3198503868</v>
      </c>
      <c r="T294" s="437">
        <v>1223184.3198503868</v>
      </c>
      <c r="U294" s="437">
        <v>1224823.7886438149</v>
      </c>
      <c r="V294" s="437">
        <v>1224823.7886438149</v>
      </c>
      <c r="W294" s="476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76">
        <f t="shared" si="43"/>
        <v>0</v>
      </c>
      <c r="AC294" s="437">
        <v>571588.53985323012</v>
      </c>
      <c r="AD294" s="437">
        <v>567043.20994311804</v>
      </c>
      <c r="AE294" s="437">
        <v>567043.20994311804</v>
      </c>
      <c r="AF294" s="437">
        <v>561899.0903256645</v>
      </c>
      <c r="AG294" s="476">
        <f t="shared" si="44"/>
        <v>-5144.1196174535435</v>
      </c>
      <c r="AH294" s="435">
        <v>2160053.205616524</v>
      </c>
      <c r="AI294" s="435">
        <v>2222986.2518474367</v>
      </c>
      <c r="AJ294" s="435">
        <v>2205732.2361489069</v>
      </c>
      <c r="AK294" s="425">
        <f t="shared" si="45"/>
        <v>2200588.1165314531</v>
      </c>
      <c r="AL294" s="476">
        <f t="shared" si="46"/>
        <v>-5144.1196174537763</v>
      </c>
      <c r="AM294" s="426">
        <v>14</v>
      </c>
      <c r="AN294" s="426">
        <v>14</v>
      </c>
    </row>
    <row r="295" spans="1:40">
      <c r="A295" s="431">
        <v>935</v>
      </c>
      <c r="B295" s="432" t="s">
        <v>609</v>
      </c>
      <c r="C295" s="433">
        <v>2985</v>
      </c>
      <c r="D295" s="491">
        <v>138198.16729951501</v>
      </c>
      <c r="E295" s="487">
        <v>135753.71225982008</v>
      </c>
      <c r="F295" s="487">
        <v>124237.77571490116</v>
      </c>
      <c r="G295" s="487">
        <v>124237.77571490116</v>
      </c>
      <c r="H295" s="490">
        <f t="shared" si="39"/>
        <v>0</v>
      </c>
      <c r="I295" s="479">
        <v>-2260.6122355998741</v>
      </c>
      <c r="J295" s="480">
        <v>19411.81532730216</v>
      </c>
      <c r="K295" s="480">
        <v>2902.1905298869242</v>
      </c>
      <c r="L295" s="480">
        <v>2902.1905298869242</v>
      </c>
      <c r="M295" s="477">
        <f t="shared" si="40"/>
        <v>0</v>
      </c>
      <c r="N295" s="200">
        <v>135937.55506391515</v>
      </c>
      <c r="O295" s="437">
        <v>155165.52758712223</v>
      </c>
      <c r="P295" s="437">
        <v>127139.96624478808</v>
      </c>
      <c r="Q295" s="619">
        <f t="shared" si="41"/>
        <v>127139.96624478808</v>
      </c>
      <c r="R295" s="476">
        <f t="shared" si="47"/>
        <v>0</v>
      </c>
      <c r="S295" s="437">
        <v>1082296.6779084497</v>
      </c>
      <c r="T295" s="437">
        <v>1082296.6779084497</v>
      </c>
      <c r="U295" s="437">
        <v>1085050.7477332584</v>
      </c>
      <c r="V295" s="437">
        <v>1085050.7477332584</v>
      </c>
      <c r="W295" s="476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76">
        <f t="shared" si="43"/>
        <v>0</v>
      </c>
      <c r="AC295" s="437">
        <v>637315.49600741966</v>
      </c>
      <c r="AD295" s="437">
        <v>632542.77757824759</v>
      </c>
      <c r="AE295" s="437">
        <v>632542.77757824759</v>
      </c>
      <c r="AF295" s="437">
        <v>622487.32514186262</v>
      </c>
      <c r="AG295" s="476">
        <f t="shared" si="44"/>
        <v>-10055.452436384978</v>
      </c>
      <c r="AH295" s="435">
        <v>1855549.7289797845</v>
      </c>
      <c r="AI295" s="435">
        <v>1870004.9830738194</v>
      </c>
      <c r="AJ295" s="435">
        <v>1844733.4915562943</v>
      </c>
      <c r="AK295" s="425">
        <f t="shared" si="45"/>
        <v>1834678.0391199091</v>
      </c>
      <c r="AL295" s="476">
        <f t="shared" si="46"/>
        <v>-10055.452436385211</v>
      </c>
      <c r="AM295" s="426">
        <v>8</v>
      </c>
      <c r="AN295" s="426">
        <v>8</v>
      </c>
    </row>
    <row r="296" spans="1:40">
      <c r="A296" s="431">
        <v>936</v>
      </c>
      <c r="B296" s="432" t="s">
        <v>610</v>
      </c>
      <c r="C296" s="433">
        <v>6395</v>
      </c>
      <c r="D296" s="491">
        <v>845488.1902865381</v>
      </c>
      <c r="E296" s="487">
        <v>836086.82489907602</v>
      </c>
      <c r="F296" s="487">
        <v>847103.12252753787</v>
      </c>
      <c r="G296" s="487">
        <v>847103.12252753787</v>
      </c>
      <c r="H296" s="490">
        <f t="shared" si="39"/>
        <v>0</v>
      </c>
      <c r="I296" s="479">
        <v>2503359.4757185658</v>
      </c>
      <c r="J296" s="480">
        <v>2527956.7793223928</v>
      </c>
      <c r="K296" s="480">
        <v>2511413.4166207472</v>
      </c>
      <c r="L296" s="480">
        <v>2511413.4166207472</v>
      </c>
      <c r="M296" s="477">
        <f t="shared" si="40"/>
        <v>0</v>
      </c>
      <c r="N296" s="200">
        <v>3348847.6660051038</v>
      </c>
      <c r="O296" s="437">
        <v>3364043.6042214688</v>
      </c>
      <c r="P296" s="437">
        <v>3358516.5391482851</v>
      </c>
      <c r="Q296" s="619">
        <f t="shared" si="41"/>
        <v>3358516.5391482851</v>
      </c>
      <c r="R296" s="476">
        <f t="shared" si="47"/>
        <v>0</v>
      </c>
      <c r="S296" s="437">
        <v>2005153.4323144634</v>
      </c>
      <c r="T296" s="437">
        <v>2005153.4323144634</v>
      </c>
      <c r="U296" s="437">
        <v>2007797.9339286697</v>
      </c>
      <c r="V296" s="437">
        <v>2007797.9339286697</v>
      </c>
      <c r="W296" s="476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76">
        <f t="shared" si="43"/>
        <v>0</v>
      </c>
      <c r="AC296" s="437">
        <v>1437476.7943180494</v>
      </c>
      <c r="AD296" s="437">
        <v>1426049.7967720439</v>
      </c>
      <c r="AE296" s="437">
        <v>1426049.7967720439</v>
      </c>
      <c r="AF296" s="437">
        <v>1416579.1150791266</v>
      </c>
      <c r="AG296" s="476">
        <f t="shared" si="44"/>
        <v>-9470.6816929173656</v>
      </c>
      <c r="AH296" s="435">
        <v>6791477.892637617</v>
      </c>
      <c r="AI296" s="435">
        <v>6795246.8333079759</v>
      </c>
      <c r="AJ296" s="435">
        <v>6792364.2698489986</v>
      </c>
      <c r="AK296" s="425">
        <f t="shared" si="45"/>
        <v>6782893.5881560808</v>
      </c>
      <c r="AL296" s="476">
        <f t="shared" si="46"/>
        <v>-9470.6816929178312</v>
      </c>
      <c r="AM296" s="426">
        <v>6</v>
      </c>
      <c r="AN296" s="426">
        <v>6</v>
      </c>
    </row>
    <row r="297" spans="1:40">
      <c r="A297" s="431">
        <v>946</v>
      </c>
      <c r="B297" s="432" t="s">
        <v>611</v>
      </c>
      <c r="C297" s="433">
        <v>6287</v>
      </c>
      <c r="D297" s="491">
        <v>5089401.4709421862</v>
      </c>
      <c r="E297" s="487">
        <v>5047775.7028394798</v>
      </c>
      <c r="F297" s="487">
        <v>5044712.2027860433</v>
      </c>
      <c r="G297" s="487">
        <v>5044712.2027860433</v>
      </c>
      <c r="H297" s="490">
        <f t="shared" si="39"/>
        <v>0</v>
      </c>
      <c r="I297" s="479">
        <v>-404628.41926935717</v>
      </c>
      <c r="J297" s="480">
        <v>-358440.27727088251</v>
      </c>
      <c r="K297" s="480">
        <v>-416889.25488245464</v>
      </c>
      <c r="L297" s="480">
        <v>-416889.25488245464</v>
      </c>
      <c r="M297" s="477">
        <f t="shared" si="40"/>
        <v>0</v>
      </c>
      <c r="N297" s="200">
        <v>4684773.0516728293</v>
      </c>
      <c r="O297" s="437">
        <v>4689335.4255685974</v>
      </c>
      <c r="P297" s="437">
        <v>4627822.9479035884</v>
      </c>
      <c r="Q297" s="619">
        <f t="shared" si="41"/>
        <v>4627822.9479035884</v>
      </c>
      <c r="R297" s="476">
        <f t="shared" si="47"/>
        <v>0</v>
      </c>
      <c r="S297" s="437">
        <v>2162266.2020459869</v>
      </c>
      <c r="T297" s="437">
        <v>2162266.2020459869</v>
      </c>
      <c r="U297" s="437">
        <v>2170743.7907054871</v>
      </c>
      <c r="V297" s="437">
        <v>2170743.7907054871</v>
      </c>
      <c r="W297" s="476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76">
        <f t="shared" si="43"/>
        <v>0</v>
      </c>
      <c r="AC297" s="437">
        <v>1381999.1452918865</v>
      </c>
      <c r="AD297" s="437">
        <v>1374493.2694714405</v>
      </c>
      <c r="AE297" s="437">
        <v>1374493.2694714405</v>
      </c>
      <c r="AF297" s="437">
        <v>1364035.1441720412</v>
      </c>
      <c r="AG297" s="476">
        <f t="shared" si="44"/>
        <v>-10458.125299399253</v>
      </c>
      <c r="AH297" s="435">
        <v>8229038.399010702</v>
      </c>
      <c r="AI297" s="435">
        <v>8226094.8970860243</v>
      </c>
      <c r="AJ297" s="435">
        <v>8173060.008080516</v>
      </c>
      <c r="AK297" s="425">
        <f t="shared" si="45"/>
        <v>8162601.8827811163</v>
      </c>
      <c r="AL297" s="476">
        <f t="shared" si="46"/>
        <v>-10458.125299399719</v>
      </c>
      <c r="AM297" s="426">
        <v>15</v>
      </c>
      <c r="AN297" s="426">
        <v>15</v>
      </c>
    </row>
    <row r="298" spans="1:40">
      <c r="A298" s="431">
        <v>976</v>
      </c>
      <c r="B298" s="432" t="s">
        <v>612</v>
      </c>
      <c r="C298" s="433">
        <v>3788</v>
      </c>
      <c r="D298" s="491">
        <v>1875963.6272185396</v>
      </c>
      <c r="E298" s="487">
        <v>1859756.2308252503</v>
      </c>
      <c r="F298" s="487">
        <v>1854660.6587483347</v>
      </c>
      <c r="G298" s="487">
        <v>1854660.6587483347</v>
      </c>
      <c r="H298" s="490">
        <f t="shared" si="39"/>
        <v>0</v>
      </c>
      <c r="I298" s="479">
        <v>-587371.92765884893</v>
      </c>
      <c r="J298" s="480">
        <v>-552062.98177294875</v>
      </c>
      <c r="K298" s="480">
        <v>-475631.60255503311</v>
      </c>
      <c r="L298" s="480">
        <v>-475631.60255503311</v>
      </c>
      <c r="M298" s="477">
        <f t="shared" si="40"/>
        <v>0</v>
      </c>
      <c r="N298" s="200">
        <v>1288591.6995596907</v>
      </c>
      <c r="O298" s="437">
        <v>1307693.2490523015</v>
      </c>
      <c r="P298" s="437">
        <v>1379029.0561933017</v>
      </c>
      <c r="Q298" s="619">
        <f t="shared" si="41"/>
        <v>1379029.0561933017</v>
      </c>
      <c r="R298" s="476">
        <f t="shared" si="47"/>
        <v>0</v>
      </c>
      <c r="S298" s="437">
        <v>1893202.685195388</v>
      </c>
      <c r="T298" s="437">
        <v>1893202.685195388</v>
      </c>
      <c r="U298" s="437">
        <v>1886670.1666394433</v>
      </c>
      <c r="V298" s="437">
        <v>1886670.1666394433</v>
      </c>
      <c r="W298" s="476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76">
        <f t="shared" si="43"/>
        <v>0</v>
      </c>
      <c r="AC298" s="437">
        <v>836132.93210427486</v>
      </c>
      <c r="AD298" s="437">
        <v>832088.60103879473</v>
      </c>
      <c r="AE298" s="437">
        <v>832088.60103879473</v>
      </c>
      <c r="AF298" s="437">
        <v>822771.08316311531</v>
      </c>
      <c r="AG298" s="476">
        <f t="shared" si="44"/>
        <v>-9317.5178756794194</v>
      </c>
      <c r="AH298" s="435">
        <v>4017927.3168593533</v>
      </c>
      <c r="AI298" s="435">
        <v>4032984.5352864843</v>
      </c>
      <c r="AJ298" s="435">
        <v>4097787.8238715399</v>
      </c>
      <c r="AK298" s="425">
        <f t="shared" si="45"/>
        <v>4088470.3059958601</v>
      </c>
      <c r="AL298" s="476">
        <f t="shared" si="46"/>
        <v>-9317.5178756797686</v>
      </c>
      <c r="AM298" s="426">
        <v>19</v>
      </c>
      <c r="AN298" s="426">
        <v>19</v>
      </c>
    </row>
    <row r="299" spans="1:40">
      <c r="A299" s="431">
        <v>977</v>
      </c>
      <c r="B299" s="432" t="s">
        <v>303</v>
      </c>
      <c r="C299" s="433">
        <v>15293</v>
      </c>
      <c r="D299" s="491">
        <v>10031925.415708555</v>
      </c>
      <c r="E299" s="487">
        <v>9947085.7810399383</v>
      </c>
      <c r="F299" s="487">
        <v>9930978.2737681754</v>
      </c>
      <c r="G299" s="487">
        <v>9930978.2737681754</v>
      </c>
      <c r="H299" s="490">
        <f t="shared" si="39"/>
        <v>0</v>
      </c>
      <c r="I299" s="479">
        <v>-1836726.3126247129</v>
      </c>
      <c r="J299" s="480">
        <v>-1755722.4066430931</v>
      </c>
      <c r="K299" s="480">
        <v>-2018921.9440604409</v>
      </c>
      <c r="L299" s="480">
        <v>-2018921.9440604409</v>
      </c>
      <c r="M299" s="477">
        <f t="shared" si="40"/>
        <v>0</v>
      </c>
      <c r="N299" s="200">
        <v>8195199.1030838415</v>
      </c>
      <c r="O299" s="437">
        <v>8191363.3743968448</v>
      </c>
      <c r="P299" s="437">
        <v>7912056.3297077343</v>
      </c>
      <c r="Q299" s="619">
        <f t="shared" si="41"/>
        <v>7912056.3297077343</v>
      </c>
      <c r="R299" s="476">
        <f t="shared" si="47"/>
        <v>0</v>
      </c>
      <c r="S299" s="437">
        <v>6509747.2144185593</v>
      </c>
      <c r="T299" s="437">
        <v>6509747.2144185593</v>
      </c>
      <c r="U299" s="437">
        <v>6526933.9752020221</v>
      </c>
      <c r="V299" s="437">
        <v>6526933.9752020221</v>
      </c>
      <c r="W299" s="476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76">
        <f t="shared" si="43"/>
        <v>0</v>
      </c>
      <c r="AC299" s="437">
        <v>2484912.0449834801</v>
      </c>
      <c r="AD299" s="437">
        <v>2467650.6292571235</v>
      </c>
      <c r="AE299" s="437">
        <v>2467650.6292571235</v>
      </c>
      <c r="AF299" s="437">
        <v>2433413.28319035</v>
      </c>
      <c r="AG299" s="476">
        <f t="shared" si="44"/>
        <v>-34237.346066773403</v>
      </c>
      <c r="AH299" s="435">
        <v>17189858.362485882</v>
      </c>
      <c r="AI299" s="435">
        <v>17168761.218072526</v>
      </c>
      <c r="AJ299" s="435">
        <v>16906640.934166878</v>
      </c>
      <c r="AK299" s="425">
        <f t="shared" si="45"/>
        <v>16872403.588100106</v>
      </c>
      <c r="AL299" s="476">
        <f t="shared" si="46"/>
        <v>-34237.346066772938</v>
      </c>
      <c r="AM299" s="426">
        <v>17</v>
      </c>
      <c r="AN299" s="426">
        <v>17</v>
      </c>
    </row>
    <row r="300" spans="1:40">
      <c r="A300" s="431">
        <v>980</v>
      </c>
      <c r="B300" s="432" t="s">
        <v>304</v>
      </c>
      <c r="C300" s="433">
        <v>33607</v>
      </c>
      <c r="D300" s="491">
        <v>22138538.561943784</v>
      </c>
      <c r="E300" s="487">
        <v>21951144.915903393</v>
      </c>
      <c r="F300" s="487">
        <v>21938637.490646064</v>
      </c>
      <c r="G300" s="487">
        <v>21938637.490646064</v>
      </c>
      <c r="H300" s="490">
        <f t="shared" si="39"/>
        <v>0</v>
      </c>
      <c r="I300" s="479">
        <v>-2084234.4903741162</v>
      </c>
      <c r="J300" s="480">
        <v>-1619397.5561368368</v>
      </c>
      <c r="K300" s="480">
        <v>-1864044.8242984284</v>
      </c>
      <c r="L300" s="480">
        <v>-1864044.8242984284</v>
      </c>
      <c r="M300" s="477">
        <f t="shared" si="40"/>
        <v>0</v>
      </c>
      <c r="N300" s="200">
        <v>20054304.071569666</v>
      </c>
      <c r="O300" s="437">
        <v>20331747.359766558</v>
      </c>
      <c r="P300" s="437">
        <v>20074592.666347634</v>
      </c>
      <c r="Q300" s="619">
        <f t="shared" si="41"/>
        <v>20074592.666347638</v>
      </c>
      <c r="R300" s="476">
        <f t="shared" si="47"/>
        <v>0</v>
      </c>
      <c r="S300" s="437">
        <v>5484397.9828460915</v>
      </c>
      <c r="T300" s="437">
        <v>5484397.9828460915</v>
      </c>
      <c r="U300" s="437">
        <v>5483454.6264062934</v>
      </c>
      <c r="V300" s="437">
        <v>5483454.6264062934</v>
      </c>
      <c r="W300" s="476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76">
        <f t="shared" si="43"/>
        <v>0</v>
      </c>
      <c r="AC300" s="437">
        <v>4338938.4112031441</v>
      </c>
      <c r="AD300" s="437">
        <v>4340734.362847493</v>
      </c>
      <c r="AE300" s="437">
        <v>4340734.362847493</v>
      </c>
      <c r="AF300" s="437">
        <v>4220969.3136749519</v>
      </c>
      <c r="AG300" s="476">
        <f t="shared" si="44"/>
        <v>-119765.04917254113</v>
      </c>
      <c r="AH300" s="435">
        <v>29877640.465618901</v>
      </c>
      <c r="AI300" s="435">
        <v>30156879.705460142</v>
      </c>
      <c r="AJ300" s="435">
        <v>29898781.65560142</v>
      </c>
      <c r="AK300" s="425">
        <f t="shared" si="45"/>
        <v>29779016.60642888</v>
      </c>
      <c r="AL300" s="476">
        <f t="shared" si="46"/>
        <v>-119765.04917253926</v>
      </c>
      <c r="AM300" s="426">
        <v>6</v>
      </c>
      <c r="AN300" s="426">
        <v>6</v>
      </c>
    </row>
    <row r="301" spans="1:40">
      <c r="A301" s="431">
        <v>981</v>
      </c>
      <c r="B301" s="432" t="s">
        <v>305</v>
      </c>
      <c r="C301" s="433">
        <v>2237</v>
      </c>
      <c r="D301" s="491">
        <v>-172059.85777706164</v>
      </c>
      <c r="E301" s="487">
        <v>-171622.44815992925</v>
      </c>
      <c r="F301" s="487">
        <v>-172550.5430098169</v>
      </c>
      <c r="G301" s="487">
        <v>-172550.5430098169</v>
      </c>
      <c r="H301" s="490">
        <f t="shared" si="39"/>
        <v>0</v>
      </c>
      <c r="I301" s="479">
        <v>871934.98854043242</v>
      </c>
      <c r="J301" s="480">
        <v>885714.81579841999</v>
      </c>
      <c r="K301" s="480">
        <v>861008.70104816637</v>
      </c>
      <c r="L301" s="480">
        <v>861008.70104816637</v>
      </c>
      <c r="M301" s="477">
        <f t="shared" si="40"/>
        <v>0</v>
      </c>
      <c r="N301" s="200">
        <v>699875.13076337078</v>
      </c>
      <c r="O301" s="437">
        <v>714092.36763849074</v>
      </c>
      <c r="P301" s="437">
        <v>688458.15803834947</v>
      </c>
      <c r="Q301" s="619">
        <f t="shared" si="41"/>
        <v>688458.15803834947</v>
      </c>
      <c r="R301" s="476">
        <f t="shared" si="47"/>
        <v>0</v>
      </c>
      <c r="S301" s="437">
        <v>1122532.7866522467</v>
      </c>
      <c r="T301" s="437">
        <v>1122532.7866522467</v>
      </c>
      <c r="U301" s="437">
        <v>1123713.116947154</v>
      </c>
      <c r="V301" s="437">
        <v>1123713.116947154</v>
      </c>
      <c r="W301" s="476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76">
        <f t="shared" si="43"/>
        <v>0</v>
      </c>
      <c r="AC301" s="437">
        <v>510096.91494067525</v>
      </c>
      <c r="AD301" s="437">
        <v>505984.77312525222</v>
      </c>
      <c r="AE301" s="437">
        <v>505984.77312525222</v>
      </c>
      <c r="AF301" s="437">
        <v>506594.97488760692</v>
      </c>
      <c r="AG301" s="476">
        <f t="shared" si="44"/>
        <v>610.20176235469989</v>
      </c>
      <c r="AH301" s="435">
        <v>2332504.8323562928</v>
      </c>
      <c r="AI301" s="435">
        <v>2342609.9274159898</v>
      </c>
      <c r="AJ301" s="435">
        <v>2318156.0481107556</v>
      </c>
      <c r="AK301" s="425">
        <f t="shared" si="45"/>
        <v>2318766.2498731101</v>
      </c>
      <c r="AL301" s="476">
        <f t="shared" si="46"/>
        <v>610.20176235446706</v>
      </c>
      <c r="AM301" s="426">
        <v>5</v>
      </c>
      <c r="AN301" s="426">
        <v>5</v>
      </c>
    </row>
    <row r="302" spans="1:40">
      <c r="A302" s="431">
        <v>989</v>
      </c>
      <c r="B302" s="432" t="s">
        <v>613</v>
      </c>
      <c r="C302" s="433">
        <v>5406</v>
      </c>
      <c r="D302" s="491">
        <v>1130483.5498905652</v>
      </c>
      <c r="E302" s="487">
        <v>1119291.8239293594</v>
      </c>
      <c r="F302" s="487">
        <v>1134066.4890223825</v>
      </c>
      <c r="G302" s="487">
        <v>1134066.4890223825</v>
      </c>
      <c r="H302" s="490">
        <f t="shared" si="39"/>
        <v>0</v>
      </c>
      <c r="I302" s="479">
        <v>-1801973.8223987818</v>
      </c>
      <c r="J302" s="480">
        <v>-1748565.9318751812</v>
      </c>
      <c r="K302" s="480">
        <v>-1780437.8300724896</v>
      </c>
      <c r="L302" s="480">
        <v>-1780437.8300724896</v>
      </c>
      <c r="M302" s="477">
        <f t="shared" si="40"/>
        <v>0</v>
      </c>
      <c r="N302" s="200">
        <v>-671490.27250821656</v>
      </c>
      <c r="O302" s="437">
        <v>-629274.10794582171</v>
      </c>
      <c r="P302" s="437">
        <v>-646371.34105010703</v>
      </c>
      <c r="Q302" s="619">
        <f t="shared" si="41"/>
        <v>-646371.34105010703</v>
      </c>
      <c r="R302" s="476">
        <f t="shared" si="47"/>
        <v>0</v>
      </c>
      <c r="S302" s="437">
        <v>2053185.3025596058</v>
      </c>
      <c r="T302" s="437">
        <v>2053185.3025596058</v>
      </c>
      <c r="U302" s="437">
        <v>2044935.2697507231</v>
      </c>
      <c r="V302" s="437">
        <v>2044935.2697507231</v>
      </c>
      <c r="W302" s="476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76">
        <f t="shared" si="43"/>
        <v>0</v>
      </c>
      <c r="AC302" s="437">
        <v>1173700.5388177808</v>
      </c>
      <c r="AD302" s="437">
        <v>1164066.2361445029</v>
      </c>
      <c r="AE302" s="437">
        <v>1164066.2361445029</v>
      </c>
      <c r="AF302" s="437">
        <v>1150277.1356862797</v>
      </c>
      <c r="AG302" s="476">
        <f t="shared" si="44"/>
        <v>-13789.10045822314</v>
      </c>
      <c r="AH302" s="435">
        <v>2555395.5688691698</v>
      </c>
      <c r="AI302" s="435">
        <v>2587977.4307582872</v>
      </c>
      <c r="AJ302" s="435">
        <v>2562630.1648451192</v>
      </c>
      <c r="AK302" s="425">
        <f t="shared" si="45"/>
        <v>2548841.0643868959</v>
      </c>
      <c r="AL302" s="476">
        <f t="shared" si="46"/>
        <v>-13789.100458223373</v>
      </c>
      <c r="AM302" s="426">
        <v>14</v>
      </c>
      <c r="AN302" s="426">
        <v>14</v>
      </c>
    </row>
    <row r="303" spans="1:40">
      <c r="A303" s="431">
        <v>992</v>
      </c>
      <c r="B303" s="432" t="s">
        <v>307</v>
      </c>
      <c r="C303" s="433">
        <v>18120</v>
      </c>
      <c r="D303" s="491">
        <v>3470347.5601491579</v>
      </c>
      <c r="E303" s="487">
        <v>3432242.4579322031</v>
      </c>
      <c r="F303" s="487">
        <v>3405741.7731701145</v>
      </c>
      <c r="G303" s="487">
        <v>3405741.7731701145</v>
      </c>
      <c r="H303" s="490">
        <f t="shared" si="39"/>
        <v>0</v>
      </c>
      <c r="I303" s="479">
        <v>-732255.03508774412</v>
      </c>
      <c r="J303" s="480">
        <v>-473579.83436582063</v>
      </c>
      <c r="K303" s="480">
        <v>-608385.1364788377</v>
      </c>
      <c r="L303" s="480">
        <v>-608385.1364788377</v>
      </c>
      <c r="M303" s="477">
        <f t="shared" si="40"/>
        <v>0</v>
      </c>
      <c r="N303" s="437">
        <v>2738092.5250614136</v>
      </c>
      <c r="O303" s="437">
        <v>2958662.6235663826</v>
      </c>
      <c r="P303" s="437">
        <v>2797356.6366912769</v>
      </c>
      <c r="Q303" s="619">
        <f t="shared" si="41"/>
        <v>2797356.6366912769</v>
      </c>
      <c r="R303" s="476">
        <f t="shared" si="47"/>
        <v>0</v>
      </c>
      <c r="S303" s="437">
        <v>5167659.0332584139</v>
      </c>
      <c r="T303" s="437">
        <v>5167659.0332584139</v>
      </c>
      <c r="U303" s="437">
        <v>5160493.4438761827</v>
      </c>
      <c r="V303" s="437">
        <v>5160493.4438761827</v>
      </c>
      <c r="W303" s="476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76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76">
        <f t="shared" si="44"/>
        <v>-75560.80049690837</v>
      </c>
      <c r="AH303" s="435">
        <v>10932241.984208014</v>
      </c>
      <c r="AI303" s="435">
        <v>11136183.672060434</v>
      </c>
      <c r="AJ303" s="435">
        <v>10967712.095803097</v>
      </c>
      <c r="AK303" s="425">
        <f t="shared" si="45"/>
        <v>10892151.295306187</v>
      </c>
      <c r="AL303" s="476">
        <f t="shared" si="46"/>
        <v>-75560.800496909767</v>
      </c>
      <c r="AM303" s="426">
        <v>13</v>
      </c>
      <c r="AN303" s="426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0" t="s">
        <v>722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68" customFormat="1" ht="15.75">
      <c r="A310" s="466"/>
      <c r="B310" s="466"/>
      <c r="C310" s="467"/>
      <c r="D310" s="467" t="s">
        <v>715</v>
      </c>
      <c r="E310" s="467" t="s">
        <v>717</v>
      </c>
      <c r="F310" s="467" t="s">
        <v>718</v>
      </c>
      <c r="G310" s="467" t="s">
        <v>716</v>
      </c>
      <c r="H310" s="467"/>
      <c r="I310" s="467" t="s">
        <v>715</v>
      </c>
      <c r="J310" s="467" t="s">
        <v>717</v>
      </c>
      <c r="K310" s="467" t="s">
        <v>718</v>
      </c>
      <c r="L310" s="467" t="s">
        <v>716</v>
      </c>
      <c r="M310" s="467"/>
      <c r="N310" s="467" t="s">
        <v>715</v>
      </c>
      <c r="O310" s="467" t="s">
        <v>717</v>
      </c>
      <c r="P310" s="467" t="s">
        <v>718</v>
      </c>
      <c r="Q310" s="467" t="s">
        <v>716</v>
      </c>
      <c r="R310" s="466"/>
      <c r="S310" s="467" t="s">
        <v>715</v>
      </c>
      <c r="T310" s="467" t="s">
        <v>717</v>
      </c>
      <c r="U310" s="467" t="s">
        <v>718</v>
      </c>
      <c r="V310" s="467" t="s">
        <v>716</v>
      </c>
      <c r="W310" s="466"/>
      <c r="X310" s="467" t="s">
        <v>715</v>
      </c>
      <c r="Y310" s="467" t="s">
        <v>717</v>
      </c>
      <c r="Z310" s="467" t="s">
        <v>718</v>
      </c>
      <c r="AA310" s="467" t="s">
        <v>716</v>
      </c>
      <c r="AB310" s="466"/>
      <c r="AC310" s="467" t="s">
        <v>715</v>
      </c>
      <c r="AD310" s="467" t="s">
        <v>717</v>
      </c>
      <c r="AE310" s="467" t="s">
        <v>718</v>
      </c>
      <c r="AF310" s="467" t="s">
        <v>716</v>
      </c>
      <c r="AH310" s="467" t="s">
        <v>715</v>
      </c>
      <c r="AI310" s="467" t="s">
        <v>717</v>
      </c>
      <c r="AJ310" s="467" t="s">
        <v>718</v>
      </c>
      <c r="AK310" s="467" t="s">
        <v>716</v>
      </c>
    </row>
    <row r="311" spans="1:40" ht="99">
      <c r="A311" s="746" t="s">
        <v>635</v>
      </c>
      <c r="B311" s="746" t="s">
        <v>637</v>
      </c>
      <c r="C311" s="734" t="s">
        <v>660</v>
      </c>
      <c r="D311" s="747" t="s">
        <v>467</v>
      </c>
      <c r="E311" s="747" t="s">
        <v>467</v>
      </c>
      <c r="F311" s="747" t="s">
        <v>467</v>
      </c>
      <c r="G311" s="747" t="s">
        <v>467</v>
      </c>
      <c r="H311" s="748" t="s">
        <v>766</v>
      </c>
      <c r="I311" s="749" t="s">
        <v>468</v>
      </c>
      <c r="J311" s="749" t="s">
        <v>468</v>
      </c>
      <c r="K311" s="749" t="s">
        <v>468</v>
      </c>
      <c r="L311" s="749" t="s">
        <v>468</v>
      </c>
      <c r="M311" s="750" t="s">
        <v>766</v>
      </c>
      <c r="N311" s="751" t="s">
        <v>719</v>
      </c>
      <c r="O311" s="751" t="s">
        <v>719</v>
      </c>
      <c r="P311" s="751" t="s">
        <v>719</v>
      </c>
      <c r="Q311" s="751" t="s">
        <v>719</v>
      </c>
      <c r="R311" s="734" t="s">
        <v>766</v>
      </c>
      <c r="S311" s="734" t="s">
        <v>365</v>
      </c>
      <c r="T311" s="734" t="s">
        <v>365</v>
      </c>
      <c r="U311" s="734" t="s">
        <v>365</v>
      </c>
      <c r="V311" s="734" t="s">
        <v>365</v>
      </c>
      <c r="W311" s="734" t="s">
        <v>768</v>
      </c>
      <c r="X311" s="751" t="s">
        <v>721</v>
      </c>
      <c r="Y311" s="751" t="s">
        <v>721</v>
      </c>
      <c r="Z311" s="751" t="s">
        <v>721</v>
      </c>
      <c r="AA311" s="751" t="s">
        <v>721</v>
      </c>
      <c r="AB311" s="734" t="s">
        <v>768</v>
      </c>
      <c r="AC311" s="752" t="s">
        <v>720</v>
      </c>
      <c r="AD311" s="752" t="s">
        <v>720</v>
      </c>
      <c r="AE311" s="752" t="s">
        <v>720</v>
      </c>
      <c r="AF311" s="752" t="s">
        <v>720</v>
      </c>
      <c r="AG311" s="734" t="s">
        <v>768</v>
      </c>
      <c r="AH311" s="753" t="s">
        <v>473</v>
      </c>
      <c r="AI311" s="753" t="s">
        <v>473</v>
      </c>
      <c r="AJ311" s="753" t="s">
        <v>473</v>
      </c>
      <c r="AK311" s="753" t="s">
        <v>473</v>
      </c>
      <c r="AL311" s="734" t="s">
        <v>768</v>
      </c>
      <c r="AM311" s="754" t="s">
        <v>762</v>
      </c>
      <c r="AN311" s="754" t="s">
        <v>615</v>
      </c>
    </row>
    <row r="312" spans="1:40" s="399" customFormat="1" ht="34.5" customHeight="1">
      <c r="A312" s="474"/>
      <c r="B312" s="475" t="s">
        <v>501</v>
      </c>
      <c r="C312" s="476">
        <v>5533611</v>
      </c>
      <c r="D312" s="489">
        <v>357.47052665183014</v>
      </c>
      <c r="E312" s="489">
        <v>354.03111020209951</v>
      </c>
      <c r="F312" s="489">
        <v>353.89386132445497</v>
      </c>
      <c r="G312" s="489">
        <v>353.89386132445497</v>
      </c>
      <c r="H312" s="490">
        <f>F312-G312</f>
        <v>0</v>
      </c>
      <c r="I312" s="483">
        <v>-60.67071809230611</v>
      </c>
      <c r="J312" s="483">
        <v>-55.68113822760391</v>
      </c>
      <c r="K312" s="483">
        <v>-55.772901132387915</v>
      </c>
      <c r="L312" s="483">
        <v>-55.772901132387915</v>
      </c>
      <c r="M312" s="477">
        <f>K312-L312</f>
        <v>0</v>
      </c>
      <c r="N312" s="425">
        <v>296.79980855952397</v>
      </c>
      <c r="O312" s="425">
        <v>298.34997197449587</v>
      </c>
      <c r="P312" s="425">
        <v>298.12096019206717</v>
      </c>
      <c r="Q312" s="425">
        <v>298.12096019206717</v>
      </c>
      <c r="R312" s="476">
        <f>P312-Q312</f>
        <v>0</v>
      </c>
      <c r="S312" s="425">
        <v>145.98775653246793</v>
      </c>
      <c r="T312" s="425">
        <v>145.98775653246793</v>
      </c>
      <c r="U312" s="425">
        <v>146.10444297699294</v>
      </c>
      <c r="V312" s="425">
        <v>146.10444297699294</v>
      </c>
      <c r="W312" s="476">
        <f>U312-V312</f>
        <v>0</v>
      </c>
      <c r="X312" s="425">
        <v>442.78756509199144</v>
      </c>
      <c r="Y312" s="425">
        <v>444.33772850696374</v>
      </c>
      <c r="Z312" s="425">
        <v>444.22540316906014</v>
      </c>
      <c r="AA312" s="425">
        <v>444.22540316906014</v>
      </c>
      <c r="AB312" s="476">
        <f>Z312-AA312</f>
        <v>0</v>
      </c>
      <c r="AC312" s="425">
        <v>155.95602943539063</v>
      </c>
      <c r="AD312" s="425">
        <v>155.59460178895876</v>
      </c>
      <c r="AE312" s="425">
        <v>155.59460178895876</v>
      </c>
      <c r="AF312" s="425">
        <f>AF10/C10</f>
        <v>153.24532208715087</v>
      </c>
      <c r="AG312" s="476">
        <f>AE312-AF312</f>
        <v>2.3492797018078875</v>
      </c>
      <c r="AH312" s="425">
        <v>598.74359452738213</v>
      </c>
      <c r="AI312" s="425">
        <v>599.9323302959225</v>
      </c>
      <c r="AJ312" s="425">
        <v>599.8200049580189</v>
      </c>
      <c r="AK312" s="425">
        <f>AK10/C10</f>
        <v>597.47072525621104</v>
      </c>
      <c r="AL312" s="476">
        <f>AJ312-AK312</f>
        <v>2.3492797018078591</v>
      </c>
      <c r="AM312" s="476">
        <v>0</v>
      </c>
      <c r="AN312" s="425">
        <v>0</v>
      </c>
    </row>
    <row r="313" spans="1:40">
      <c r="A313" s="431">
        <v>5</v>
      </c>
      <c r="B313" s="432" t="s">
        <v>15</v>
      </c>
      <c r="C313" s="433">
        <v>9183</v>
      </c>
      <c r="D313" s="485">
        <v>473.43934403299403</v>
      </c>
      <c r="E313" s="485">
        <v>469.30682018929019</v>
      </c>
      <c r="F313" s="486">
        <v>468.87621622260582</v>
      </c>
      <c r="G313" s="486">
        <v>468.87621622260582</v>
      </c>
      <c r="H313" s="490">
        <f t="shared" ref="H313:H376" si="48">F313-G313</f>
        <v>0</v>
      </c>
      <c r="I313" s="480">
        <v>-152.14605248194795</v>
      </c>
      <c r="J313" s="480">
        <v>66.458237304083966</v>
      </c>
      <c r="K313" s="488">
        <v>65.35370160729218</v>
      </c>
      <c r="L313" s="488">
        <v>65.35370160729218</v>
      </c>
      <c r="M313" s="477">
        <f t="shared" ref="M313:M376" si="49">K313-L313</f>
        <v>0</v>
      </c>
      <c r="N313" s="437">
        <v>321.29329155104608</v>
      </c>
      <c r="O313" s="437">
        <v>535.76505749337412</v>
      </c>
      <c r="P313" s="435">
        <v>534.22991782989811</v>
      </c>
      <c r="Q313" s="435">
        <v>534.22991782989811</v>
      </c>
      <c r="R313" s="476">
        <f t="shared" ref="R313:R376" si="50">P313-Q313</f>
        <v>0</v>
      </c>
      <c r="S313" s="437">
        <v>579.92590471168501</v>
      </c>
      <c r="T313" s="437">
        <v>579.92590471168501</v>
      </c>
      <c r="U313" s="435">
        <v>580.23644106275151</v>
      </c>
      <c r="V313" s="435">
        <v>580.23644106275151</v>
      </c>
      <c r="W313" s="476">
        <f t="shared" ref="W313:W376" si="51">U313-V313</f>
        <v>0</v>
      </c>
      <c r="X313" s="437">
        <v>901.21919626273109</v>
      </c>
      <c r="Y313" s="437">
        <v>1115.6909622050591</v>
      </c>
      <c r="Z313" s="435">
        <v>1114.4663588926496</v>
      </c>
      <c r="AA313" s="435">
        <v>1114.4663588926496</v>
      </c>
      <c r="AB313" s="476">
        <f t="shared" ref="AB313:AB376" si="52">Z313-AA313</f>
        <v>0</v>
      </c>
      <c r="AC313" s="437">
        <v>220.35033240691868</v>
      </c>
      <c r="AD313" s="437">
        <v>218.65556629279297</v>
      </c>
      <c r="AE313" s="437">
        <v>218.65556629279297</v>
      </c>
      <c r="AF313" s="435">
        <f t="shared" ref="AF313:AF376" si="53">AF11/C11</f>
        <v>217.66707866207165</v>
      </c>
      <c r="AG313" s="476">
        <f t="shared" ref="AG313:AG376" si="54">AE313-AF313</f>
        <v>0.98848763072132328</v>
      </c>
      <c r="AH313" s="437">
        <v>1121.5695286696498</v>
      </c>
      <c r="AI313" s="437">
        <v>1334.346528497852</v>
      </c>
      <c r="AJ313" s="435">
        <v>1333.1219251854425</v>
      </c>
      <c r="AK313" s="425">
        <f t="shared" ref="AK313:AK376" si="55">AK11/C11</f>
        <v>1332.1334375547212</v>
      </c>
      <c r="AL313" s="476">
        <f t="shared" ref="AL313:AL376" si="56">AJ313-AK313</f>
        <v>0.98848763072123802</v>
      </c>
      <c r="AM313" s="426">
        <v>14</v>
      </c>
      <c r="AN313" s="426">
        <v>14</v>
      </c>
    </row>
    <row r="314" spans="1:40">
      <c r="A314" s="431">
        <v>9</v>
      </c>
      <c r="B314" s="432" t="s">
        <v>16</v>
      </c>
      <c r="C314" s="433">
        <v>2447</v>
      </c>
      <c r="D314" s="485">
        <v>604.60680500772708</v>
      </c>
      <c r="E314" s="485">
        <v>599.57555687185481</v>
      </c>
      <c r="F314" s="486">
        <v>602.96096887348892</v>
      </c>
      <c r="G314" s="486">
        <v>602.96096887348892</v>
      </c>
      <c r="H314" s="490">
        <f t="shared" si="48"/>
        <v>0</v>
      </c>
      <c r="I314" s="480">
        <v>161.50881241252642</v>
      </c>
      <c r="J314" s="480">
        <v>167.47041258684882</v>
      </c>
      <c r="K314" s="488">
        <v>170.38621725889385</v>
      </c>
      <c r="L314" s="488">
        <v>170.38621725889385</v>
      </c>
      <c r="M314" s="477">
        <f t="shared" si="49"/>
        <v>0</v>
      </c>
      <c r="N314" s="437">
        <v>766.11561742025356</v>
      </c>
      <c r="O314" s="437">
        <v>767.04596945870367</v>
      </c>
      <c r="P314" s="435">
        <v>773.34718613238272</v>
      </c>
      <c r="Q314" s="435">
        <v>773.34718613238272</v>
      </c>
      <c r="R314" s="476">
        <f t="shared" si="50"/>
        <v>0</v>
      </c>
      <c r="S314" s="437">
        <v>700.614583799922</v>
      </c>
      <c r="T314" s="437">
        <v>700.614583799922</v>
      </c>
      <c r="U314" s="435">
        <v>695.51430887505592</v>
      </c>
      <c r="V314" s="435">
        <v>695.51430887505592</v>
      </c>
      <c r="W314" s="476">
        <f t="shared" si="51"/>
        <v>0</v>
      </c>
      <c r="X314" s="437">
        <v>1466.7302012201756</v>
      </c>
      <c r="Y314" s="437">
        <v>1467.6605532586257</v>
      </c>
      <c r="Z314" s="435">
        <v>1468.8614950074386</v>
      </c>
      <c r="AA314" s="435">
        <v>1468.8614950074386</v>
      </c>
      <c r="AB314" s="476">
        <f t="shared" si="52"/>
        <v>0</v>
      </c>
      <c r="AC314" s="437">
        <v>216.28511514738804</v>
      </c>
      <c r="AD314" s="437">
        <v>214.75426983784376</v>
      </c>
      <c r="AE314" s="437">
        <v>214.75426983784376</v>
      </c>
      <c r="AF314" s="435">
        <f t="shared" si="53"/>
        <v>214.43349966231162</v>
      </c>
      <c r="AG314" s="476">
        <f t="shared" si="54"/>
        <v>0.3207701755321466</v>
      </c>
      <c r="AH314" s="437">
        <v>1683.0153163675636</v>
      </c>
      <c r="AI314" s="437">
        <v>1682.4148230964693</v>
      </c>
      <c r="AJ314" s="435">
        <v>1683.6157648452825</v>
      </c>
      <c r="AK314" s="425">
        <f t="shared" si="55"/>
        <v>1683.2949946697502</v>
      </c>
      <c r="AL314" s="476">
        <f t="shared" si="56"/>
        <v>0.3207701755322887</v>
      </c>
      <c r="AM314" s="426">
        <v>17</v>
      </c>
      <c r="AN314" s="426">
        <v>17</v>
      </c>
    </row>
    <row r="315" spans="1:40">
      <c r="A315" s="431">
        <v>10</v>
      </c>
      <c r="B315" s="432" t="s">
        <v>502</v>
      </c>
      <c r="C315" s="433">
        <v>11102</v>
      </c>
      <c r="D315" s="485">
        <v>370.81653335397056</v>
      </c>
      <c r="E315" s="485">
        <v>367.47844385530323</v>
      </c>
      <c r="F315" s="486">
        <v>366.98690160268018</v>
      </c>
      <c r="G315" s="486">
        <v>366.98690160268018</v>
      </c>
      <c r="H315" s="490">
        <f t="shared" si="48"/>
        <v>0</v>
      </c>
      <c r="I315" s="480">
        <v>-189.3623213331829</v>
      </c>
      <c r="J315" s="480">
        <v>-181.68803710640449</v>
      </c>
      <c r="K315" s="488">
        <v>-177.4374172933876</v>
      </c>
      <c r="L315" s="488">
        <v>-177.4374172933876</v>
      </c>
      <c r="M315" s="477">
        <f t="shared" si="49"/>
        <v>0</v>
      </c>
      <c r="N315" s="437">
        <v>181.45421202078765</v>
      </c>
      <c r="O315" s="437">
        <v>185.79040674889876</v>
      </c>
      <c r="P315" s="435">
        <v>189.54948430929258</v>
      </c>
      <c r="Q315" s="435">
        <v>189.54948430929258</v>
      </c>
      <c r="R315" s="476">
        <f t="shared" si="50"/>
        <v>0</v>
      </c>
      <c r="S315" s="437">
        <v>579.80558660548832</v>
      </c>
      <c r="T315" s="437">
        <v>579.80558660548832</v>
      </c>
      <c r="U315" s="435">
        <v>579.40900984005395</v>
      </c>
      <c r="V315" s="435">
        <v>579.40900984005395</v>
      </c>
      <c r="W315" s="476">
        <f t="shared" si="51"/>
        <v>0</v>
      </c>
      <c r="X315" s="437">
        <v>761.25979862627605</v>
      </c>
      <c r="Y315" s="437">
        <v>765.59599335438702</v>
      </c>
      <c r="Z315" s="435">
        <v>768.95849414934639</v>
      </c>
      <c r="AA315" s="435">
        <v>768.95849414934639</v>
      </c>
      <c r="AB315" s="476">
        <f t="shared" si="52"/>
        <v>0</v>
      </c>
      <c r="AC315" s="437">
        <v>222.66738783256227</v>
      </c>
      <c r="AD315" s="437">
        <v>220.99079254613801</v>
      </c>
      <c r="AE315" s="437">
        <v>220.99079254613801</v>
      </c>
      <c r="AF315" s="435">
        <f t="shared" si="53"/>
        <v>220.35409064103951</v>
      </c>
      <c r="AG315" s="476">
        <f t="shared" si="54"/>
        <v>0.63670190509850499</v>
      </c>
      <c r="AH315" s="437">
        <v>983.92718645883838</v>
      </c>
      <c r="AI315" s="437">
        <v>986.58678590052511</v>
      </c>
      <c r="AJ315" s="435">
        <v>989.94928669548449</v>
      </c>
      <c r="AK315" s="425">
        <f t="shared" si="55"/>
        <v>989.31258479038593</v>
      </c>
      <c r="AL315" s="476">
        <f t="shared" si="56"/>
        <v>0.63670190509856184</v>
      </c>
      <c r="AM315" s="426">
        <v>14</v>
      </c>
      <c r="AN315" s="426">
        <v>14</v>
      </c>
    </row>
    <row r="316" spans="1:40">
      <c r="A316" s="431">
        <v>16</v>
      </c>
      <c r="B316" s="432" t="s">
        <v>18</v>
      </c>
      <c r="C316" s="433">
        <v>8014</v>
      </c>
      <c r="D316" s="485">
        <v>101.55478611297868</v>
      </c>
      <c r="E316" s="485">
        <v>100.32106284496993</v>
      </c>
      <c r="F316" s="486">
        <v>99.212155779132786</v>
      </c>
      <c r="G316" s="486">
        <v>99.212155779132786</v>
      </c>
      <c r="H316" s="490">
        <f t="shared" si="48"/>
        <v>0</v>
      </c>
      <c r="I316" s="480">
        <v>468.69995010654503</v>
      </c>
      <c r="J316" s="480">
        <v>475.39984924267662</v>
      </c>
      <c r="K316" s="488">
        <v>467.2563999671807</v>
      </c>
      <c r="L316" s="488">
        <v>467.2563999671807</v>
      </c>
      <c r="M316" s="477">
        <f t="shared" si="49"/>
        <v>0</v>
      </c>
      <c r="N316" s="437">
        <v>570.25473621952369</v>
      </c>
      <c r="O316" s="437">
        <v>575.72091208764652</v>
      </c>
      <c r="P316" s="435">
        <v>566.46855574631343</v>
      </c>
      <c r="Q316" s="435">
        <v>566.46855574631343</v>
      </c>
      <c r="R316" s="476">
        <f t="shared" si="50"/>
        <v>0</v>
      </c>
      <c r="S316" s="437">
        <v>293.73812406917421</v>
      </c>
      <c r="T316" s="437">
        <v>293.73812406917421</v>
      </c>
      <c r="U316" s="435">
        <v>295.56387534305264</v>
      </c>
      <c r="V316" s="435">
        <v>295.56387534305264</v>
      </c>
      <c r="W316" s="476">
        <f t="shared" si="51"/>
        <v>0</v>
      </c>
      <c r="X316" s="437">
        <v>863.9928602886979</v>
      </c>
      <c r="Y316" s="437">
        <v>869.45903615682084</v>
      </c>
      <c r="Z316" s="435">
        <v>862.03243108936613</v>
      </c>
      <c r="AA316" s="435">
        <v>862.03243108936613</v>
      </c>
      <c r="AB316" s="476">
        <f t="shared" si="52"/>
        <v>0</v>
      </c>
      <c r="AC316" s="437">
        <v>175.0351459285491</v>
      </c>
      <c r="AD316" s="437">
        <v>174.19905888262767</v>
      </c>
      <c r="AE316" s="437">
        <v>174.19905888262767</v>
      </c>
      <c r="AF316" s="435">
        <f t="shared" si="53"/>
        <v>172.24628136559525</v>
      </c>
      <c r="AG316" s="476">
        <f t="shared" si="54"/>
        <v>1.9527775170324162</v>
      </c>
      <c r="AH316" s="437">
        <v>1039.0280062172469</v>
      </c>
      <c r="AI316" s="437">
        <v>1043.6580950394484</v>
      </c>
      <c r="AJ316" s="435">
        <v>1036.2314899719938</v>
      </c>
      <c r="AK316" s="425">
        <f t="shared" si="55"/>
        <v>1034.2787124549614</v>
      </c>
      <c r="AL316" s="476">
        <f t="shared" si="56"/>
        <v>1.952777517032473</v>
      </c>
      <c r="AM316" s="426">
        <v>7</v>
      </c>
      <c r="AN316" s="426">
        <v>7</v>
      </c>
    </row>
    <row r="317" spans="1:40">
      <c r="A317" s="431">
        <v>18</v>
      </c>
      <c r="B317" s="432" t="s">
        <v>19</v>
      </c>
      <c r="C317" s="433">
        <v>4763</v>
      </c>
      <c r="D317" s="485">
        <v>492.84527195365416</v>
      </c>
      <c r="E317" s="485">
        <v>488.68493117710489</v>
      </c>
      <c r="F317" s="486">
        <v>489.31499817068396</v>
      </c>
      <c r="G317" s="486">
        <v>489.31499817068396</v>
      </c>
      <c r="H317" s="490">
        <f t="shared" si="48"/>
        <v>0</v>
      </c>
      <c r="I317" s="480">
        <v>-200.42124649607658</v>
      </c>
      <c r="J317" s="480">
        <v>-194.04602233343343</v>
      </c>
      <c r="K317" s="488">
        <v>-209.8261097741661</v>
      </c>
      <c r="L317" s="488">
        <v>-209.8261097741661</v>
      </c>
      <c r="M317" s="477">
        <f t="shared" si="49"/>
        <v>0</v>
      </c>
      <c r="N317" s="437">
        <v>292.42402545757756</v>
      </c>
      <c r="O317" s="437">
        <v>294.63890884367152</v>
      </c>
      <c r="P317" s="435">
        <v>279.48888839651784</v>
      </c>
      <c r="Q317" s="435">
        <v>279.48888839651784</v>
      </c>
      <c r="R317" s="476">
        <f t="shared" si="50"/>
        <v>0</v>
      </c>
      <c r="S317" s="437">
        <v>250.10182314652315</v>
      </c>
      <c r="T317" s="437">
        <v>250.10182314652315</v>
      </c>
      <c r="U317" s="435">
        <v>252.39922653958163</v>
      </c>
      <c r="V317" s="435">
        <v>252.39922653958163</v>
      </c>
      <c r="W317" s="476">
        <f t="shared" si="51"/>
        <v>0</v>
      </c>
      <c r="X317" s="437">
        <v>542.5258486041007</v>
      </c>
      <c r="Y317" s="437">
        <v>544.7407319901946</v>
      </c>
      <c r="Z317" s="435">
        <v>531.88811493609944</v>
      </c>
      <c r="AA317" s="435">
        <v>531.88811493609944</v>
      </c>
      <c r="AB317" s="476">
        <f t="shared" si="52"/>
        <v>0</v>
      </c>
      <c r="AC317" s="437">
        <v>174.20048473265985</v>
      </c>
      <c r="AD317" s="437">
        <v>173.60067412413343</v>
      </c>
      <c r="AE317" s="437">
        <v>173.60067412413343</v>
      </c>
      <c r="AF317" s="435">
        <f t="shared" si="53"/>
        <v>170.17529901977144</v>
      </c>
      <c r="AG317" s="476">
        <f t="shared" si="54"/>
        <v>3.42537510436199</v>
      </c>
      <c r="AH317" s="437">
        <v>716.72633333676049</v>
      </c>
      <c r="AI317" s="437">
        <v>718.34140611432804</v>
      </c>
      <c r="AJ317" s="435">
        <v>705.48878906023299</v>
      </c>
      <c r="AK317" s="425">
        <f t="shared" si="55"/>
        <v>702.06341395587094</v>
      </c>
      <c r="AL317" s="476">
        <f t="shared" si="56"/>
        <v>3.4253751043620468</v>
      </c>
      <c r="AM317" s="426">
        <v>1</v>
      </c>
      <c r="AN317" s="427">
        <v>32</v>
      </c>
    </row>
    <row r="318" spans="1:40">
      <c r="A318" s="431">
        <v>19</v>
      </c>
      <c r="B318" s="432" t="s">
        <v>20</v>
      </c>
      <c r="C318" s="433">
        <v>3965</v>
      </c>
      <c r="D318" s="485">
        <v>486.12436327293534</v>
      </c>
      <c r="E318" s="485">
        <v>481.93667867085946</v>
      </c>
      <c r="F318" s="486">
        <v>479.82984773540841</v>
      </c>
      <c r="G318" s="486">
        <v>479.82984773540841</v>
      </c>
      <c r="H318" s="490">
        <f t="shared" si="48"/>
        <v>0</v>
      </c>
      <c r="I318" s="480">
        <v>-281.38558610507226</v>
      </c>
      <c r="J318" s="480">
        <v>-266.19405315620565</v>
      </c>
      <c r="K318" s="488">
        <v>-274.62904715729462</v>
      </c>
      <c r="L318" s="488">
        <v>-274.62904715729462</v>
      </c>
      <c r="M318" s="477">
        <f t="shared" si="49"/>
        <v>0</v>
      </c>
      <c r="N318" s="437">
        <v>204.73877716786305</v>
      </c>
      <c r="O318" s="437">
        <v>215.74262551465384</v>
      </c>
      <c r="P318" s="435">
        <v>205.20080057811379</v>
      </c>
      <c r="Q318" s="435">
        <v>205.20080057811379</v>
      </c>
      <c r="R318" s="476">
        <f t="shared" si="50"/>
        <v>0</v>
      </c>
      <c r="S318" s="437">
        <v>399.80156280088073</v>
      </c>
      <c r="T318" s="437">
        <v>399.80156280088073</v>
      </c>
      <c r="U318" s="435">
        <v>397.99763370557298</v>
      </c>
      <c r="V318" s="435">
        <v>397.99763370557298</v>
      </c>
      <c r="W318" s="476">
        <f t="shared" si="51"/>
        <v>0</v>
      </c>
      <c r="X318" s="437">
        <v>604.54033996874375</v>
      </c>
      <c r="Y318" s="437">
        <v>615.5441883155346</v>
      </c>
      <c r="Z318" s="435">
        <v>603.19843428368677</v>
      </c>
      <c r="AA318" s="435">
        <v>603.19843428368677</v>
      </c>
      <c r="AB318" s="476">
        <f t="shared" si="52"/>
        <v>0</v>
      </c>
      <c r="AC318" s="437">
        <v>166.48645599373532</v>
      </c>
      <c r="AD318" s="437">
        <v>165.93456841905402</v>
      </c>
      <c r="AE318" s="437">
        <v>165.93456841905402</v>
      </c>
      <c r="AF318" s="435">
        <f t="shared" si="53"/>
        <v>160.23959954880789</v>
      </c>
      <c r="AG318" s="476">
        <f t="shared" si="54"/>
        <v>5.6949688702461287</v>
      </c>
      <c r="AH318" s="437">
        <v>771.02679596247913</v>
      </c>
      <c r="AI318" s="437">
        <v>781.47875673458861</v>
      </c>
      <c r="AJ318" s="435">
        <v>769.13300270274078</v>
      </c>
      <c r="AK318" s="425">
        <f t="shared" si="55"/>
        <v>763.43803383249463</v>
      </c>
      <c r="AL318" s="476">
        <f t="shared" si="56"/>
        <v>5.6949688702461572</v>
      </c>
      <c r="AM318" s="426">
        <v>2</v>
      </c>
      <c r="AN318" s="426">
        <v>2</v>
      </c>
    </row>
    <row r="319" spans="1:40">
      <c r="A319" s="431">
        <v>20</v>
      </c>
      <c r="B319" s="432" t="s">
        <v>503</v>
      </c>
      <c r="C319" s="433">
        <v>16473</v>
      </c>
      <c r="D319" s="485">
        <v>265.90092171399272</v>
      </c>
      <c r="E319" s="485">
        <v>263.2591718929728</v>
      </c>
      <c r="F319" s="486">
        <v>265.84457511966946</v>
      </c>
      <c r="G319" s="486">
        <v>265.84457511966946</v>
      </c>
      <c r="H319" s="490">
        <f t="shared" si="48"/>
        <v>0</v>
      </c>
      <c r="I319" s="480">
        <v>-354.84553749792616</v>
      </c>
      <c r="J319" s="480">
        <v>-349.78298950328883</v>
      </c>
      <c r="K319" s="488">
        <v>-367.41306751673807</v>
      </c>
      <c r="L319" s="488">
        <v>-367.41306751673807</v>
      </c>
      <c r="M319" s="477">
        <f t="shared" si="49"/>
        <v>0</v>
      </c>
      <c r="N319" s="437">
        <v>-88.944615783933443</v>
      </c>
      <c r="O319" s="437">
        <v>-86.523817610316058</v>
      </c>
      <c r="P319" s="435">
        <v>-101.56849239706861</v>
      </c>
      <c r="Q319" s="435">
        <v>-101.56849239706861</v>
      </c>
      <c r="R319" s="476">
        <f t="shared" si="50"/>
        <v>0</v>
      </c>
      <c r="S319" s="437">
        <v>428.78429768762555</v>
      </c>
      <c r="T319" s="437">
        <v>428.78429768762555</v>
      </c>
      <c r="U319" s="435">
        <v>430.4497365881852</v>
      </c>
      <c r="V319" s="435">
        <v>430.4497365881852</v>
      </c>
      <c r="W319" s="476">
        <f t="shared" si="51"/>
        <v>0</v>
      </c>
      <c r="X319" s="437">
        <v>339.83968190369211</v>
      </c>
      <c r="Y319" s="437">
        <v>342.26048007730952</v>
      </c>
      <c r="Z319" s="435">
        <v>328.88124419111659</v>
      </c>
      <c r="AA319" s="435">
        <v>328.88124419111659</v>
      </c>
      <c r="AB319" s="476">
        <f t="shared" si="52"/>
        <v>0</v>
      </c>
      <c r="AC319" s="437">
        <v>168.58593523883675</v>
      </c>
      <c r="AD319" s="437">
        <v>167.69354844469424</v>
      </c>
      <c r="AE319" s="437">
        <v>167.69354844469424</v>
      </c>
      <c r="AF319" s="435">
        <f t="shared" si="53"/>
        <v>163.16382815927625</v>
      </c>
      <c r="AG319" s="476">
        <f t="shared" si="54"/>
        <v>4.5297202854179943</v>
      </c>
      <c r="AH319" s="437">
        <v>508.42561714252889</v>
      </c>
      <c r="AI319" s="437">
        <v>509.95402852200385</v>
      </c>
      <c r="AJ319" s="435">
        <v>496.57479263581081</v>
      </c>
      <c r="AK319" s="425">
        <f t="shared" si="55"/>
        <v>492.04507235039284</v>
      </c>
      <c r="AL319" s="476">
        <f t="shared" si="56"/>
        <v>4.5297202854179659</v>
      </c>
      <c r="AM319" s="426">
        <v>6</v>
      </c>
      <c r="AN319" s="426">
        <v>6</v>
      </c>
    </row>
    <row r="320" spans="1:40">
      <c r="A320" s="431">
        <v>46</v>
      </c>
      <c r="B320" s="432" t="s">
        <v>22</v>
      </c>
      <c r="C320" s="433">
        <v>1341</v>
      </c>
      <c r="D320" s="485">
        <v>620.67665969289635</v>
      </c>
      <c r="E320" s="485">
        <v>615.33253934230936</v>
      </c>
      <c r="F320" s="486">
        <v>615.60753536743084</v>
      </c>
      <c r="G320" s="486">
        <v>615.60753536743084</v>
      </c>
      <c r="H320" s="490">
        <f t="shared" si="48"/>
        <v>0</v>
      </c>
      <c r="I320" s="480">
        <v>443.57483653121983</v>
      </c>
      <c r="J320" s="480">
        <v>437.60540042188438</v>
      </c>
      <c r="K320" s="488">
        <v>449.3081476992603</v>
      </c>
      <c r="L320" s="488">
        <v>449.3081476992603</v>
      </c>
      <c r="M320" s="477">
        <f t="shared" si="49"/>
        <v>0</v>
      </c>
      <c r="N320" s="437">
        <v>1064.2514962241162</v>
      </c>
      <c r="O320" s="437">
        <v>1052.9379397641937</v>
      </c>
      <c r="P320" s="435">
        <v>1064.9156830666911</v>
      </c>
      <c r="Q320" s="435">
        <v>1064.9156830666911</v>
      </c>
      <c r="R320" s="476">
        <f t="shared" si="50"/>
        <v>0</v>
      </c>
      <c r="S320" s="437">
        <v>416.00920378961951</v>
      </c>
      <c r="T320" s="437">
        <v>416.00920378961951</v>
      </c>
      <c r="U320" s="435">
        <v>415.91357338484744</v>
      </c>
      <c r="V320" s="435">
        <v>415.91357338484744</v>
      </c>
      <c r="W320" s="476">
        <f t="shared" si="51"/>
        <v>0</v>
      </c>
      <c r="X320" s="437">
        <v>1480.2607000137357</v>
      </c>
      <c r="Y320" s="437">
        <v>1468.947143553813</v>
      </c>
      <c r="Z320" s="435">
        <v>1480.8292564515386</v>
      </c>
      <c r="AA320" s="435">
        <v>1480.8292564515386</v>
      </c>
      <c r="AB320" s="476">
        <f t="shared" si="52"/>
        <v>0</v>
      </c>
      <c r="AC320" s="437">
        <v>224.98896139678507</v>
      </c>
      <c r="AD320" s="437">
        <v>223.14036791677836</v>
      </c>
      <c r="AE320" s="437">
        <v>223.14036791677836</v>
      </c>
      <c r="AF320" s="435">
        <f t="shared" si="53"/>
        <v>222.37043855890485</v>
      </c>
      <c r="AG320" s="476">
        <f t="shared" si="54"/>
        <v>0.76992935787350802</v>
      </c>
      <c r="AH320" s="437">
        <v>1705.2496614105207</v>
      </c>
      <c r="AI320" s="437">
        <v>1692.0875114705914</v>
      </c>
      <c r="AJ320" s="435">
        <v>1703.969624368317</v>
      </c>
      <c r="AK320" s="425">
        <f t="shared" si="55"/>
        <v>1703.1996950104435</v>
      </c>
      <c r="AL320" s="476">
        <f t="shared" si="56"/>
        <v>0.7699293578734796</v>
      </c>
      <c r="AM320" s="426">
        <v>10</v>
      </c>
      <c r="AN320" s="426">
        <v>10</v>
      </c>
    </row>
    <row r="321" spans="1:40">
      <c r="A321" s="431">
        <v>47</v>
      </c>
      <c r="B321" s="432" t="s">
        <v>504</v>
      </c>
      <c r="C321" s="433">
        <v>1811</v>
      </c>
      <c r="D321" s="485">
        <v>1246.5058205052082</v>
      </c>
      <c r="E321" s="485">
        <v>1236.350824641914</v>
      </c>
      <c r="F321" s="486">
        <v>1236.4449694464922</v>
      </c>
      <c r="G321" s="486">
        <v>1236.4449694464922</v>
      </c>
      <c r="H321" s="490">
        <f t="shared" si="48"/>
        <v>0</v>
      </c>
      <c r="I321" s="480">
        <v>196.56910450395654</v>
      </c>
      <c r="J321" s="480">
        <v>203.94543845986615</v>
      </c>
      <c r="K321" s="488">
        <v>191.40929302868</v>
      </c>
      <c r="L321" s="488">
        <v>191.40929302868</v>
      </c>
      <c r="M321" s="477">
        <f t="shared" si="49"/>
        <v>0</v>
      </c>
      <c r="N321" s="437">
        <v>1443.0749250091646</v>
      </c>
      <c r="O321" s="437">
        <v>1440.2962631017801</v>
      </c>
      <c r="P321" s="435">
        <v>1427.8542624751722</v>
      </c>
      <c r="Q321" s="435">
        <v>1427.8542624751722</v>
      </c>
      <c r="R321" s="476">
        <f t="shared" si="50"/>
        <v>0</v>
      </c>
      <c r="S321" s="437">
        <v>265.42926082948088</v>
      </c>
      <c r="T321" s="437">
        <v>265.42926082948088</v>
      </c>
      <c r="U321" s="435">
        <v>271.9767094443236</v>
      </c>
      <c r="V321" s="435">
        <v>271.9767094443236</v>
      </c>
      <c r="W321" s="476">
        <f t="shared" si="51"/>
        <v>0</v>
      </c>
      <c r="X321" s="437">
        <v>1708.5041858386453</v>
      </c>
      <c r="Y321" s="437">
        <v>1705.725523931261</v>
      </c>
      <c r="Z321" s="435">
        <v>1699.8309719194958</v>
      </c>
      <c r="AA321" s="435">
        <v>1699.8309719194958</v>
      </c>
      <c r="AB321" s="476">
        <f t="shared" si="52"/>
        <v>0</v>
      </c>
      <c r="AC321" s="437">
        <v>219.13125874305868</v>
      </c>
      <c r="AD321" s="437">
        <v>217.59043008089276</v>
      </c>
      <c r="AE321" s="437">
        <v>217.59043008089276</v>
      </c>
      <c r="AF321" s="435">
        <f t="shared" si="53"/>
        <v>214.70375735950182</v>
      </c>
      <c r="AG321" s="476">
        <f t="shared" si="54"/>
        <v>2.8866727213909371</v>
      </c>
      <c r="AH321" s="437">
        <v>1927.635444581704</v>
      </c>
      <c r="AI321" s="437">
        <v>1923.3159540121537</v>
      </c>
      <c r="AJ321" s="435">
        <v>1917.4214020003885</v>
      </c>
      <c r="AK321" s="425">
        <f t="shared" si="55"/>
        <v>1914.5347292789977</v>
      </c>
      <c r="AL321" s="476">
        <f t="shared" si="56"/>
        <v>2.8866727213908234</v>
      </c>
      <c r="AM321" s="426">
        <v>19</v>
      </c>
      <c r="AN321" s="426">
        <v>19</v>
      </c>
    </row>
    <row r="322" spans="1:40">
      <c r="A322" s="431">
        <v>49</v>
      </c>
      <c r="B322" s="432" t="s">
        <v>505</v>
      </c>
      <c r="C322" s="433">
        <v>305274</v>
      </c>
      <c r="D322" s="485">
        <v>814.60552790595784</v>
      </c>
      <c r="E322" s="485">
        <v>807.53188056175247</v>
      </c>
      <c r="F322" s="486">
        <v>808.70522285153902</v>
      </c>
      <c r="G322" s="486">
        <v>808.70522285153902</v>
      </c>
      <c r="H322" s="490">
        <f t="shared" si="48"/>
        <v>0</v>
      </c>
      <c r="I322" s="480">
        <v>469.0834426072351</v>
      </c>
      <c r="J322" s="480">
        <v>473.88506171314953</v>
      </c>
      <c r="K322" s="488">
        <v>473.88426077601258</v>
      </c>
      <c r="L322" s="488">
        <v>473.88426077601258</v>
      </c>
      <c r="M322" s="477">
        <f t="shared" si="49"/>
        <v>0</v>
      </c>
      <c r="N322" s="437">
        <v>1283.688970513193</v>
      </c>
      <c r="O322" s="437">
        <v>1281.4169422749019</v>
      </c>
      <c r="P322" s="435">
        <v>1282.5894836275515</v>
      </c>
      <c r="Q322" s="435">
        <v>1282.5894836275515</v>
      </c>
      <c r="R322" s="476">
        <f t="shared" si="50"/>
        <v>0</v>
      </c>
      <c r="S322" s="437">
        <v>-80.267124519629263</v>
      </c>
      <c r="T322" s="437">
        <v>-80.267124519629263</v>
      </c>
      <c r="U322" s="435">
        <v>-80.397088068634261</v>
      </c>
      <c r="V322" s="435">
        <v>-80.397088068634261</v>
      </c>
      <c r="W322" s="476">
        <f t="shared" si="51"/>
        <v>0</v>
      </c>
      <c r="X322" s="437">
        <v>1203.4218459935637</v>
      </c>
      <c r="Y322" s="437">
        <v>1201.1498177552726</v>
      </c>
      <c r="Z322" s="435">
        <v>1202.1923955589173</v>
      </c>
      <c r="AA322" s="435">
        <v>1202.1923955589173</v>
      </c>
      <c r="AB322" s="476">
        <f t="shared" si="52"/>
        <v>0</v>
      </c>
      <c r="AC322" s="437">
        <v>102.19136788068124</v>
      </c>
      <c r="AD322" s="437">
        <v>103.21089815795446</v>
      </c>
      <c r="AE322" s="437">
        <v>103.21089815795446</v>
      </c>
      <c r="AF322" s="435">
        <f t="shared" si="53"/>
        <v>101.05643216513148</v>
      </c>
      <c r="AG322" s="476">
        <f t="shared" si="54"/>
        <v>2.1544659928229777</v>
      </c>
      <c r="AH322" s="437">
        <v>1305.613213874245</v>
      </c>
      <c r="AI322" s="437">
        <v>1304.3607159132273</v>
      </c>
      <c r="AJ322" s="435">
        <v>1305.403293716872</v>
      </c>
      <c r="AK322" s="425">
        <f t="shared" si="55"/>
        <v>1303.2488277240489</v>
      </c>
      <c r="AL322" s="476">
        <f t="shared" si="56"/>
        <v>2.154465992823134</v>
      </c>
      <c r="AM322" s="426">
        <v>1</v>
      </c>
      <c r="AN322" s="427">
        <v>34</v>
      </c>
    </row>
    <row r="323" spans="1:40">
      <c r="A323" s="431">
        <v>50</v>
      </c>
      <c r="B323" s="432" t="s">
        <v>25</v>
      </c>
      <c r="C323" s="433">
        <v>11276</v>
      </c>
      <c r="D323" s="485">
        <v>204.14615492409507</v>
      </c>
      <c r="E323" s="485">
        <v>202.2013845783982</v>
      </c>
      <c r="F323" s="486">
        <v>203.80726989917358</v>
      </c>
      <c r="G323" s="486">
        <v>203.80726989917358</v>
      </c>
      <c r="H323" s="490">
        <f t="shared" si="48"/>
        <v>0</v>
      </c>
      <c r="I323" s="480">
        <v>-174.57963443275327</v>
      </c>
      <c r="J323" s="480">
        <v>-167.89989785716429</v>
      </c>
      <c r="K323" s="488">
        <v>-178.57679905063199</v>
      </c>
      <c r="L323" s="488">
        <v>-178.57679905063199</v>
      </c>
      <c r="M323" s="477">
        <f t="shared" si="49"/>
        <v>0</v>
      </c>
      <c r="N323" s="437">
        <v>29.566520491341759</v>
      </c>
      <c r="O323" s="437">
        <v>34.301486721233921</v>
      </c>
      <c r="P323" s="435">
        <v>25.230470848541575</v>
      </c>
      <c r="Q323" s="435">
        <v>25.230470848541575</v>
      </c>
      <c r="R323" s="476">
        <f t="shared" si="50"/>
        <v>0</v>
      </c>
      <c r="S323" s="437">
        <v>318.94598978445026</v>
      </c>
      <c r="T323" s="437">
        <v>318.94598978445026</v>
      </c>
      <c r="U323" s="435">
        <v>319.84226977289376</v>
      </c>
      <c r="V323" s="435">
        <v>319.84226977289376</v>
      </c>
      <c r="W323" s="476">
        <f t="shared" si="51"/>
        <v>0</v>
      </c>
      <c r="X323" s="437">
        <v>348.51251027579201</v>
      </c>
      <c r="Y323" s="437">
        <v>353.24747650568418</v>
      </c>
      <c r="Z323" s="435">
        <v>345.07274062143534</v>
      </c>
      <c r="AA323" s="435">
        <v>345.07274062143534</v>
      </c>
      <c r="AB323" s="476">
        <f t="shared" si="52"/>
        <v>0</v>
      </c>
      <c r="AC323" s="437">
        <v>184.91850386868802</v>
      </c>
      <c r="AD323" s="437">
        <v>184.16008951798912</v>
      </c>
      <c r="AE323" s="437">
        <v>184.16008951798912</v>
      </c>
      <c r="AF323" s="435">
        <f t="shared" si="53"/>
        <v>181.69875270264771</v>
      </c>
      <c r="AG323" s="476">
        <f t="shared" si="54"/>
        <v>2.4613368153414115</v>
      </c>
      <c r="AH323" s="437">
        <v>533.43101414448006</v>
      </c>
      <c r="AI323" s="437">
        <v>537.40756602367333</v>
      </c>
      <c r="AJ323" s="435">
        <v>529.23283013942444</v>
      </c>
      <c r="AK323" s="425">
        <f t="shared" si="55"/>
        <v>526.77149332408305</v>
      </c>
      <c r="AL323" s="476">
        <f t="shared" si="56"/>
        <v>2.461336815341383</v>
      </c>
      <c r="AM323" s="426">
        <v>4</v>
      </c>
      <c r="AN323" s="426">
        <v>4</v>
      </c>
    </row>
    <row r="324" spans="1:40">
      <c r="A324" s="431">
        <v>51</v>
      </c>
      <c r="B324" s="432" t="s">
        <v>506</v>
      </c>
      <c r="C324" s="433">
        <v>9211</v>
      </c>
      <c r="D324" s="485">
        <v>383.52427949044579</v>
      </c>
      <c r="E324" s="485">
        <v>380.21261049876648</v>
      </c>
      <c r="F324" s="486">
        <v>377.87509478513692</v>
      </c>
      <c r="G324" s="486">
        <v>377.87509478513692</v>
      </c>
      <c r="H324" s="490">
        <f t="shared" si="48"/>
        <v>0</v>
      </c>
      <c r="I324" s="480">
        <v>-994.9954380509414</v>
      </c>
      <c r="J324" s="480">
        <v>-992.57968317173118</v>
      </c>
      <c r="K324" s="488">
        <v>-984.56310736560624</v>
      </c>
      <c r="L324" s="488">
        <v>-984.56310736560624</v>
      </c>
      <c r="M324" s="477">
        <f t="shared" si="49"/>
        <v>0</v>
      </c>
      <c r="N324" s="437">
        <v>-611.47115856049561</v>
      </c>
      <c r="O324" s="437">
        <v>-612.3670726729647</v>
      </c>
      <c r="P324" s="435">
        <v>-606.68801258046926</v>
      </c>
      <c r="Q324" s="435">
        <v>-606.68801258046926</v>
      </c>
      <c r="R324" s="476">
        <f t="shared" si="50"/>
        <v>0</v>
      </c>
      <c r="S324" s="437">
        <v>-18.656892427718365</v>
      </c>
      <c r="T324" s="437">
        <v>-18.656892427718365</v>
      </c>
      <c r="U324" s="435">
        <v>-18.776336256322583</v>
      </c>
      <c r="V324" s="435">
        <v>-18.776336256322583</v>
      </c>
      <c r="W324" s="476">
        <f t="shared" si="51"/>
        <v>0</v>
      </c>
      <c r="X324" s="437">
        <v>-630.128050988214</v>
      </c>
      <c r="Y324" s="437">
        <v>-631.0239651006832</v>
      </c>
      <c r="Z324" s="435">
        <v>-625.46434883679183</v>
      </c>
      <c r="AA324" s="435">
        <v>-625.46434883679183</v>
      </c>
      <c r="AB324" s="476">
        <f t="shared" si="52"/>
        <v>0</v>
      </c>
      <c r="AC324" s="437">
        <v>195.49185139798104</v>
      </c>
      <c r="AD324" s="437">
        <v>195.77293820417466</v>
      </c>
      <c r="AE324" s="437">
        <v>195.77293820417466</v>
      </c>
      <c r="AF324" s="435">
        <f t="shared" si="53"/>
        <v>193.61329758873302</v>
      </c>
      <c r="AG324" s="476">
        <f t="shared" si="54"/>
        <v>2.1596406154416457</v>
      </c>
      <c r="AH324" s="437">
        <v>-434.63619959023299</v>
      </c>
      <c r="AI324" s="437">
        <v>-435.25102689650851</v>
      </c>
      <c r="AJ324" s="435">
        <v>-429.69141063261719</v>
      </c>
      <c r="AK324" s="425">
        <f t="shared" si="55"/>
        <v>-431.85105124805881</v>
      </c>
      <c r="AL324" s="476">
        <f t="shared" si="56"/>
        <v>2.1596406154416172</v>
      </c>
      <c r="AM324" s="426">
        <v>4</v>
      </c>
      <c r="AN324" s="426">
        <v>4</v>
      </c>
    </row>
    <row r="325" spans="1:40">
      <c r="A325" s="431">
        <v>52</v>
      </c>
      <c r="B325" s="432" t="s">
        <v>27</v>
      </c>
      <c r="C325" s="433">
        <v>2346</v>
      </c>
      <c r="D325" s="485">
        <v>461.57579350248807</v>
      </c>
      <c r="E325" s="485">
        <v>457.67223452112677</v>
      </c>
      <c r="F325" s="486">
        <v>454.37040016431092</v>
      </c>
      <c r="G325" s="486">
        <v>454.37040016431092</v>
      </c>
      <c r="H325" s="490">
        <f t="shared" si="48"/>
        <v>0</v>
      </c>
      <c r="I325" s="480">
        <v>216.07539764087039</v>
      </c>
      <c r="J325" s="480">
        <v>225.70047807313131</v>
      </c>
      <c r="K325" s="488">
        <v>192.7937688778056</v>
      </c>
      <c r="L325" s="488">
        <v>192.7937688778056</v>
      </c>
      <c r="M325" s="477">
        <f t="shared" si="49"/>
        <v>0</v>
      </c>
      <c r="N325" s="437">
        <v>677.65119114335846</v>
      </c>
      <c r="O325" s="437">
        <v>683.37271259425813</v>
      </c>
      <c r="P325" s="435">
        <v>647.16416904211655</v>
      </c>
      <c r="Q325" s="435">
        <v>647.16416904211655</v>
      </c>
      <c r="R325" s="476">
        <f t="shared" si="50"/>
        <v>0</v>
      </c>
      <c r="S325" s="437">
        <v>508.56536812958348</v>
      </c>
      <c r="T325" s="437">
        <v>508.56536812958348</v>
      </c>
      <c r="U325" s="435">
        <v>520.28857218439953</v>
      </c>
      <c r="V325" s="435">
        <v>520.28857218439953</v>
      </c>
      <c r="W325" s="476">
        <f t="shared" si="51"/>
        <v>0</v>
      </c>
      <c r="X325" s="437">
        <v>1186.2165592729418</v>
      </c>
      <c r="Y325" s="437">
        <v>1191.9380807238417</v>
      </c>
      <c r="Z325" s="435">
        <v>1167.4527412265161</v>
      </c>
      <c r="AA325" s="435">
        <v>1167.4527412265161</v>
      </c>
      <c r="AB325" s="476">
        <f t="shared" si="52"/>
        <v>0</v>
      </c>
      <c r="AC325" s="437">
        <v>235.56551501838862</v>
      </c>
      <c r="AD325" s="437">
        <v>233.53831224464679</v>
      </c>
      <c r="AE325" s="437">
        <v>233.53831224464679</v>
      </c>
      <c r="AF325" s="435">
        <f t="shared" si="53"/>
        <v>232.77020214515554</v>
      </c>
      <c r="AG325" s="476">
        <f t="shared" si="54"/>
        <v>0.76811009949125264</v>
      </c>
      <c r="AH325" s="437">
        <v>1421.7820742913304</v>
      </c>
      <c r="AI325" s="437">
        <v>1425.4763929684884</v>
      </c>
      <c r="AJ325" s="435">
        <v>1400.9910534711628</v>
      </c>
      <c r="AK325" s="425">
        <f t="shared" si="55"/>
        <v>1400.2229433716716</v>
      </c>
      <c r="AL325" s="476">
        <f t="shared" si="56"/>
        <v>0.7681100994911958</v>
      </c>
      <c r="AM325" s="426">
        <v>14</v>
      </c>
      <c r="AN325" s="426">
        <v>14</v>
      </c>
    </row>
    <row r="326" spans="1:40">
      <c r="A326" s="431">
        <v>61</v>
      </c>
      <c r="B326" s="432" t="s">
        <v>28</v>
      </c>
      <c r="C326" s="433">
        <v>16459</v>
      </c>
      <c r="D326" s="485">
        <v>-58.879757313183511</v>
      </c>
      <c r="E326" s="485">
        <v>-59.158794186043174</v>
      </c>
      <c r="F326" s="486">
        <v>-59.560325384427898</v>
      </c>
      <c r="G326" s="486">
        <v>-59.560325384427898</v>
      </c>
      <c r="H326" s="490">
        <f t="shared" si="48"/>
        <v>0</v>
      </c>
      <c r="I326" s="480">
        <v>55.494103948115452</v>
      </c>
      <c r="J326" s="480">
        <v>62.524223239760758</v>
      </c>
      <c r="K326" s="488">
        <v>60.656128196801802</v>
      </c>
      <c r="L326" s="488">
        <v>60.656128196801802</v>
      </c>
      <c r="M326" s="477">
        <f t="shared" si="49"/>
        <v>0</v>
      </c>
      <c r="N326" s="437">
        <v>-3.3856533650680594</v>
      </c>
      <c r="O326" s="437">
        <v>3.3654290537175782</v>
      </c>
      <c r="P326" s="435">
        <v>1.0958028123739068</v>
      </c>
      <c r="Q326" s="435">
        <v>1.0958028123739068</v>
      </c>
      <c r="R326" s="476">
        <f t="shared" si="50"/>
        <v>0</v>
      </c>
      <c r="S326" s="437">
        <v>335.66654639936178</v>
      </c>
      <c r="T326" s="437">
        <v>335.66654639936178</v>
      </c>
      <c r="U326" s="435">
        <v>335.5198902476651</v>
      </c>
      <c r="V326" s="435">
        <v>335.5198902476651</v>
      </c>
      <c r="W326" s="476">
        <f t="shared" si="51"/>
        <v>0</v>
      </c>
      <c r="X326" s="437">
        <v>332.28089303429374</v>
      </c>
      <c r="Y326" s="437">
        <v>339.03197545307938</v>
      </c>
      <c r="Z326" s="435">
        <v>336.61569306003906</v>
      </c>
      <c r="AA326" s="435">
        <v>336.61569306003906</v>
      </c>
      <c r="AB326" s="476">
        <f t="shared" si="52"/>
        <v>0</v>
      </c>
      <c r="AC326" s="437">
        <v>186.26408242375578</v>
      </c>
      <c r="AD326" s="437">
        <v>185.34056830429495</v>
      </c>
      <c r="AE326" s="437">
        <v>185.34056830429495</v>
      </c>
      <c r="AF326" s="435">
        <f t="shared" si="53"/>
        <v>183.94973076451484</v>
      </c>
      <c r="AG326" s="476">
        <f t="shared" si="54"/>
        <v>1.390837539780108</v>
      </c>
      <c r="AH326" s="437">
        <v>518.54497545804941</v>
      </c>
      <c r="AI326" s="437">
        <v>524.37254375737427</v>
      </c>
      <c r="AJ326" s="435">
        <v>521.95626136433395</v>
      </c>
      <c r="AK326" s="425">
        <f t="shared" si="55"/>
        <v>520.56542382455382</v>
      </c>
      <c r="AL326" s="476">
        <f t="shared" si="56"/>
        <v>1.3908375397801365</v>
      </c>
      <c r="AM326" s="426">
        <v>5</v>
      </c>
      <c r="AN326" s="426">
        <v>5</v>
      </c>
    </row>
    <row r="327" spans="1:40">
      <c r="A327" s="431">
        <v>69</v>
      </c>
      <c r="B327" s="432" t="s">
        <v>29</v>
      </c>
      <c r="C327" s="433">
        <v>6687</v>
      </c>
      <c r="D327" s="485">
        <v>537.67400263491231</v>
      </c>
      <c r="E327" s="485">
        <v>533.08421796088044</v>
      </c>
      <c r="F327" s="486">
        <v>532.42168850417102</v>
      </c>
      <c r="G327" s="486">
        <v>532.42168850417102</v>
      </c>
      <c r="H327" s="490">
        <f t="shared" si="48"/>
        <v>0</v>
      </c>
      <c r="I327" s="480">
        <v>-602.68674063557296</v>
      </c>
      <c r="J327" s="480">
        <v>-595.15545511761741</v>
      </c>
      <c r="K327" s="488">
        <v>-606.54977095174604</v>
      </c>
      <c r="L327" s="488">
        <v>-606.54977095174604</v>
      </c>
      <c r="M327" s="477">
        <f t="shared" si="49"/>
        <v>0</v>
      </c>
      <c r="N327" s="437">
        <v>-65.012738000660718</v>
      </c>
      <c r="O327" s="437">
        <v>-62.071237156736977</v>
      </c>
      <c r="P327" s="435">
        <v>-74.128082447574997</v>
      </c>
      <c r="Q327" s="435">
        <v>-74.128082447574997</v>
      </c>
      <c r="R327" s="476">
        <f t="shared" si="50"/>
        <v>0</v>
      </c>
      <c r="S327" s="437">
        <v>556.44204152100031</v>
      </c>
      <c r="T327" s="437">
        <v>556.44204152100031</v>
      </c>
      <c r="U327" s="435">
        <v>557.50969036398635</v>
      </c>
      <c r="V327" s="435">
        <v>557.50969036398635</v>
      </c>
      <c r="W327" s="476">
        <f t="shared" si="51"/>
        <v>0</v>
      </c>
      <c r="X327" s="437">
        <v>491.42930352033954</v>
      </c>
      <c r="Y327" s="437">
        <v>494.37080436426328</v>
      </c>
      <c r="Z327" s="435">
        <v>483.38160791641133</v>
      </c>
      <c r="AA327" s="435">
        <v>483.38160791641133</v>
      </c>
      <c r="AB327" s="476">
        <f t="shared" si="52"/>
        <v>0</v>
      </c>
      <c r="AC327" s="437">
        <v>206.21357719910077</v>
      </c>
      <c r="AD327" s="437">
        <v>204.51166486724941</v>
      </c>
      <c r="AE327" s="437">
        <v>204.51166486724941</v>
      </c>
      <c r="AF327" s="435">
        <f t="shared" si="53"/>
        <v>203.48587674054929</v>
      </c>
      <c r="AG327" s="476">
        <f t="shared" si="54"/>
        <v>1.025788126700121</v>
      </c>
      <c r="AH327" s="437">
        <v>697.64288071944031</v>
      </c>
      <c r="AI327" s="437">
        <v>698.88246923151269</v>
      </c>
      <c r="AJ327" s="435">
        <v>687.89327278366068</v>
      </c>
      <c r="AK327" s="425">
        <f t="shared" si="55"/>
        <v>686.86748465696064</v>
      </c>
      <c r="AL327" s="476">
        <f t="shared" si="56"/>
        <v>1.0257881267000357</v>
      </c>
      <c r="AM327" s="426">
        <v>17</v>
      </c>
      <c r="AN327" s="426">
        <v>17</v>
      </c>
    </row>
    <row r="328" spans="1:40">
      <c r="A328" s="431">
        <v>71</v>
      </c>
      <c r="B328" s="432" t="s">
        <v>30</v>
      </c>
      <c r="C328" s="433">
        <v>6591</v>
      </c>
      <c r="D328" s="485">
        <v>738.54635155127971</v>
      </c>
      <c r="E328" s="485">
        <v>732.39966565265797</v>
      </c>
      <c r="F328" s="486">
        <v>731.63073721498313</v>
      </c>
      <c r="G328" s="486">
        <v>731.63073721498313</v>
      </c>
      <c r="H328" s="490">
        <f t="shared" si="48"/>
        <v>0</v>
      </c>
      <c r="I328" s="480">
        <v>-221.75940790037205</v>
      </c>
      <c r="J328" s="480">
        <v>-214.64622998762405</v>
      </c>
      <c r="K328" s="488">
        <v>-221.03652821774173</v>
      </c>
      <c r="L328" s="488">
        <v>-221.03652821774173</v>
      </c>
      <c r="M328" s="477">
        <f t="shared" si="49"/>
        <v>0</v>
      </c>
      <c r="N328" s="437">
        <v>516.7869436509078</v>
      </c>
      <c r="O328" s="437">
        <v>517.75343566503398</v>
      </c>
      <c r="P328" s="435">
        <v>510.59420899724142</v>
      </c>
      <c r="Q328" s="435">
        <v>510.59420899724142</v>
      </c>
      <c r="R328" s="476">
        <f t="shared" si="50"/>
        <v>0</v>
      </c>
      <c r="S328" s="437">
        <v>590.02732657796525</v>
      </c>
      <c r="T328" s="437">
        <v>590.02732657796525</v>
      </c>
      <c r="U328" s="435">
        <v>591.43146771885608</v>
      </c>
      <c r="V328" s="435">
        <v>591.43146771885608</v>
      </c>
      <c r="W328" s="476">
        <f t="shared" si="51"/>
        <v>0</v>
      </c>
      <c r="X328" s="437">
        <v>1106.8142702288731</v>
      </c>
      <c r="Y328" s="437">
        <v>1107.7807622429991</v>
      </c>
      <c r="Z328" s="435">
        <v>1102.0256767160977</v>
      </c>
      <c r="AA328" s="435">
        <v>1102.0256767160977</v>
      </c>
      <c r="AB328" s="476">
        <f t="shared" si="52"/>
        <v>0</v>
      </c>
      <c r="AC328" s="437">
        <v>213.04484987798375</v>
      </c>
      <c r="AD328" s="437">
        <v>211.60152489883293</v>
      </c>
      <c r="AE328" s="437">
        <v>211.60152489883293</v>
      </c>
      <c r="AF328" s="435">
        <f t="shared" si="53"/>
        <v>209.81239546349076</v>
      </c>
      <c r="AG328" s="476">
        <f t="shared" si="54"/>
        <v>1.7891294353421756</v>
      </c>
      <c r="AH328" s="437">
        <v>1319.8591201068566</v>
      </c>
      <c r="AI328" s="437">
        <v>1319.3822871418322</v>
      </c>
      <c r="AJ328" s="435">
        <v>1313.6272016149305</v>
      </c>
      <c r="AK328" s="425">
        <f t="shared" si="55"/>
        <v>1311.8380721795882</v>
      </c>
      <c r="AL328" s="476">
        <f t="shared" si="56"/>
        <v>1.7891294353423746</v>
      </c>
      <c r="AM328" s="426">
        <v>17</v>
      </c>
      <c r="AN328" s="426">
        <v>17</v>
      </c>
    </row>
    <row r="329" spans="1:40">
      <c r="A329" s="431">
        <v>72</v>
      </c>
      <c r="B329" s="432" t="s">
        <v>507</v>
      </c>
      <c r="C329" s="433">
        <v>960</v>
      </c>
      <c r="D329" s="485">
        <v>1359.2658242947568</v>
      </c>
      <c r="E329" s="485">
        <v>1348.3412202207451</v>
      </c>
      <c r="F329" s="486">
        <v>1348.4583132356915</v>
      </c>
      <c r="G329" s="486">
        <v>1348.4583132356915</v>
      </c>
      <c r="H329" s="490">
        <f t="shared" si="48"/>
        <v>0</v>
      </c>
      <c r="I329" s="480">
        <v>-315.24087363283144</v>
      </c>
      <c r="J329" s="480">
        <v>-307.43017125036562</v>
      </c>
      <c r="K329" s="488">
        <v>-309.17934312977076</v>
      </c>
      <c r="L329" s="488">
        <v>-309.17934312977076</v>
      </c>
      <c r="M329" s="477">
        <f t="shared" si="49"/>
        <v>0</v>
      </c>
      <c r="N329" s="437">
        <v>1044.0249506619252</v>
      </c>
      <c r="O329" s="437">
        <v>1040.9110489703796</v>
      </c>
      <c r="P329" s="435">
        <v>1039.2789701059207</v>
      </c>
      <c r="Q329" s="435">
        <v>1039.2789701059207</v>
      </c>
      <c r="R329" s="476">
        <f t="shared" si="50"/>
        <v>0</v>
      </c>
      <c r="S329" s="437">
        <v>309.87804627571637</v>
      </c>
      <c r="T329" s="437">
        <v>309.87804627571637</v>
      </c>
      <c r="U329" s="435">
        <v>309.36640829710905</v>
      </c>
      <c r="V329" s="435">
        <v>309.36640829710905</v>
      </c>
      <c r="W329" s="476">
        <f t="shared" si="51"/>
        <v>0</v>
      </c>
      <c r="X329" s="437">
        <v>1353.9029969376418</v>
      </c>
      <c r="Y329" s="437">
        <v>1350.7890952460959</v>
      </c>
      <c r="Z329" s="435">
        <v>1348.6453784030298</v>
      </c>
      <c r="AA329" s="435">
        <v>1348.6453784030298</v>
      </c>
      <c r="AB329" s="476">
        <f t="shared" si="52"/>
        <v>0</v>
      </c>
      <c r="AC329" s="437">
        <v>178.74776260883121</v>
      </c>
      <c r="AD329" s="437">
        <v>178.19764252898756</v>
      </c>
      <c r="AE329" s="437">
        <v>178.19764252898756</v>
      </c>
      <c r="AF329" s="435">
        <f t="shared" si="53"/>
        <v>177.74772588338959</v>
      </c>
      <c r="AG329" s="476">
        <f t="shared" si="54"/>
        <v>0.44991664559796618</v>
      </c>
      <c r="AH329" s="437">
        <v>1532.650759546473</v>
      </c>
      <c r="AI329" s="437">
        <v>1528.9867377750836</v>
      </c>
      <c r="AJ329" s="435">
        <v>1526.8430209320172</v>
      </c>
      <c r="AK329" s="425">
        <f t="shared" si="55"/>
        <v>1526.3931042864194</v>
      </c>
      <c r="AL329" s="476">
        <f t="shared" si="56"/>
        <v>0.44991664559779565</v>
      </c>
      <c r="AM329" s="426">
        <v>17</v>
      </c>
      <c r="AN329" s="426">
        <v>17</v>
      </c>
    </row>
    <row r="330" spans="1:40">
      <c r="A330" s="431">
        <v>74</v>
      </c>
      <c r="B330" s="432" t="s">
        <v>508</v>
      </c>
      <c r="C330" s="433">
        <v>1052</v>
      </c>
      <c r="D330" s="485">
        <v>497.73591976773929</v>
      </c>
      <c r="E330" s="485">
        <v>493.47083382488972</v>
      </c>
      <c r="F330" s="486">
        <v>492.83792575995341</v>
      </c>
      <c r="G330" s="486">
        <v>492.83792575995341</v>
      </c>
      <c r="H330" s="490">
        <f t="shared" si="48"/>
        <v>0</v>
      </c>
      <c r="I330" s="480">
        <v>188.36452873565815</v>
      </c>
      <c r="J330" s="480">
        <v>199.60470762441489</v>
      </c>
      <c r="K330" s="488">
        <v>192.83484206676181</v>
      </c>
      <c r="L330" s="488">
        <v>192.83484206676181</v>
      </c>
      <c r="M330" s="477">
        <f t="shared" si="49"/>
        <v>0</v>
      </c>
      <c r="N330" s="437">
        <v>686.1004485033975</v>
      </c>
      <c r="O330" s="437">
        <v>693.07554144930464</v>
      </c>
      <c r="P330" s="435">
        <v>685.67276782671524</v>
      </c>
      <c r="Q330" s="435">
        <v>685.67276782671524</v>
      </c>
      <c r="R330" s="476">
        <f t="shared" si="50"/>
        <v>0</v>
      </c>
      <c r="S330" s="437">
        <v>491.5205690019074</v>
      </c>
      <c r="T330" s="437">
        <v>491.5205690019074</v>
      </c>
      <c r="U330" s="435">
        <v>491.80616929926157</v>
      </c>
      <c r="V330" s="435">
        <v>491.80616929926157</v>
      </c>
      <c r="W330" s="476">
        <f t="shared" si="51"/>
        <v>0</v>
      </c>
      <c r="X330" s="437">
        <v>1177.6210175053047</v>
      </c>
      <c r="Y330" s="437">
        <v>1184.5961104512121</v>
      </c>
      <c r="Z330" s="435">
        <v>1177.4789371259769</v>
      </c>
      <c r="AA330" s="435">
        <v>1177.4789371259769</v>
      </c>
      <c r="AB330" s="476">
        <f t="shared" si="52"/>
        <v>0</v>
      </c>
      <c r="AC330" s="437">
        <v>274.07020194975587</v>
      </c>
      <c r="AD330" s="437">
        <v>270.88315819635255</v>
      </c>
      <c r="AE330" s="437">
        <v>270.88315819635255</v>
      </c>
      <c r="AF330" s="435">
        <f t="shared" si="53"/>
        <v>273.59337415088521</v>
      </c>
      <c r="AG330" s="476">
        <f t="shared" si="54"/>
        <v>-2.7102159545326572</v>
      </c>
      <c r="AH330" s="437">
        <v>1451.6912194550605</v>
      </c>
      <c r="AI330" s="437">
        <v>1455.4792686475646</v>
      </c>
      <c r="AJ330" s="435">
        <v>1448.3620953223294</v>
      </c>
      <c r="AK330" s="425">
        <f t="shared" si="55"/>
        <v>1451.0723112768621</v>
      </c>
      <c r="AL330" s="476">
        <f t="shared" si="56"/>
        <v>-2.710215954532714</v>
      </c>
      <c r="AM330" s="426">
        <v>16</v>
      </c>
      <c r="AN330" s="426">
        <v>16</v>
      </c>
    </row>
    <row r="331" spans="1:40">
      <c r="A331" s="431">
        <v>75</v>
      </c>
      <c r="B331" s="432" t="s">
        <v>509</v>
      </c>
      <c r="C331" s="433">
        <v>19549</v>
      </c>
      <c r="D331" s="485">
        <v>88.857118309174794</v>
      </c>
      <c r="E331" s="485">
        <v>87.68184672809744</v>
      </c>
      <c r="F331" s="486">
        <v>88.490789416447583</v>
      </c>
      <c r="G331" s="486">
        <v>88.490789416447583</v>
      </c>
      <c r="H331" s="490">
        <f t="shared" si="48"/>
        <v>0</v>
      </c>
      <c r="I331" s="480">
        <v>-301.49495537432728</v>
      </c>
      <c r="J331" s="480">
        <v>-297.03203025316594</v>
      </c>
      <c r="K331" s="488">
        <v>-304.14759516483133</v>
      </c>
      <c r="L331" s="488">
        <v>-304.14759516483133</v>
      </c>
      <c r="M331" s="477">
        <f t="shared" si="49"/>
        <v>0</v>
      </c>
      <c r="N331" s="437">
        <v>-212.63783706515247</v>
      </c>
      <c r="O331" s="437">
        <v>-209.35018352506847</v>
      </c>
      <c r="P331" s="435">
        <v>-215.65680574838373</v>
      </c>
      <c r="Q331" s="435">
        <v>-215.65680574838373</v>
      </c>
      <c r="R331" s="476">
        <f t="shared" si="50"/>
        <v>0</v>
      </c>
      <c r="S331" s="437">
        <v>-24.353821174662219</v>
      </c>
      <c r="T331" s="437">
        <v>-24.353821174662219</v>
      </c>
      <c r="U331" s="435">
        <v>-24.3402911689119</v>
      </c>
      <c r="V331" s="435">
        <v>-24.3402911689119</v>
      </c>
      <c r="W331" s="476">
        <f t="shared" si="51"/>
        <v>0</v>
      </c>
      <c r="X331" s="437">
        <v>-236.99165823981468</v>
      </c>
      <c r="Y331" s="437">
        <v>-233.70400469973072</v>
      </c>
      <c r="Z331" s="435">
        <v>-239.99709691729561</v>
      </c>
      <c r="AA331" s="435">
        <v>-239.99709691729561</v>
      </c>
      <c r="AB331" s="476">
        <f t="shared" si="52"/>
        <v>0</v>
      </c>
      <c r="AC331" s="437">
        <v>167.11831585156611</v>
      </c>
      <c r="AD331" s="437">
        <v>166.44732301515239</v>
      </c>
      <c r="AE331" s="437">
        <v>166.44732301515239</v>
      </c>
      <c r="AF331" s="435">
        <f t="shared" si="53"/>
        <v>162.40606627821825</v>
      </c>
      <c r="AG331" s="476">
        <f t="shared" si="54"/>
        <v>4.0412567369341446</v>
      </c>
      <c r="AH331" s="437">
        <v>-69.87334238824856</v>
      </c>
      <c r="AI331" s="437">
        <v>-67.256681684578311</v>
      </c>
      <c r="AJ331" s="435">
        <v>-73.549773902143215</v>
      </c>
      <c r="AK331" s="425">
        <f t="shared" si="55"/>
        <v>-77.591030639077388</v>
      </c>
      <c r="AL331" s="476">
        <f t="shared" si="56"/>
        <v>4.041256736934173</v>
      </c>
      <c r="AM331" s="426">
        <v>8</v>
      </c>
      <c r="AN331" s="426">
        <v>8</v>
      </c>
    </row>
    <row r="332" spans="1:40">
      <c r="A332" s="431">
        <v>77</v>
      </c>
      <c r="B332" s="432" t="s">
        <v>34</v>
      </c>
      <c r="C332" s="433">
        <v>4601</v>
      </c>
      <c r="D332" s="485">
        <v>197.47243613076458</v>
      </c>
      <c r="E332" s="485">
        <v>195.45751133471322</v>
      </c>
      <c r="F332" s="486">
        <v>194.04499567260589</v>
      </c>
      <c r="G332" s="486">
        <v>194.04499567260589</v>
      </c>
      <c r="H332" s="490">
        <f t="shared" si="48"/>
        <v>0</v>
      </c>
      <c r="I332" s="480">
        <v>-214.20067847780206</v>
      </c>
      <c r="J332" s="480">
        <v>-200.77105591478286</v>
      </c>
      <c r="K332" s="488">
        <v>-193.88315001399016</v>
      </c>
      <c r="L332" s="488">
        <v>-193.88315001399016</v>
      </c>
      <c r="M332" s="477">
        <f t="shared" si="49"/>
        <v>0</v>
      </c>
      <c r="N332" s="437">
        <v>-16.728242347037476</v>
      </c>
      <c r="O332" s="437">
        <v>-5.3135445800696317</v>
      </c>
      <c r="P332" s="435">
        <v>0.16184565861573999</v>
      </c>
      <c r="Q332" s="435">
        <v>0.16184565861573999</v>
      </c>
      <c r="R332" s="476">
        <f t="shared" si="50"/>
        <v>0</v>
      </c>
      <c r="S332" s="437">
        <v>583.90992027274194</v>
      </c>
      <c r="T332" s="437">
        <v>583.90992027274194</v>
      </c>
      <c r="U332" s="435">
        <v>579.15636115154655</v>
      </c>
      <c r="V332" s="435">
        <v>579.15636115154655</v>
      </c>
      <c r="W332" s="476">
        <f t="shared" si="51"/>
        <v>0</v>
      </c>
      <c r="X332" s="437">
        <v>567.18167792570443</v>
      </c>
      <c r="Y332" s="437">
        <v>578.59637569267227</v>
      </c>
      <c r="Z332" s="435">
        <v>579.31820681016234</v>
      </c>
      <c r="AA332" s="435">
        <v>579.31820681016234</v>
      </c>
      <c r="AB332" s="476">
        <f t="shared" si="52"/>
        <v>0</v>
      </c>
      <c r="AC332" s="437">
        <v>231.34168138337554</v>
      </c>
      <c r="AD332" s="437">
        <v>229.39144486613534</v>
      </c>
      <c r="AE332" s="437">
        <v>229.39144486613534</v>
      </c>
      <c r="AF332" s="435">
        <f t="shared" si="53"/>
        <v>227.58220738989627</v>
      </c>
      <c r="AG332" s="476">
        <f t="shared" si="54"/>
        <v>1.8092374762390762</v>
      </c>
      <c r="AH332" s="437">
        <v>798.52335930907998</v>
      </c>
      <c r="AI332" s="437">
        <v>807.98782055880758</v>
      </c>
      <c r="AJ332" s="435">
        <v>808.70965167629765</v>
      </c>
      <c r="AK332" s="425">
        <f t="shared" si="55"/>
        <v>806.90041420005855</v>
      </c>
      <c r="AL332" s="476">
        <f t="shared" si="56"/>
        <v>1.8092374762391046</v>
      </c>
      <c r="AM332" s="426">
        <v>13</v>
      </c>
      <c r="AN332" s="426">
        <v>13</v>
      </c>
    </row>
    <row r="333" spans="1:40">
      <c r="A333" s="431">
        <v>78</v>
      </c>
      <c r="B333" s="432" t="s">
        <v>510</v>
      </c>
      <c r="C333" s="433">
        <v>7832</v>
      </c>
      <c r="D333" s="485">
        <v>153.80317207643776</v>
      </c>
      <c r="E333" s="485">
        <v>152.0686018371147</v>
      </c>
      <c r="F333" s="486">
        <v>148.83376307343823</v>
      </c>
      <c r="G333" s="486">
        <v>148.83376307343823</v>
      </c>
      <c r="H333" s="490">
        <f t="shared" si="48"/>
        <v>0</v>
      </c>
      <c r="I333" s="480">
        <v>-432.86638124633043</v>
      </c>
      <c r="J333" s="480">
        <v>-423.71007915701114</v>
      </c>
      <c r="K333" s="488">
        <v>-441.25857076028154</v>
      </c>
      <c r="L333" s="488">
        <v>-441.25857076028154</v>
      </c>
      <c r="M333" s="477">
        <f t="shared" si="49"/>
        <v>0</v>
      </c>
      <c r="N333" s="437">
        <v>-279.06320916989267</v>
      </c>
      <c r="O333" s="437">
        <v>-271.64147731989647</v>
      </c>
      <c r="P333" s="435">
        <v>-292.42480768684334</v>
      </c>
      <c r="Q333" s="435">
        <v>-292.42480768684334</v>
      </c>
      <c r="R333" s="476">
        <f t="shared" si="50"/>
        <v>0</v>
      </c>
      <c r="S333" s="437">
        <v>-13.727951594181821</v>
      </c>
      <c r="T333" s="437">
        <v>-13.727951594181821</v>
      </c>
      <c r="U333" s="435">
        <v>-13.687317965928571</v>
      </c>
      <c r="V333" s="435">
        <v>-13.687317965928571</v>
      </c>
      <c r="W333" s="476">
        <f t="shared" si="51"/>
        <v>0</v>
      </c>
      <c r="X333" s="437">
        <v>-292.7911607640745</v>
      </c>
      <c r="Y333" s="437">
        <v>-285.36942891407824</v>
      </c>
      <c r="Z333" s="435">
        <v>-306.11212565277191</v>
      </c>
      <c r="AA333" s="435">
        <v>-306.11212565277191</v>
      </c>
      <c r="AB333" s="476">
        <f t="shared" si="52"/>
        <v>0</v>
      </c>
      <c r="AC333" s="437">
        <v>161.11098518652753</v>
      </c>
      <c r="AD333" s="437">
        <v>160.49753998985511</v>
      </c>
      <c r="AE333" s="437">
        <v>160.49753998985511</v>
      </c>
      <c r="AF333" s="435">
        <f t="shared" si="53"/>
        <v>158.68428160666969</v>
      </c>
      <c r="AG333" s="476">
        <f t="shared" si="54"/>
        <v>1.8132583831854276</v>
      </c>
      <c r="AH333" s="437">
        <v>-131.68017557754698</v>
      </c>
      <c r="AI333" s="437">
        <v>-124.87188892422316</v>
      </c>
      <c r="AJ333" s="435">
        <v>-145.61458566291677</v>
      </c>
      <c r="AK333" s="425">
        <f t="shared" si="55"/>
        <v>-147.42784404610219</v>
      </c>
      <c r="AL333" s="476">
        <f t="shared" si="56"/>
        <v>1.8132583831854276</v>
      </c>
      <c r="AM333" s="426">
        <v>1</v>
      </c>
      <c r="AN333" s="427">
        <v>34</v>
      </c>
    </row>
    <row r="334" spans="1:40">
      <c r="A334" s="431">
        <v>79</v>
      </c>
      <c r="B334" s="432" t="s">
        <v>36</v>
      </c>
      <c r="C334" s="433">
        <v>6753</v>
      </c>
      <c r="D334" s="485">
        <v>59.286031715907626</v>
      </c>
      <c r="E334" s="485">
        <v>58.26376099994954</v>
      </c>
      <c r="F334" s="486">
        <v>54.972231802850821</v>
      </c>
      <c r="G334" s="486">
        <v>54.972231802850821</v>
      </c>
      <c r="H334" s="490">
        <f t="shared" si="48"/>
        <v>0</v>
      </c>
      <c r="I334" s="480">
        <v>-336.06133474821337</v>
      </c>
      <c r="J334" s="480">
        <v>-328.73370752303146</v>
      </c>
      <c r="K334" s="488">
        <v>-342.72373159946227</v>
      </c>
      <c r="L334" s="488">
        <v>-342.72373159946227</v>
      </c>
      <c r="M334" s="477">
        <f t="shared" si="49"/>
        <v>0</v>
      </c>
      <c r="N334" s="437">
        <v>-276.77530303230577</v>
      </c>
      <c r="O334" s="437">
        <v>-270.46994652308194</v>
      </c>
      <c r="P334" s="435">
        <v>-287.75149979661143</v>
      </c>
      <c r="Q334" s="435">
        <v>-287.75149979661143</v>
      </c>
      <c r="R334" s="476">
        <f t="shared" si="50"/>
        <v>0</v>
      </c>
      <c r="S334" s="437">
        <v>-64.629462036701952</v>
      </c>
      <c r="T334" s="437">
        <v>-64.629462036701952</v>
      </c>
      <c r="U334" s="435">
        <v>-64.527337683183191</v>
      </c>
      <c r="V334" s="435">
        <v>-64.527337683183191</v>
      </c>
      <c r="W334" s="476">
        <f t="shared" si="51"/>
        <v>0</v>
      </c>
      <c r="X334" s="437">
        <v>-341.40476506900768</v>
      </c>
      <c r="Y334" s="437">
        <v>-335.09940855978391</v>
      </c>
      <c r="Z334" s="435">
        <v>-352.27883747979462</v>
      </c>
      <c r="AA334" s="435">
        <v>-352.27883747979462</v>
      </c>
      <c r="AB334" s="476">
        <f t="shared" si="52"/>
        <v>0</v>
      </c>
      <c r="AC334" s="437">
        <v>161.76342353817083</v>
      </c>
      <c r="AD334" s="437">
        <v>160.95687868842566</v>
      </c>
      <c r="AE334" s="437">
        <v>160.95687868842566</v>
      </c>
      <c r="AF334" s="435">
        <f t="shared" si="53"/>
        <v>157.59371444161516</v>
      </c>
      <c r="AG334" s="476">
        <f t="shared" si="54"/>
        <v>3.3631642468104985</v>
      </c>
      <c r="AH334" s="437">
        <v>-179.64134153083685</v>
      </c>
      <c r="AI334" s="437">
        <v>-174.14252987135825</v>
      </c>
      <c r="AJ334" s="435">
        <v>-191.32195879136896</v>
      </c>
      <c r="AK334" s="425">
        <f t="shared" si="55"/>
        <v>-194.68512303817946</v>
      </c>
      <c r="AL334" s="476">
        <f t="shared" si="56"/>
        <v>3.3631642468104985</v>
      </c>
      <c r="AM334" s="426">
        <v>4</v>
      </c>
      <c r="AN334" s="426">
        <v>4</v>
      </c>
    </row>
    <row r="335" spans="1:40">
      <c r="A335" s="431">
        <v>81</v>
      </c>
      <c r="B335" s="432" t="s">
        <v>511</v>
      </c>
      <c r="C335" s="433">
        <v>2574</v>
      </c>
      <c r="D335" s="485">
        <v>-114.48802393537352</v>
      </c>
      <c r="E335" s="485">
        <v>-114.10497410925659</v>
      </c>
      <c r="F335" s="486">
        <v>-115.80370148777114</v>
      </c>
      <c r="G335" s="486">
        <v>-115.80370148777114</v>
      </c>
      <c r="H335" s="490">
        <f t="shared" si="48"/>
        <v>0</v>
      </c>
      <c r="I335" s="480">
        <v>-71.955430436152369</v>
      </c>
      <c r="J335" s="480">
        <v>-65.58919784577833</v>
      </c>
      <c r="K335" s="488">
        <v>-81.160874159205406</v>
      </c>
      <c r="L335" s="488">
        <v>-81.160874159205406</v>
      </c>
      <c r="M335" s="477">
        <f t="shared" si="49"/>
        <v>0</v>
      </c>
      <c r="N335" s="437">
        <v>-186.44345437152589</v>
      </c>
      <c r="O335" s="437">
        <v>-179.6941719550349</v>
      </c>
      <c r="P335" s="435">
        <v>-196.96457564697656</v>
      </c>
      <c r="Q335" s="435">
        <v>-196.96457564697656</v>
      </c>
      <c r="R335" s="476">
        <f t="shared" si="50"/>
        <v>0</v>
      </c>
      <c r="S335" s="437">
        <v>223.80547026458547</v>
      </c>
      <c r="T335" s="437">
        <v>223.80547026458547</v>
      </c>
      <c r="U335" s="435">
        <v>224.93585000945956</v>
      </c>
      <c r="V335" s="435">
        <v>224.93585000945956</v>
      </c>
      <c r="W335" s="476">
        <f t="shared" si="51"/>
        <v>0</v>
      </c>
      <c r="X335" s="437">
        <v>37.362015893059578</v>
      </c>
      <c r="Y335" s="437">
        <v>44.111298309550563</v>
      </c>
      <c r="Z335" s="435">
        <v>27.971274362483012</v>
      </c>
      <c r="AA335" s="435">
        <v>27.971274362483012</v>
      </c>
      <c r="AB335" s="476">
        <f t="shared" si="52"/>
        <v>0</v>
      </c>
      <c r="AC335" s="437">
        <v>245.03389359295986</v>
      </c>
      <c r="AD335" s="437">
        <v>242.79340843444749</v>
      </c>
      <c r="AE335" s="437">
        <v>242.79340843444749</v>
      </c>
      <c r="AF335" s="435">
        <f t="shared" si="53"/>
        <v>240.9105033484401</v>
      </c>
      <c r="AG335" s="476">
        <f t="shared" si="54"/>
        <v>1.8829050860073835</v>
      </c>
      <c r="AH335" s="437">
        <v>282.39590948601943</v>
      </c>
      <c r="AI335" s="437">
        <v>286.90470674399802</v>
      </c>
      <c r="AJ335" s="435">
        <v>270.76468279693046</v>
      </c>
      <c r="AK335" s="425">
        <f t="shared" si="55"/>
        <v>268.88177771092307</v>
      </c>
      <c r="AL335" s="476">
        <f t="shared" si="56"/>
        <v>1.8829050860073835</v>
      </c>
      <c r="AM335" s="426">
        <v>7</v>
      </c>
      <c r="AN335" s="426">
        <v>7</v>
      </c>
    </row>
    <row r="336" spans="1:40">
      <c r="A336" s="431">
        <v>82</v>
      </c>
      <c r="B336" s="432" t="s">
        <v>38</v>
      </c>
      <c r="C336" s="433">
        <v>9359</v>
      </c>
      <c r="D336" s="485">
        <v>325.32358934967488</v>
      </c>
      <c r="E336" s="485">
        <v>322.43812063038882</v>
      </c>
      <c r="F336" s="486">
        <v>321.89438752215426</v>
      </c>
      <c r="G336" s="486">
        <v>321.89438752215426</v>
      </c>
      <c r="H336" s="490">
        <f t="shared" si="48"/>
        <v>0</v>
      </c>
      <c r="I336" s="480">
        <v>40.844573355765903</v>
      </c>
      <c r="J336" s="480">
        <v>44.287259705017128</v>
      </c>
      <c r="K336" s="488">
        <v>35.002577463180195</v>
      </c>
      <c r="L336" s="488">
        <v>35.002577463180195</v>
      </c>
      <c r="M336" s="477">
        <f t="shared" si="49"/>
        <v>0</v>
      </c>
      <c r="N336" s="437">
        <v>366.16816270544081</v>
      </c>
      <c r="O336" s="437">
        <v>366.72538033540593</v>
      </c>
      <c r="P336" s="435">
        <v>356.89696498533442</v>
      </c>
      <c r="Q336" s="435">
        <v>356.89696498533442</v>
      </c>
      <c r="R336" s="476">
        <f t="shared" si="50"/>
        <v>0</v>
      </c>
      <c r="S336" s="437">
        <v>207.55888646722562</v>
      </c>
      <c r="T336" s="437">
        <v>207.55888646722562</v>
      </c>
      <c r="U336" s="435">
        <v>207.48755337772505</v>
      </c>
      <c r="V336" s="435">
        <v>207.48755337772505</v>
      </c>
      <c r="W336" s="476">
        <f t="shared" si="51"/>
        <v>0</v>
      </c>
      <c r="X336" s="437">
        <v>573.7270491726664</v>
      </c>
      <c r="Y336" s="437">
        <v>574.28426680263146</v>
      </c>
      <c r="Z336" s="435">
        <v>564.38451836305944</v>
      </c>
      <c r="AA336" s="435">
        <v>564.38451836305944</v>
      </c>
      <c r="AB336" s="476">
        <f t="shared" si="52"/>
        <v>0</v>
      </c>
      <c r="AC336" s="437">
        <v>151.58138446491932</v>
      </c>
      <c r="AD336" s="437">
        <v>151.47839835334099</v>
      </c>
      <c r="AE336" s="437">
        <v>151.47839835334099</v>
      </c>
      <c r="AF336" s="435">
        <f t="shared" si="53"/>
        <v>148.45104603604929</v>
      </c>
      <c r="AG336" s="476">
        <f t="shared" si="54"/>
        <v>3.027352317291701</v>
      </c>
      <c r="AH336" s="437">
        <v>725.30843363758561</v>
      </c>
      <c r="AI336" s="437">
        <v>725.76266515597251</v>
      </c>
      <c r="AJ336" s="435">
        <v>715.86291671640038</v>
      </c>
      <c r="AK336" s="425">
        <f t="shared" si="55"/>
        <v>712.83556439910888</v>
      </c>
      <c r="AL336" s="476">
        <f t="shared" si="56"/>
        <v>3.027352317291502</v>
      </c>
      <c r="AM336" s="426">
        <v>5</v>
      </c>
      <c r="AN336" s="426">
        <v>5</v>
      </c>
    </row>
    <row r="337" spans="1:40">
      <c r="A337" s="431">
        <v>86</v>
      </c>
      <c r="B337" s="432" t="s">
        <v>39</v>
      </c>
      <c r="C337" s="433">
        <v>8031</v>
      </c>
      <c r="D337" s="485">
        <v>332.82396798343433</v>
      </c>
      <c r="E337" s="485">
        <v>329.83148210065917</v>
      </c>
      <c r="F337" s="486">
        <v>328.34259979750072</v>
      </c>
      <c r="G337" s="486">
        <v>328.34259979750072</v>
      </c>
      <c r="H337" s="490">
        <f t="shared" si="48"/>
        <v>0</v>
      </c>
      <c r="I337" s="480">
        <v>-148.60789956783884</v>
      </c>
      <c r="J337" s="480">
        <v>-142.75402492265056</v>
      </c>
      <c r="K337" s="488">
        <v>-154.75498095743416</v>
      </c>
      <c r="L337" s="488">
        <v>-154.75498095743416</v>
      </c>
      <c r="M337" s="477">
        <f t="shared" si="49"/>
        <v>0</v>
      </c>
      <c r="N337" s="437">
        <v>184.21606841559549</v>
      </c>
      <c r="O337" s="437">
        <v>187.07745717800864</v>
      </c>
      <c r="P337" s="435">
        <v>173.5876188400666</v>
      </c>
      <c r="Q337" s="435">
        <v>173.5876188400666</v>
      </c>
      <c r="R337" s="476">
        <f t="shared" si="50"/>
        <v>0</v>
      </c>
      <c r="S337" s="437">
        <v>336.41463452905458</v>
      </c>
      <c r="T337" s="437">
        <v>336.41463452905458</v>
      </c>
      <c r="U337" s="435">
        <v>337.32829825989103</v>
      </c>
      <c r="V337" s="435">
        <v>337.32829825989103</v>
      </c>
      <c r="W337" s="476">
        <f t="shared" si="51"/>
        <v>0</v>
      </c>
      <c r="X337" s="437">
        <v>520.63070294465001</v>
      </c>
      <c r="Y337" s="437">
        <v>523.4920917070632</v>
      </c>
      <c r="Z337" s="435">
        <v>510.9159170999576</v>
      </c>
      <c r="AA337" s="435">
        <v>510.9159170999576</v>
      </c>
      <c r="AB337" s="476">
        <f t="shared" si="52"/>
        <v>0</v>
      </c>
      <c r="AC337" s="437">
        <v>178.03500202704436</v>
      </c>
      <c r="AD337" s="437">
        <v>177.41385525229566</v>
      </c>
      <c r="AE337" s="437">
        <v>177.41385525229566</v>
      </c>
      <c r="AF337" s="435">
        <f t="shared" si="53"/>
        <v>173.29073966606822</v>
      </c>
      <c r="AG337" s="476">
        <f t="shared" si="54"/>
        <v>4.123115586227442</v>
      </c>
      <c r="AH337" s="437">
        <v>698.66570497169437</v>
      </c>
      <c r="AI337" s="437">
        <v>700.90594695935886</v>
      </c>
      <c r="AJ337" s="435">
        <v>688.32977235225326</v>
      </c>
      <c r="AK337" s="425">
        <f t="shared" si="55"/>
        <v>684.20665676602584</v>
      </c>
      <c r="AL337" s="476">
        <f t="shared" si="56"/>
        <v>4.1231155862274136</v>
      </c>
      <c r="AM337" s="426">
        <v>5</v>
      </c>
      <c r="AN337" s="426">
        <v>5</v>
      </c>
    </row>
    <row r="338" spans="1:40">
      <c r="A338" s="431">
        <v>90</v>
      </c>
      <c r="B338" s="432" t="s">
        <v>40</v>
      </c>
      <c r="C338" s="433">
        <v>3061</v>
      </c>
      <c r="D338" s="485">
        <v>321.89754735980796</v>
      </c>
      <c r="E338" s="485">
        <v>318.8821596737792</v>
      </c>
      <c r="F338" s="486">
        <v>317.65911706217588</v>
      </c>
      <c r="G338" s="486">
        <v>317.65911706217588</v>
      </c>
      <c r="H338" s="490">
        <f t="shared" si="48"/>
        <v>0</v>
      </c>
      <c r="I338" s="480">
        <v>-514.41910313756625</v>
      </c>
      <c r="J338" s="480">
        <v>-554.96110582926644</v>
      </c>
      <c r="K338" s="488">
        <v>-550.74198208633243</v>
      </c>
      <c r="L338" s="488">
        <v>-550.74198208633243</v>
      </c>
      <c r="M338" s="477">
        <f t="shared" si="49"/>
        <v>0</v>
      </c>
      <c r="N338" s="437">
        <v>-192.52155577775835</v>
      </c>
      <c r="O338" s="437">
        <v>-236.07894615548727</v>
      </c>
      <c r="P338" s="435">
        <v>-233.08286502415658</v>
      </c>
      <c r="Q338" s="435">
        <v>-233.08286502415658</v>
      </c>
      <c r="R338" s="476">
        <f t="shared" si="50"/>
        <v>0</v>
      </c>
      <c r="S338" s="437">
        <v>175.89940990302892</v>
      </c>
      <c r="T338" s="437">
        <v>175.89940990302892</v>
      </c>
      <c r="U338" s="435">
        <v>175.88259381740446</v>
      </c>
      <c r="V338" s="435">
        <v>175.88259381740446</v>
      </c>
      <c r="W338" s="476">
        <f t="shared" si="51"/>
        <v>0</v>
      </c>
      <c r="X338" s="437">
        <v>-16.622145874729416</v>
      </c>
      <c r="Y338" s="437">
        <v>-60.179536252458341</v>
      </c>
      <c r="Z338" s="435">
        <v>-57.200271206752113</v>
      </c>
      <c r="AA338" s="435">
        <v>-57.200271206752113</v>
      </c>
      <c r="AB338" s="476">
        <f t="shared" si="52"/>
        <v>0</v>
      </c>
      <c r="AC338" s="437">
        <v>234.97970041646286</v>
      </c>
      <c r="AD338" s="437">
        <v>233.04302975739031</v>
      </c>
      <c r="AE338" s="437">
        <v>233.04302975739031</v>
      </c>
      <c r="AF338" s="435">
        <f t="shared" si="53"/>
        <v>229.99973757024111</v>
      </c>
      <c r="AG338" s="476">
        <f t="shared" si="54"/>
        <v>3.0432921871492056</v>
      </c>
      <c r="AH338" s="437">
        <v>218.35755454173346</v>
      </c>
      <c r="AI338" s="437">
        <v>172.86349350493197</v>
      </c>
      <c r="AJ338" s="435">
        <v>175.84275855063819</v>
      </c>
      <c r="AK338" s="425">
        <f t="shared" si="55"/>
        <v>172.79946636348899</v>
      </c>
      <c r="AL338" s="476">
        <f t="shared" si="56"/>
        <v>3.0432921871492056</v>
      </c>
      <c r="AM338" s="426">
        <v>12</v>
      </c>
      <c r="AN338" s="426">
        <v>12</v>
      </c>
    </row>
    <row r="339" spans="1:40">
      <c r="A339" s="431">
        <v>91</v>
      </c>
      <c r="B339" s="432" t="s">
        <v>512</v>
      </c>
      <c r="C339" s="433">
        <v>664028</v>
      </c>
      <c r="D339" s="485">
        <v>360.39651712092092</v>
      </c>
      <c r="E339" s="485">
        <v>356.70469829224595</v>
      </c>
      <c r="F339" s="486">
        <v>356.73162542483283</v>
      </c>
      <c r="G339" s="486">
        <v>356.73162542483283</v>
      </c>
      <c r="H339" s="490">
        <f t="shared" si="48"/>
        <v>0</v>
      </c>
      <c r="I339" s="480">
        <v>-66.170590101126777</v>
      </c>
      <c r="J339" s="480">
        <v>-68.201719644159851</v>
      </c>
      <c r="K339" s="488">
        <v>-15.302515025436241</v>
      </c>
      <c r="L339" s="488">
        <v>-15.302515025436241</v>
      </c>
      <c r="M339" s="477">
        <f t="shared" si="49"/>
        <v>0</v>
      </c>
      <c r="N339" s="437">
        <v>294.22592701979414</v>
      </c>
      <c r="O339" s="437">
        <v>288.50297864808613</v>
      </c>
      <c r="P339" s="435">
        <v>341.42911039939656</v>
      </c>
      <c r="Q339" s="435">
        <v>341.42911039939656</v>
      </c>
      <c r="R339" s="476">
        <f t="shared" si="50"/>
        <v>0</v>
      </c>
      <c r="S339" s="437">
        <v>-87.53213200854043</v>
      </c>
      <c r="T339" s="437">
        <v>-87.53213200854043</v>
      </c>
      <c r="U339" s="435">
        <v>-87.609077489293469</v>
      </c>
      <c r="V339" s="435">
        <v>-87.609077489293469</v>
      </c>
      <c r="W339" s="476">
        <f t="shared" si="51"/>
        <v>0</v>
      </c>
      <c r="X339" s="437">
        <v>206.69379501125371</v>
      </c>
      <c r="Y339" s="437">
        <v>200.97084663954573</v>
      </c>
      <c r="Z339" s="435">
        <v>253.82003291010312</v>
      </c>
      <c r="AA339" s="435">
        <v>253.82003291010312</v>
      </c>
      <c r="AB339" s="476">
        <f t="shared" si="52"/>
        <v>0</v>
      </c>
      <c r="AC339" s="437">
        <v>135.72640176522083</v>
      </c>
      <c r="AD339" s="437">
        <v>136.32806346437087</v>
      </c>
      <c r="AE339" s="437">
        <v>136.32806346437087</v>
      </c>
      <c r="AF339" s="435">
        <f t="shared" si="53"/>
        <v>134.24752102065841</v>
      </c>
      <c r="AG339" s="476">
        <f t="shared" si="54"/>
        <v>2.08054244371246</v>
      </c>
      <c r="AH339" s="437">
        <v>342.42019677647454</v>
      </c>
      <c r="AI339" s="437">
        <v>337.29891010391663</v>
      </c>
      <c r="AJ339" s="435">
        <v>390.14809637447399</v>
      </c>
      <c r="AK339" s="425">
        <f t="shared" si="55"/>
        <v>388.06755393076151</v>
      </c>
      <c r="AL339" s="476">
        <f t="shared" si="56"/>
        <v>2.0805424437124884</v>
      </c>
      <c r="AM339" s="426">
        <v>1</v>
      </c>
      <c r="AN339" s="427">
        <v>31</v>
      </c>
    </row>
    <row r="340" spans="1:40">
      <c r="A340" s="431">
        <v>92</v>
      </c>
      <c r="B340" s="432" t="s">
        <v>513</v>
      </c>
      <c r="C340" s="433">
        <v>242819</v>
      </c>
      <c r="D340" s="485">
        <v>708.85677214152327</v>
      </c>
      <c r="E340" s="485">
        <v>702.32003071103543</v>
      </c>
      <c r="F340" s="486">
        <v>703.20159374526747</v>
      </c>
      <c r="G340" s="486">
        <v>703.20159374526747</v>
      </c>
      <c r="H340" s="490">
        <f t="shared" si="48"/>
        <v>0</v>
      </c>
      <c r="I340" s="480">
        <v>-164.77712948513997</v>
      </c>
      <c r="J340" s="480">
        <v>-159.80554249678957</v>
      </c>
      <c r="K340" s="488">
        <v>-164.39943678623214</v>
      </c>
      <c r="L340" s="488">
        <v>-164.39943678623214</v>
      </c>
      <c r="M340" s="477">
        <f t="shared" si="49"/>
        <v>0</v>
      </c>
      <c r="N340" s="437">
        <v>544.07964265638327</v>
      </c>
      <c r="O340" s="437">
        <v>542.51448821424583</v>
      </c>
      <c r="P340" s="435">
        <v>538.8021569590353</v>
      </c>
      <c r="Q340" s="435">
        <v>538.8021569590353</v>
      </c>
      <c r="R340" s="476">
        <f t="shared" si="50"/>
        <v>0</v>
      </c>
      <c r="S340" s="437">
        <v>-17.756476611770594</v>
      </c>
      <c r="T340" s="437">
        <v>-17.756476611770594</v>
      </c>
      <c r="U340" s="435">
        <v>-17.847818755232034</v>
      </c>
      <c r="V340" s="435">
        <v>-17.847818755232034</v>
      </c>
      <c r="W340" s="476">
        <f t="shared" si="51"/>
        <v>0</v>
      </c>
      <c r="X340" s="437">
        <v>526.32316604461266</v>
      </c>
      <c r="Y340" s="437">
        <v>524.75801160247522</v>
      </c>
      <c r="Z340" s="435">
        <v>520.95433820380333</v>
      </c>
      <c r="AA340" s="435">
        <v>520.95433820380333</v>
      </c>
      <c r="AB340" s="476">
        <f t="shared" si="52"/>
        <v>0</v>
      </c>
      <c r="AC340" s="437">
        <v>126.76546459639103</v>
      </c>
      <c r="AD340" s="437">
        <v>126.99360185843027</v>
      </c>
      <c r="AE340" s="437">
        <v>126.99360185843027</v>
      </c>
      <c r="AF340" s="435">
        <f t="shared" si="53"/>
        <v>124.7772105876971</v>
      </c>
      <c r="AG340" s="476">
        <f t="shared" si="54"/>
        <v>2.216391270733169</v>
      </c>
      <c r="AH340" s="437">
        <v>653.08863064100376</v>
      </c>
      <c r="AI340" s="437">
        <v>651.75161346090556</v>
      </c>
      <c r="AJ340" s="435">
        <v>647.94794006223356</v>
      </c>
      <c r="AK340" s="425">
        <f t="shared" si="55"/>
        <v>645.73154879150047</v>
      </c>
      <c r="AL340" s="476">
        <f t="shared" si="56"/>
        <v>2.2163912707330837</v>
      </c>
      <c r="AM340" s="426">
        <v>1</v>
      </c>
      <c r="AN340" s="427">
        <v>35</v>
      </c>
    </row>
    <row r="341" spans="1:40">
      <c r="A341" s="431">
        <v>97</v>
      </c>
      <c r="B341" s="432" t="s">
        <v>43</v>
      </c>
      <c r="C341" s="433">
        <v>2091</v>
      </c>
      <c r="D341" s="485">
        <v>127.23910176040819</v>
      </c>
      <c r="E341" s="485">
        <v>125.69098982962694</v>
      </c>
      <c r="F341" s="486">
        <v>125.59841830967531</v>
      </c>
      <c r="G341" s="486">
        <v>125.59841830967531</v>
      </c>
      <c r="H341" s="490">
        <f t="shared" si="48"/>
        <v>0</v>
      </c>
      <c r="I341" s="480">
        <v>-193.17996632848968</v>
      </c>
      <c r="J341" s="480">
        <v>-185.050379070335</v>
      </c>
      <c r="K341" s="488">
        <v>-167.49473920645102</v>
      </c>
      <c r="L341" s="488">
        <v>-167.49473920645102</v>
      </c>
      <c r="M341" s="477">
        <f t="shared" si="49"/>
        <v>0</v>
      </c>
      <c r="N341" s="437">
        <v>-65.940864568081494</v>
      </c>
      <c r="O341" s="437">
        <v>-59.359389240708069</v>
      </c>
      <c r="P341" s="435">
        <v>-41.896320896775698</v>
      </c>
      <c r="Q341" s="435">
        <v>-41.896320896775698</v>
      </c>
      <c r="R341" s="476">
        <f t="shared" si="50"/>
        <v>0</v>
      </c>
      <c r="S341" s="437">
        <v>139.38281513694011</v>
      </c>
      <c r="T341" s="437">
        <v>139.38281513694011</v>
      </c>
      <c r="U341" s="435">
        <v>141.11820156710343</v>
      </c>
      <c r="V341" s="435">
        <v>141.11820156710343</v>
      </c>
      <c r="W341" s="476">
        <f t="shared" si="51"/>
        <v>0</v>
      </c>
      <c r="X341" s="437">
        <v>73.441950568858601</v>
      </c>
      <c r="Y341" s="437">
        <v>80.023425896232041</v>
      </c>
      <c r="Z341" s="435">
        <v>99.221880670327735</v>
      </c>
      <c r="AA341" s="435">
        <v>99.221880670327735</v>
      </c>
      <c r="AB341" s="476">
        <f t="shared" si="52"/>
        <v>0</v>
      </c>
      <c r="AC341" s="437">
        <v>217.16666575013051</v>
      </c>
      <c r="AD341" s="437">
        <v>215.9396992035247</v>
      </c>
      <c r="AE341" s="437">
        <v>215.9396992035247</v>
      </c>
      <c r="AF341" s="435">
        <f t="shared" si="53"/>
        <v>214.57817084859673</v>
      </c>
      <c r="AG341" s="476">
        <f t="shared" si="54"/>
        <v>1.3615283549279695</v>
      </c>
      <c r="AH341" s="437">
        <v>290.60861631898911</v>
      </c>
      <c r="AI341" s="437">
        <v>295.96312509975672</v>
      </c>
      <c r="AJ341" s="435">
        <v>315.16157987385247</v>
      </c>
      <c r="AK341" s="425">
        <f t="shared" si="55"/>
        <v>313.80005151892448</v>
      </c>
      <c r="AL341" s="476">
        <f t="shared" si="56"/>
        <v>1.361528354927998</v>
      </c>
      <c r="AM341" s="426">
        <v>10</v>
      </c>
      <c r="AN341" s="426">
        <v>10</v>
      </c>
    </row>
    <row r="342" spans="1:40">
      <c r="A342" s="431">
        <v>98</v>
      </c>
      <c r="B342" s="432" t="s">
        <v>44</v>
      </c>
      <c r="C342" s="433">
        <v>22943</v>
      </c>
      <c r="D342" s="485">
        <v>333.76035693985273</v>
      </c>
      <c r="E342" s="485">
        <v>330.71321289294684</v>
      </c>
      <c r="F342" s="486">
        <v>329.18799949671717</v>
      </c>
      <c r="G342" s="486">
        <v>329.18799949671717</v>
      </c>
      <c r="H342" s="490">
        <f t="shared" si="48"/>
        <v>0</v>
      </c>
      <c r="I342" s="480">
        <v>264.91119384259264</v>
      </c>
      <c r="J342" s="480">
        <v>270.73858334444071</v>
      </c>
      <c r="K342" s="488">
        <v>257.473691109046</v>
      </c>
      <c r="L342" s="488">
        <v>257.473691109046</v>
      </c>
      <c r="M342" s="477">
        <f t="shared" si="49"/>
        <v>0</v>
      </c>
      <c r="N342" s="437">
        <v>598.67155078244537</v>
      </c>
      <c r="O342" s="437">
        <v>601.4517962373875</v>
      </c>
      <c r="P342" s="435">
        <v>586.66169060576317</v>
      </c>
      <c r="Q342" s="435">
        <v>586.66169060576317</v>
      </c>
      <c r="R342" s="476">
        <f t="shared" si="50"/>
        <v>0</v>
      </c>
      <c r="S342" s="437">
        <v>255.02512662828917</v>
      </c>
      <c r="T342" s="437">
        <v>255.02512662828917</v>
      </c>
      <c r="U342" s="435">
        <v>255.15150126498514</v>
      </c>
      <c r="V342" s="435">
        <v>255.15150126498514</v>
      </c>
      <c r="W342" s="476">
        <f t="shared" si="51"/>
        <v>0</v>
      </c>
      <c r="X342" s="437">
        <v>853.69667741073454</v>
      </c>
      <c r="Y342" s="437">
        <v>856.47692286567656</v>
      </c>
      <c r="Z342" s="435">
        <v>841.81319187074826</v>
      </c>
      <c r="AA342" s="435">
        <v>841.81319187074826</v>
      </c>
      <c r="AB342" s="476">
        <f t="shared" si="52"/>
        <v>0</v>
      </c>
      <c r="AC342" s="437">
        <v>152.10214877853713</v>
      </c>
      <c r="AD342" s="437">
        <v>151.83135226713321</v>
      </c>
      <c r="AE342" s="437">
        <v>151.83135226713321</v>
      </c>
      <c r="AF342" s="435">
        <f t="shared" si="53"/>
        <v>148.94998075563538</v>
      </c>
      <c r="AG342" s="476">
        <f t="shared" si="54"/>
        <v>2.8813715114978322</v>
      </c>
      <c r="AH342" s="437">
        <v>1005.7988261892717</v>
      </c>
      <c r="AI342" s="437">
        <v>1008.3082751328099</v>
      </c>
      <c r="AJ342" s="435">
        <v>993.64454413788155</v>
      </c>
      <c r="AK342" s="425">
        <f t="shared" si="55"/>
        <v>990.76317262638361</v>
      </c>
      <c r="AL342" s="476">
        <f t="shared" si="56"/>
        <v>2.8813715114979459</v>
      </c>
      <c r="AM342" s="426">
        <v>7</v>
      </c>
      <c r="AN342" s="426">
        <v>7</v>
      </c>
    </row>
    <row r="343" spans="1:40">
      <c r="A343" s="431">
        <v>102</v>
      </c>
      <c r="B343" s="432" t="s">
        <v>514</v>
      </c>
      <c r="C343" s="433">
        <v>9745</v>
      </c>
      <c r="D343" s="485">
        <v>122.59970112329998</v>
      </c>
      <c r="E343" s="485">
        <v>121.21648862175292</v>
      </c>
      <c r="F343" s="486">
        <v>120.235510738538</v>
      </c>
      <c r="G343" s="486">
        <v>120.235510738538</v>
      </c>
      <c r="H343" s="490">
        <f t="shared" si="48"/>
        <v>0</v>
      </c>
      <c r="I343" s="480">
        <v>-27.676488772788908</v>
      </c>
      <c r="J343" s="480">
        <v>-21.681223948768032</v>
      </c>
      <c r="K343" s="488">
        <v>-23.576964355861353</v>
      </c>
      <c r="L343" s="488">
        <v>-23.576964355861353</v>
      </c>
      <c r="M343" s="477">
        <f t="shared" si="49"/>
        <v>0</v>
      </c>
      <c r="N343" s="437">
        <v>94.923212350511079</v>
      </c>
      <c r="O343" s="437">
        <v>99.53526467298488</v>
      </c>
      <c r="P343" s="435">
        <v>96.658546382676633</v>
      </c>
      <c r="Q343" s="435">
        <v>96.658546382676633</v>
      </c>
      <c r="R343" s="476">
        <f t="shared" si="50"/>
        <v>0</v>
      </c>
      <c r="S343" s="437">
        <v>400.36473979776287</v>
      </c>
      <c r="T343" s="437">
        <v>400.36473979776287</v>
      </c>
      <c r="U343" s="435">
        <v>400.41323715439967</v>
      </c>
      <c r="V343" s="435">
        <v>400.41323715439967</v>
      </c>
      <c r="W343" s="476">
        <f t="shared" si="51"/>
        <v>0</v>
      </c>
      <c r="X343" s="437">
        <v>495.28795214827392</v>
      </c>
      <c r="Y343" s="437">
        <v>499.90000447074772</v>
      </c>
      <c r="Z343" s="435">
        <v>497.07178353707627</v>
      </c>
      <c r="AA343" s="435">
        <v>497.07178353707627</v>
      </c>
      <c r="AB343" s="476">
        <f t="shared" si="52"/>
        <v>0</v>
      </c>
      <c r="AC343" s="437">
        <v>222.00646668798865</v>
      </c>
      <c r="AD343" s="437">
        <v>220.72843544139323</v>
      </c>
      <c r="AE343" s="437">
        <v>220.72843544139323</v>
      </c>
      <c r="AF343" s="435">
        <f t="shared" si="53"/>
        <v>219.65689204010076</v>
      </c>
      <c r="AG343" s="476">
        <f t="shared" si="54"/>
        <v>1.0715434012924732</v>
      </c>
      <c r="AH343" s="437">
        <v>717.29441883626259</v>
      </c>
      <c r="AI343" s="437">
        <v>720.62843991214095</v>
      </c>
      <c r="AJ343" s="435">
        <v>717.8002189784695</v>
      </c>
      <c r="AK343" s="425">
        <f t="shared" si="55"/>
        <v>716.728675577177</v>
      </c>
      <c r="AL343" s="476">
        <f t="shared" si="56"/>
        <v>1.0715434012925016</v>
      </c>
      <c r="AM343" s="426">
        <v>4</v>
      </c>
      <c r="AN343" s="426">
        <v>4</v>
      </c>
    </row>
    <row r="344" spans="1:40">
      <c r="A344" s="431">
        <v>103</v>
      </c>
      <c r="B344" s="432" t="s">
        <v>46</v>
      </c>
      <c r="C344" s="433">
        <v>2161</v>
      </c>
      <c r="D344" s="485">
        <v>83.295066414110551</v>
      </c>
      <c r="E344" s="485">
        <v>82.203384472662194</v>
      </c>
      <c r="F344" s="486">
        <v>82.023902248921644</v>
      </c>
      <c r="G344" s="486">
        <v>82.023902248921644</v>
      </c>
      <c r="H344" s="490">
        <f t="shared" si="48"/>
        <v>0</v>
      </c>
      <c r="I344" s="480">
        <v>24.772701086077234</v>
      </c>
      <c r="J344" s="480">
        <v>31.2150712383689</v>
      </c>
      <c r="K344" s="488">
        <v>28.398360311898809</v>
      </c>
      <c r="L344" s="488">
        <v>28.398360311898809</v>
      </c>
      <c r="M344" s="477">
        <f t="shared" si="49"/>
        <v>0</v>
      </c>
      <c r="N344" s="437">
        <v>108.06776750018778</v>
      </c>
      <c r="O344" s="437">
        <v>113.4184557110311</v>
      </c>
      <c r="P344" s="435">
        <v>110.42226256082046</v>
      </c>
      <c r="Q344" s="435">
        <v>110.42226256082046</v>
      </c>
      <c r="R344" s="476">
        <f t="shared" si="50"/>
        <v>0</v>
      </c>
      <c r="S344" s="437">
        <v>519.7519574972215</v>
      </c>
      <c r="T344" s="437">
        <v>519.7519574972215</v>
      </c>
      <c r="U344" s="435">
        <v>520.62995190284403</v>
      </c>
      <c r="V344" s="435">
        <v>520.62995190284403</v>
      </c>
      <c r="W344" s="476">
        <f t="shared" si="51"/>
        <v>0</v>
      </c>
      <c r="X344" s="437">
        <v>627.81972499740937</v>
      </c>
      <c r="Y344" s="437">
        <v>633.17041320825263</v>
      </c>
      <c r="Z344" s="435">
        <v>631.05221446366454</v>
      </c>
      <c r="AA344" s="435">
        <v>631.05221446366454</v>
      </c>
      <c r="AB344" s="476">
        <f t="shared" si="52"/>
        <v>0</v>
      </c>
      <c r="AC344" s="437">
        <v>230.09691846352877</v>
      </c>
      <c r="AD344" s="437">
        <v>228.52420417406333</v>
      </c>
      <c r="AE344" s="437">
        <v>228.52420417406333</v>
      </c>
      <c r="AF344" s="435">
        <f t="shared" si="53"/>
        <v>226.23153824769562</v>
      </c>
      <c r="AG344" s="476">
        <f t="shared" si="54"/>
        <v>2.2926659263677038</v>
      </c>
      <c r="AH344" s="437">
        <v>857.91664346093808</v>
      </c>
      <c r="AI344" s="437">
        <v>861.69461738231587</v>
      </c>
      <c r="AJ344" s="435">
        <v>859.57641863772778</v>
      </c>
      <c r="AK344" s="425">
        <f t="shared" si="55"/>
        <v>857.28375271136008</v>
      </c>
      <c r="AL344" s="476">
        <f t="shared" si="56"/>
        <v>2.2926659263677038</v>
      </c>
      <c r="AM344" s="426">
        <v>5</v>
      </c>
      <c r="AN344" s="426">
        <v>5</v>
      </c>
    </row>
    <row r="345" spans="1:40">
      <c r="A345" s="431">
        <v>105</v>
      </c>
      <c r="B345" s="432" t="s">
        <v>47</v>
      </c>
      <c r="C345" s="433">
        <v>2094</v>
      </c>
      <c r="D345" s="485">
        <v>518.81776452452971</v>
      </c>
      <c r="E345" s="485">
        <v>514.34359705922861</v>
      </c>
      <c r="F345" s="486">
        <v>516.1131286372879</v>
      </c>
      <c r="G345" s="486">
        <v>516.1131286372879</v>
      </c>
      <c r="H345" s="490">
        <f t="shared" si="48"/>
        <v>0</v>
      </c>
      <c r="I345" s="480">
        <v>313.32960143999566</v>
      </c>
      <c r="J345" s="480">
        <v>308.2817697351357</v>
      </c>
      <c r="K345" s="488">
        <v>317.23603159010588</v>
      </c>
      <c r="L345" s="488">
        <v>317.23603159010588</v>
      </c>
      <c r="M345" s="477">
        <f t="shared" si="49"/>
        <v>0</v>
      </c>
      <c r="N345" s="437">
        <v>832.14736596452531</v>
      </c>
      <c r="O345" s="437">
        <v>822.62536679436437</v>
      </c>
      <c r="P345" s="435">
        <v>833.34916022739378</v>
      </c>
      <c r="Q345" s="435">
        <v>833.34916022739378</v>
      </c>
      <c r="R345" s="476">
        <f t="shared" si="50"/>
        <v>0</v>
      </c>
      <c r="S345" s="437">
        <v>434.97545678127051</v>
      </c>
      <c r="T345" s="437">
        <v>434.97545678127051</v>
      </c>
      <c r="U345" s="435">
        <v>437.49379035364342</v>
      </c>
      <c r="V345" s="435">
        <v>437.49379035364342</v>
      </c>
      <c r="W345" s="476">
        <f t="shared" si="51"/>
        <v>0</v>
      </c>
      <c r="X345" s="437">
        <v>1267.1228227457957</v>
      </c>
      <c r="Y345" s="437">
        <v>1257.6008235756349</v>
      </c>
      <c r="Z345" s="435">
        <v>1270.8429505810373</v>
      </c>
      <c r="AA345" s="435">
        <v>1270.8429505810373</v>
      </c>
      <c r="AB345" s="476">
        <f t="shared" si="52"/>
        <v>0</v>
      </c>
      <c r="AC345" s="437">
        <v>242.27053314408397</v>
      </c>
      <c r="AD345" s="437">
        <v>240.11475254738664</v>
      </c>
      <c r="AE345" s="437">
        <v>240.11475254738664</v>
      </c>
      <c r="AF345" s="435">
        <f t="shared" si="53"/>
        <v>238.97982716703274</v>
      </c>
      <c r="AG345" s="476">
        <f t="shared" si="54"/>
        <v>1.1349253803539057</v>
      </c>
      <c r="AH345" s="437">
        <v>1509.3933558898796</v>
      </c>
      <c r="AI345" s="437">
        <v>1497.7155761230215</v>
      </c>
      <c r="AJ345" s="435">
        <v>1510.9577031284239</v>
      </c>
      <c r="AK345" s="425">
        <f t="shared" si="55"/>
        <v>1509.8227777480699</v>
      </c>
      <c r="AL345" s="476">
        <f t="shared" si="56"/>
        <v>1.1349253803539341</v>
      </c>
      <c r="AM345" s="426">
        <v>18</v>
      </c>
      <c r="AN345" s="426">
        <v>18</v>
      </c>
    </row>
    <row r="346" spans="1:40">
      <c r="A346" s="431">
        <v>106</v>
      </c>
      <c r="B346" s="432" t="s">
        <v>515</v>
      </c>
      <c r="C346" s="433">
        <v>46797</v>
      </c>
      <c r="D346" s="485">
        <v>225.90274812079721</v>
      </c>
      <c r="E346" s="485">
        <v>223.4168247162651</v>
      </c>
      <c r="F346" s="486">
        <v>222.19608381475436</v>
      </c>
      <c r="G346" s="486">
        <v>222.19608381475436</v>
      </c>
      <c r="H346" s="490">
        <f t="shared" si="48"/>
        <v>0</v>
      </c>
      <c r="I346" s="480">
        <v>-62.868468789933168</v>
      </c>
      <c r="J346" s="480">
        <v>-56.180570659371185</v>
      </c>
      <c r="K346" s="488">
        <v>-69.323585213851374</v>
      </c>
      <c r="L346" s="488">
        <v>-69.323585213851374</v>
      </c>
      <c r="M346" s="477">
        <f t="shared" si="49"/>
        <v>0</v>
      </c>
      <c r="N346" s="437">
        <v>163.03427933086405</v>
      </c>
      <c r="O346" s="437">
        <v>167.2362540568939</v>
      </c>
      <c r="P346" s="435">
        <v>152.87249860090299</v>
      </c>
      <c r="Q346" s="435">
        <v>152.87249860090299</v>
      </c>
      <c r="R346" s="476">
        <f t="shared" si="50"/>
        <v>0</v>
      </c>
      <c r="S346" s="437">
        <v>-6.8914815522300845</v>
      </c>
      <c r="T346" s="437">
        <v>-6.8914815522300845</v>
      </c>
      <c r="U346" s="435">
        <v>-6.9112730810333352</v>
      </c>
      <c r="V346" s="435">
        <v>-6.9112730810333352</v>
      </c>
      <c r="W346" s="476">
        <f t="shared" si="51"/>
        <v>0</v>
      </c>
      <c r="X346" s="437">
        <v>156.14279777863396</v>
      </c>
      <c r="Y346" s="437">
        <v>160.34477250466381</v>
      </c>
      <c r="Z346" s="435">
        <v>145.96122551986966</v>
      </c>
      <c r="AA346" s="435">
        <v>145.96122551986966</v>
      </c>
      <c r="AB346" s="476">
        <f t="shared" si="52"/>
        <v>0</v>
      </c>
      <c r="AC346" s="437">
        <v>144.40073789979039</v>
      </c>
      <c r="AD346" s="437">
        <v>144.39575778129418</v>
      </c>
      <c r="AE346" s="437">
        <v>144.39575778129418</v>
      </c>
      <c r="AF346" s="435">
        <f t="shared" si="53"/>
        <v>141.27177720487023</v>
      </c>
      <c r="AG346" s="476">
        <f t="shared" si="54"/>
        <v>3.1239805764239463</v>
      </c>
      <c r="AH346" s="437">
        <v>300.54353567842435</v>
      </c>
      <c r="AI346" s="437">
        <v>304.74053028595802</v>
      </c>
      <c r="AJ346" s="435">
        <v>290.35698330116384</v>
      </c>
      <c r="AK346" s="425">
        <f t="shared" si="55"/>
        <v>287.23300272473989</v>
      </c>
      <c r="AL346" s="476">
        <f t="shared" si="56"/>
        <v>3.1239805764239463</v>
      </c>
      <c r="AM346" s="426">
        <v>1</v>
      </c>
      <c r="AN346" s="427">
        <v>33</v>
      </c>
    </row>
    <row r="347" spans="1:40">
      <c r="A347" s="431">
        <v>108</v>
      </c>
      <c r="B347" s="432" t="s">
        <v>516</v>
      </c>
      <c r="C347" s="433">
        <v>10257</v>
      </c>
      <c r="D347" s="485">
        <v>319.57528699786411</v>
      </c>
      <c r="E347" s="485">
        <v>316.63164417646158</v>
      </c>
      <c r="F347" s="486">
        <v>315.54881372826526</v>
      </c>
      <c r="G347" s="486">
        <v>315.54881372826526</v>
      </c>
      <c r="H347" s="490">
        <f t="shared" si="48"/>
        <v>0</v>
      </c>
      <c r="I347" s="480">
        <v>38.157031118272272</v>
      </c>
      <c r="J347" s="480">
        <v>45.821801666758404</v>
      </c>
      <c r="K347" s="488">
        <v>34.755016484759409</v>
      </c>
      <c r="L347" s="488">
        <v>34.755016484759409</v>
      </c>
      <c r="M347" s="477">
        <f t="shared" si="49"/>
        <v>0</v>
      </c>
      <c r="N347" s="437">
        <v>357.73231811613641</v>
      </c>
      <c r="O347" s="437">
        <v>362.45344584321998</v>
      </c>
      <c r="P347" s="435">
        <v>350.3038302130247</v>
      </c>
      <c r="Q347" s="435">
        <v>350.3038302130247</v>
      </c>
      <c r="R347" s="476">
        <f t="shared" si="50"/>
        <v>0</v>
      </c>
      <c r="S347" s="437">
        <v>390.70742777381889</v>
      </c>
      <c r="T347" s="437">
        <v>390.70742777381889</v>
      </c>
      <c r="U347" s="435">
        <v>390.92396641095712</v>
      </c>
      <c r="V347" s="435">
        <v>390.92396641095712</v>
      </c>
      <c r="W347" s="476">
        <f t="shared" si="51"/>
        <v>0</v>
      </c>
      <c r="X347" s="437">
        <v>748.43974588995525</v>
      </c>
      <c r="Y347" s="437">
        <v>753.16087361703887</v>
      </c>
      <c r="Z347" s="435">
        <v>741.22779662398182</v>
      </c>
      <c r="AA347" s="435">
        <v>741.22779662398182</v>
      </c>
      <c r="AB347" s="476">
        <f t="shared" si="52"/>
        <v>0</v>
      </c>
      <c r="AC347" s="437">
        <v>172.50394273665933</v>
      </c>
      <c r="AD347" s="437">
        <v>171.41503801274564</v>
      </c>
      <c r="AE347" s="437">
        <v>171.41503801274564</v>
      </c>
      <c r="AF347" s="435">
        <f t="shared" si="53"/>
        <v>167.06204503589714</v>
      </c>
      <c r="AG347" s="476">
        <f t="shared" si="54"/>
        <v>4.3529929768484976</v>
      </c>
      <c r="AH347" s="437">
        <v>920.94368862661463</v>
      </c>
      <c r="AI347" s="437">
        <v>924.57591162978451</v>
      </c>
      <c r="AJ347" s="435">
        <v>912.64283463672757</v>
      </c>
      <c r="AK347" s="425">
        <f t="shared" si="55"/>
        <v>908.28984165987879</v>
      </c>
      <c r="AL347" s="476">
        <f t="shared" si="56"/>
        <v>4.3529929768487818</v>
      </c>
      <c r="AM347" s="426">
        <v>6</v>
      </c>
      <c r="AN347" s="426">
        <v>6</v>
      </c>
    </row>
    <row r="348" spans="1:40">
      <c r="A348" s="431">
        <v>109</v>
      </c>
      <c r="B348" s="432" t="s">
        <v>517</v>
      </c>
      <c r="C348" s="433">
        <v>68043</v>
      </c>
      <c r="D348" s="485">
        <v>150.02188561799048</v>
      </c>
      <c r="E348" s="485">
        <v>148.13404986105203</v>
      </c>
      <c r="F348" s="486">
        <v>148.80324077789106</v>
      </c>
      <c r="G348" s="486">
        <v>148.80324077789106</v>
      </c>
      <c r="H348" s="490">
        <f t="shared" si="48"/>
        <v>0</v>
      </c>
      <c r="I348" s="480">
        <v>-6.7273475853981433</v>
      </c>
      <c r="J348" s="480">
        <v>-1.16993144045069</v>
      </c>
      <c r="K348" s="488">
        <v>-11.96832450378758</v>
      </c>
      <c r="L348" s="488">
        <v>-11.96832450378758</v>
      </c>
      <c r="M348" s="477">
        <f t="shared" si="49"/>
        <v>0</v>
      </c>
      <c r="N348" s="437">
        <v>143.2945380325923</v>
      </c>
      <c r="O348" s="437">
        <v>146.96411842060132</v>
      </c>
      <c r="P348" s="435">
        <v>136.83491627410348</v>
      </c>
      <c r="Q348" s="435">
        <v>136.83491627410348</v>
      </c>
      <c r="R348" s="476">
        <f t="shared" si="50"/>
        <v>0</v>
      </c>
      <c r="S348" s="437">
        <v>117.74623653503708</v>
      </c>
      <c r="T348" s="437">
        <v>117.74623653503708</v>
      </c>
      <c r="U348" s="435">
        <v>117.60192643007815</v>
      </c>
      <c r="V348" s="435">
        <v>117.60192643007815</v>
      </c>
      <c r="W348" s="476">
        <f t="shared" si="51"/>
        <v>0</v>
      </c>
      <c r="X348" s="437">
        <v>261.0407745676294</v>
      </c>
      <c r="Y348" s="437">
        <v>264.71035495563842</v>
      </c>
      <c r="Z348" s="435">
        <v>254.43684270418166</v>
      </c>
      <c r="AA348" s="435">
        <v>254.43684270418166</v>
      </c>
      <c r="AB348" s="476">
        <f t="shared" si="52"/>
        <v>0</v>
      </c>
      <c r="AC348" s="437">
        <v>156.07862119652165</v>
      </c>
      <c r="AD348" s="437">
        <v>155.55062261947563</v>
      </c>
      <c r="AE348" s="437">
        <v>155.55062261947563</v>
      </c>
      <c r="AF348" s="435">
        <f t="shared" si="53"/>
        <v>152.88893496056767</v>
      </c>
      <c r="AG348" s="476">
        <f t="shared" si="54"/>
        <v>2.6616876589079652</v>
      </c>
      <c r="AH348" s="437">
        <v>417.11939576415108</v>
      </c>
      <c r="AI348" s="437">
        <v>420.26097757511411</v>
      </c>
      <c r="AJ348" s="435">
        <v>409.98746532365732</v>
      </c>
      <c r="AK348" s="425">
        <f t="shared" si="55"/>
        <v>407.3257776647493</v>
      </c>
      <c r="AL348" s="476">
        <f t="shared" si="56"/>
        <v>2.6616876589080221</v>
      </c>
      <c r="AM348" s="426">
        <v>5</v>
      </c>
      <c r="AN348" s="426">
        <v>5</v>
      </c>
    </row>
    <row r="349" spans="1:40">
      <c r="A349" s="431">
        <v>111</v>
      </c>
      <c r="B349" s="432" t="s">
        <v>51</v>
      </c>
      <c r="C349" s="433">
        <v>18131</v>
      </c>
      <c r="D349" s="485">
        <v>-144.75281327833878</v>
      </c>
      <c r="E349" s="485">
        <v>-144.25247556678372</v>
      </c>
      <c r="F349" s="486">
        <v>-144.92118304546139</v>
      </c>
      <c r="G349" s="486">
        <v>-144.92118304546139</v>
      </c>
      <c r="H349" s="490">
        <f t="shared" si="48"/>
        <v>0</v>
      </c>
      <c r="I349" s="480">
        <v>317.821859914443</v>
      </c>
      <c r="J349" s="480">
        <v>325.28485206575556</v>
      </c>
      <c r="K349" s="488">
        <v>320.503892840123</v>
      </c>
      <c r="L349" s="488">
        <v>320.503892840123</v>
      </c>
      <c r="M349" s="477">
        <f t="shared" si="49"/>
        <v>0</v>
      </c>
      <c r="N349" s="437">
        <v>173.06904663610422</v>
      </c>
      <c r="O349" s="437">
        <v>181.03237649897187</v>
      </c>
      <c r="P349" s="435">
        <v>175.58270979466161</v>
      </c>
      <c r="Q349" s="435">
        <v>175.58270979466161</v>
      </c>
      <c r="R349" s="476">
        <f t="shared" si="50"/>
        <v>0</v>
      </c>
      <c r="S349" s="437">
        <v>311.42933283191365</v>
      </c>
      <c r="T349" s="437">
        <v>311.42933283191365</v>
      </c>
      <c r="U349" s="435">
        <v>311.10706679962772</v>
      </c>
      <c r="V349" s="435">
        <v>311.10706679962772</v>
      </c>
      <c r="W349" s="476">
        <f t="shared" si="51"/>
        <v>0</v>
      </c>
      <c r="X349" s="437">
        <v>484.4983794680179</v>
      </c>
      <c r="Y349" s="437">
        <v>492.46170933088553</v>
      </c>
      <c r="Z349" s="435">
        <v>486.68977659428936</v>
      </c>
      <c r="AA349" s="435">
        <v>486.68977659428936</v>
      </c>
      <c r="AB349" s="476">
        <f t="shared" si="52"/>
        <v>0</v>
      </c>
      <c r="AC349" s="437">
        <v>173.94942285350663</v>
      </c>
      <c r="AD349" s="437">
        <v>173.16828529406689</v>
      </c>
      <c r="AE349" s="437">
        <v>173.16828529406689</v>
      </c>
      <c r="AF349" s="435">
        <f t="shared" si="53"/>
        <v>169.48302645335775</v>
      </c>
      <c r="AG349" s="476">
        <f t="shared" si="54"/>
        <v>3.6852588407091389</v>
      </c>
      <c r="AH349" s="437">
        <v>658.44780232152448</v>
      </c>
      <c r="AI349" s="437">
        <v>665.62999462495236</v>
      </c>
      <c r="AJ349" s="435">
        <v>659.85806188835625</v>
      </c>
      <c r="AK349" s="425">
        <f t="shared" si="55"/>
        <v>656.17280304764711</v>
      </c>
      <c r="AL349" s="476">
        <f t="shared" si="56"/>
        <v>3.6852588407091389</v>
      </c>
      <c r="AM349" s="426">
        <v>7</v>
      </c>
      <c r="AN349" s="426">
        <v>7</v>
      </c>
    </row>
    <row r="350" spans="1:40">
      <c r="A350" s="431">
        <v>139</v>
      </c>
      <c r="B350" s="432" t="s">
        <v>518</v>
      </c>
      <c r="C350" s="433">
        <v>9853</v>
      </c>
      <c r="D350" s="485">
        <v>896.52838258107442</v>
      </c>
      <c r="E350" s="485">
        <v>889.17040940624008</v>
      </c>
      <c r="F350" s="486">
        <v>885.89006693382976</v>
      </c>
      <c r="G350" s="486">
        <v>885.89006693382976</v>
      </c>
      <c r="H350" s="490">
        <f t="shared" si="48"/>
        <v>0</v>
      </c>
      <c r="I350" s="480">
        <v>-257.20546605367468</v>
      </c>
      <c r="J350" s="480">
        <v>-250.8155380486528</v>
      </c>
      <c r="K350" s="488">
        <v>-259.88235562547277</v>
      </c>
      <c r="L350" s="488">
        <v>-259.88235562547277</v>
      </c>
      <c r="M350" s="477">
        <f t="shared" si="49"/>
        <v>0</v>
      </c>
      <c r="N350" s="437">
        <v>639.3229165273998</v>
      </c>
      <c r="O350" s="437">
        <v>638.35487135758729</v>
      </c>
      <c r="P350" s="435">
        <v>626.0077113083571</v>
      </c>
      <c r="Q350" s="435">
        <v>626.0077113083571</v>
      </c>
      <c r="R350" s="476">
        <f t="shared" si="50"/>
        <v>0</v>
      </c>
      <c r="S350" s="437">
        <v>548.96921616031909</v>
      </c>
      <c r="T350" s="437">
        <v>548.96921616031909</v>
      </c>
      <c r="U350" s="435">
        <v>549.20096204746346</v>
      </c>
      <c r="V350" s="435">
        <v>549.20096204746346</v>
      </c>
      <c r="W350" s="476">
        <f t="shared" si="51"/>
        <v>0</v>
      </c>
      <c r="X350" s="437">
        <v>1188.292132687719</v>
      </c>
      <c r="Y350" s="437">
        <v>1187.3240875179063</v>
      </c>
      <c r="Z350" s="435">
        <v>1175.2086733558206</v>
      </c>
      <c r="AA350" s="435">
        <v>1175.2086733558206</v>
      </c>
      <c r="AB350" s="476">
        <f t="shared" si="52"/>
        <v>0</v>
      </c>
      <c r="AC350" s="437">
        <v>151.96689660287714</v>
      </c>
      <c r="AD350" s="437">
        <v>151.39849584881634</v>
      </c>
      <c r="AE350" s="437">
        <v>151.39849584881634</v>
      </c>
      <c r="AF350" s="435">
        <f t="shared" si="53"/>
        <v>147.08178768722453</v>
      </c>
      <c r="AG350" s="476">
        <f t="shared" si="54"/>
        <v>4.316708161591805</v>
      </c>
      <c r="AH350" s="437">
        <v>1340.2590292905961</v>
      </c>
      <c r="AI350" s="437">
        <v>1338.7225833667226</v>
      </c>
      <c r="AJ350" s="435">
        <v>1326.6071692046369</v>
      </c>
      <c r="AK350" s="425">
        <f t="shared" si="55"/>
        <v>1322.2904610430451</v>
      </c>
      <c r="AL350" s="476">
        <f t="shared" si="56"/>
        <v>4.316708161591805</v>
      </c>
      <c r="AM350" s="426">
        <v>17</v>
      </c>
      <c r="AN350" s="426">
        <v>17</v>
      </c>
    </row>
    <row r="351" spans="1:40">
      <c r="A351" s="431">
        <v>140</v>
      </c>
      <c r="B351" s="432" t="s">
        <v>519</v>
      </c>
      <c r="C351" s="433">
        <v>20801</v>
      </c>
      <c r="D351" s="485">
        <v>207.44244942073897</v>
      </c>
      <c r="E351" s="485">
        <v>205.21755125896743</v>
      </c>
      <c r="F351" s="486">
        <v>204.29333567363832</v>
      </c>
      <c r="G351" s="486">
        <v>204.29333567363832</v>
      </c>
      <c r="H351" s="490">
        <f t="shared" si="48"/>
        <v>0</v>
      </c>
      <c r="I351" s="480">
        <v>359.58150189365449</v>
      </c>
      <c r="J351" s="480">
        <v>360.08322181084634</v>
      </c>
      <c r="K351" s="488">
        <v>359.81535415593396</v>
      </c>
      <c r="L351" s="488">
        <v>359.81535415593396</v>
      </c>
      <c r="M351" s="477">
        <f t="shared" si="49"/>
        <v>0</v>
      </c>
      <c r="N351" s="437">
        <v>567.02395131439346</v>
      </c>
      <c r="O351" s="437">
        <v>565.30077306981377</v>
      </c>
      <c r="P351" s="435">
        <v>564.10868982957231</v>
      </c>
      <c r="Q351" s="435">
        <v>564.10868982957231</v>
      </c>
      <c r="R351" s="476">
        <f t="shared" si="50"/>
        <v>0</v>
      </c>
      <c r="S351" s="437">
        <v>355.25363703977791</v>
      </c>
      <c r="T351" s="437">
        <v>355.25363703977791</v>
      </c>
      <c r="U351" s="435">
        <v>355.12682595155849</v>
      </c>
      <c r="V351" s="435">
        <v>355.12682595155849</v>
      </c>
      <c r="W351" s="476">
        <f t="shared" si="51"/>
        <v>0</v>
      </c>
      <c r="X351" s="437">
        <v>922.27758835417137</v>
      </c>
      <c r="Y351" s="437">
        <v>920.55441010959169</v>
      </c>
      <c r="Z351" s="435">
        <v>919.23551578113074</v>
      </c>
      <c r="AA351" s="435">
        <v>919.23551578113074</v>
      </c>
      <c r="AB351" s="476">
        <f t="shared" si="52"/>
        <v>0</v>
      </c>
      <c r="AC351" s="437">
        <v>179.26524545641956</v>
      </c>
      <c r="AD351" s="437">
        <v>178.51031163138805</v>
      </c>
      <c r="AE351" s="437">
        <v>178.51031163138805</v>
      </c>
      <c r="AF351" s="435">
        <f t="shared" si="53"/>
        <v>176.88652771810928</v>
      </c>
      <c r="AG351" s="476">
        <f t="shared" si="54"/>
        <v>1.6237839132787713</v>
      </c>
      <c r="AH351" s="437">
        <v>1101.542833810591</v>
      </c>
      <c r="AI351" s="437">
        <v>1099.0647217409796</v>
      </c>
      <c r="AJ351" s="435">
        <v>1097.7458274125186</v>
      </c>
      <c r="AK351" s="425">
        <f t="shared" si="55"/>
        <v>1096.1220434992399</v>
      </c>
      <c r="AL351" s="476">
        <f t="shared" si="56"/>
        <v>1.6237839132786576</v>
      </c>
      <c r="AM351" s="426">
        <v>11</v>
      </c>
      <c r="AN351" s="426">
        <v>11</v>
      </c>
    </row>
    <row r="352" spans="1:40">
      <c r="A352" s="431">
        <v>142</v>
      </c>
      <c r="B352" s="432" t="s">
        <v>520</v>
      </c>
      <c r="C352" s="433">
        <v>6504</v>
      </c>
      <c r="D352" s="485">
        <v>125.8541635230936</v>
      </c>
      <c r="E352" s="485">
        <v>124.45344063651559</v>
      </c>
      <c r="F352" s="486">
        <v>124.70718692865127</v>
      </c>
      <c r="G352" s="486">
        <v>124.70718692865127</v>
      </c>
      <c r="H352" s="490">
        <f t="shared" si="48"/>
        <v>0</v>
      </c>
      <c r="I352" s="480">
        <v>28.915906191060198</v>
      </c>
      <c r="J352" s="480">
        <v>35.691070454315721</v>
      </c>
      <c r="K352" s="488">
        <v>31.335636667760205</v>
      </c>
      <c r="L352" s="488">
        <v>31.335636667760205</v>
      </c>
      <c r="M352" s="477">
        <f t="shared" si="49"/>
        <v>0</v>
      </c>
      <c r="N352" s="437">
        <v>154.77006971415381</v>
      </c>
      <c r="O352" s="437">
        <v>160.14451109083132</v>
      </c>
      <c r="P352" s="435">
        <v>156.04282359641147</v>
      </c>
      <c r="Q352" s="435">
        <v>156.04282359641147</v>
      </c>
      <c r="R352" s="476">
        <f t="shared" si="50"/>
        <v>0</v>
      </c>
      <c r="S352" s="437">
        <v>387.58534993056816</v>
      </c>
      <c r="T352" s="437">
        <v>387.58534993056816</v>
      </c>
      <c r="U352" s="435">
        <v>387.41285237257432</v>
      </c>
      <c r="V352" s="435">
        <v>387.41285237257432</v>
      </c>
      <c r="W352" s="476">
        <f t="shared" si="51"/>
        <v>0</v>
      </c>
      <c r="X352" s="437">
        <v>542.35541964472191</v>
      </c>
      <c r="Y352" s="437">
        <v>547.72986102139953</v>
      </c>
      <c r="Z352" s="435">
        <v>543.45567596898582</v>
      </c>
      <c r="AA352" s="435">
        <v>543.45567596898582</v>
      </c>
      <c r="AB352" s="476">
        <f t="shared" si="52"/>
        <v>0</v>
      </c>
      <c r="AC352" s="437">
        <v>183.39116773436257</v>
      </c>
      <c r="AD352" s="437">
        <v>182.2451005863999</v>
      </c>
      <c r="AE352" s="437">
        <v>182.2451005863999</v>
      </c>
      <c r="AF352" s="435">
        <f t="shared" si="53"/>
        <v>179.73005840108161</v>
      </c>
      <c r="AG352" s="476">
        <f t="shared" si="54"/>
        <v>2.5150421853182934</v>
      </c>
      <c r="AH352" s="437">
        <v>725.74658737908453</v>
      </c>
      <c r="AI352" s="437">
        <v>729.9749616077994</v>
      </c>
      <c r="AJ352" s="435">
        <v>725.70077655538569</v>
      </c>
      <c r="AK352" s="425">
        <f t="shared" si="55"/>
        <v>723.18573437006739</v>
      </c>
      <c r="AL352" s="476">
        <f t="shared" si="56"/>
        <v>2.5150421853182934</v>
      </c>
      <c r="AM352" s="426">
        <v>7</v>
      </c>
      <c r="AN352" s="426">
        <v>7</v>
      </c>
    </row>
    <row r="353" spans="1:40">
      <c r="A353" s="431">
        <v>143</v>
      </c>
      <c r="B353" s="432" t="s">
        <v>521</v>
      </c>
      <c r="C353" s="433">
        <v>6804</v>
      </c>
      <c r="D353" s="485">
        <v>93.431633096375847</v>
      </c>
      <c r="E353" s="485">
        <v>92.131331734729045</v>
      </c>
      <c r="F353" s="486">
        <v>90.380604535580773</v>
      </c>
      <c r="G353" s="486">
        <v>90.380604535580773</v>
      </c>
      <c r="H353" s="490">
        <f t="shared" si="48"/>
        <v>0</v>
      </c>
      <c r="I353" s="480">
        <v>-141.52287513275641</v>
      </c>
      <c r="J353" s="480">
        <v>-134.02406636808007</v>
      </c>
      <c r="K353" s="488">
        <v>-139.07919179107924</v>
      </c>
      <c r="L353" s="488">
        <v>-139.07919179107924</v>
      </c>
      <c r="M353" s="477">
        <f t="shared" si="49"/>
        <v>0</v>
      </c>
      <c r="N353" s="437">
        <v>-48.091242036380571</v>
      </c>
      <c r="O353" s="437">
        <v>-41.89273463335104</v>
      </c>
      <c r="P353" s="435">
        <v>-48.698587255498481</v>
      </c>
      <c r="Q353" s="435">
        <v>-48.698587255498481</v>
      </c>
      <c r="R353" s="476">
        <f t="shared" si="50"/>
        <v>0</v>
      </c>
      <c r="S353" s="437">
        <v>416.04558842024136</v>
      </c>
      <c r="T353" s="437">
        <v>416.04558842024136</v>
      </c>
      <c r="U353" s="435">
        <v>417.67509342822706</v>
      </c>
      <c r="V353" s="435">
        <v>417.67509342822706</v>
      </c>
      <c r="W353" s="476">
        <f t="shared" si="51"/>
        <v>0</v>
      </c>
      <c r="X353" s="437">
        <v>367.95434638386075</v>
      </c>
      <c r="Y353" s="437">
        <v>374.15285378689032</v>
      </c>
      <c r="Z353" s="435">
        <v>368.97650617272859</v>
      </c>
      <c r="AA353" s="435">
        <v>368.97650617272859</v>
      </c>
      <c r="AB353" s="476">
        <f t="shared" si="52"/>
        <v>0</v>
      </c>
      <c r="AC353" s="437">
        <v>203.22402196697723</v>
      </c>
      <c r="AD353" s="437">
        <v>201.71023404306843</v>
      </c>
      <c r="AE353" s="437">
        <v>201.71023404306843</v>
      </c>
      <c r="AF353" s="435">
        <f t="shared" si="53"/>
        <v>199.00355881750713</v>
      </c>
      <c r="AG353" s="476">
        <f t="shared" si="54"/>
        <v>2.7066752255612982</v>
      </c>
      <c r="AH353" s="437">
        <v>571.17836835083801</v>
      </c>
      <c r="AI353" s="437">
        <v>575.86308782995877</v>
      </c>
      <c r="AJ353" s="435">
        <v>570.68674021579704</v>
      </c>
      <c r="AK353" s="425">
        <f t="shared" si="55"/>
        <v>567.98006499023575</v>
      </c>
      <c r="AL353" s="476">
        <f t="shared" si="56"/>
        <v>2.7066752255612982</v>
      </c>
      <c r="AM353" s="426">
        <v>6</v>
      </c>
      <c r="AN353" s="426">
        <v>6</v>
      </c>
    </row>
    <row r="354" spans="1:40">
      <c r="A354" s="431">
        <v>145</v>
      </c>
      <c r="B354" s="432" t="s">
        <v>522</v>
      </c>
      <c r="C354" s="433">
        <v>12369</v>
      </c>
      <c r="D354" s="485">
        <v>544.63725854325082</v>
      </c>
      <c r="E354" s="485">
        <v>539.99653806955087</v>
      </c>
      <c r="F354" s="486">
        <v>539.27602793425979</v>
      </c>
      <c r="G354" s="486">
        <v>539.27602793425979</v>
      </c>
      <c r="H354" s="490">
        <f t="shared" si="48"/>
        <v>0</v>
      </c>
      <c r="I354" s="480">
        <v>-2.5294541817928646</v>
      </c>
      <c r="J354" s="480">
        <v>3.9561976418974227</v>
      </c>
      <c r="K354" s="488">
        <v>-4.9112103387026043</v>
      </c>
      <c r="L354" s="488">
        <v>-4.9112103387026043</v>
      </c>
      <c r="M354" s="477">
        <f t="shared" si="49"/>
        <v>0</v>
      </c>
      <c r="N354" s="437">
        <v>542.10780436145797</v>
      </c>
      <c r="O354" s="437">
        <v>543.95273571144833</v>
      </c>
      <c r="P354" s="435">
        <v>534.36481759555716</v>
      </c>
      <c r="Q354" s="435">
        <v>534.36481759555716</v>
      </c>
      <c r="R354" s="476">
        <f t="shared" si="50"/>
        <v>0</v>
      </c>
      <c r="S354" s="437">
        <v>446.88375355317561</v>
      </c>
      <c r="T354" s="437">
        <v>446.88375355317561</v>
      </c>
      <c r="U354" s="435">
        <v>447.06775337144757</v>
      </c>
      <c r="V354" s="435">
        <v>447.06775337144757</v>
      </c>
      <c r="W354" s="476">
        <f t="shared" si="51"/>
        <v>0</v>
      </c>
      <c r="X354" s="437">
        <v>988.99155791463363</v>
      </c>
      <c r="Y354" s="437">
        <v>990.83648926462399</v>
      </c>
      <c r="Z354" s="435">
        <v>981.43257096700461</v>
      </c>
      <c r="AA354" s="435">
        <v>981.43257096700461</v>
      </c>
      <c r="AB354" s="476">
        <f t="shared" si="52"/>
        <v>0</v>
      </c>
      <c r="AC354" s="437">
        <v>179.31462715600537</v>
      </c>
      <c r="AD354" s="437">
        <v>178.61734995348479</v>
      </c>
      <c r="AE354" s="437">
        <v>178.61734995348479</v>
      </c>
      <c r="AF354" s="435">
        <f t="shared" si="53"/>
        <v>176.15594746330413</v>
      </c>
      <c r="AG354" s="476">
        <f t="shared" si="54"/>
        <v>2.4614024901806602</v>
      </c>
      <c r="AH354" s="437">
        <v>1168.306185070639</v>
      </c>
      <c r="AI354" s="437">
        <v>1169.4538392181089</v>
      </c>
      <c r="AJ354" s="435">
        <v>1160.0499209204895</v>
      </c>
      <c r="AK354" s="425">
        <f t="shared" si="55"/>
        <v>1157.5885184303088</v>
      </c>
      <c r="AL354" s="476">
        <f t="shared" si="56"/>
        <v>2.461402490180717</v>
      </c>
      <c r="AM354" s="426">
        <v>14</v>
      </c>
      <c r="AN354" s="426">
        <v>14</v>
      </c>
    </row>
    <row r="355" spans="1:40">
      <c r="A355" s="431">
        <v>146</v>
      </c>
      <c r="B355" s="432" t="s">
        <v>523</v>
      </c>
      <c r="C355" s="433">
        <v>4492</v>
      </c>
      <c r="D355" s="485">
        <v>417.84752182770598</v>
      </c>
      <c r="E355" s="485">
        <v>414.1179545525946</v>
      </c>
      <c r="F355" s="486">
        <v>412.20835854591201</v>
      </c>
      <c r="G355" s="486">
        <v>412.20835854591201</v>
      </c>
      <c r="H355" s="490">
        <f t="shared" si="48"/>
        <v>0</v>
      </c>
      <c r="I355" s="480">
        <v>58.534258149752006</v>
      </c>
      <c r="J355" s="480">
        <v>3.6174916423903336</v>
      </c>
      <c r="K355" s="488">
        <v>10.761499741323009</v>
      </c>
      <c r="L355" s="488">
        <v>10.761499741323009</v>
      </c>
      <c r="M355" s="477">
        <f t="shared" si="49"/>
        <v>0</v>
      </c>
      <c r="N355" s="437">
        <v>476.381779977458</v>
      </c>
      <c r="O355" s="437">
        <v>417.73544619498495</v>
      </c>
      <c r="P355" s="435">
        <v>422.96985828723496</v>
      </c>
      <c r="Q355" s="435">
        <v>422.96985828723496</v>
      </c>
      <c r="R355" s="476">
        <f t="shared" si="50"/>
        <v>0</v>
      </c>
      <c r="S355" s="437">
        <v>254.38274381637328</v>
      </c>
      <c r="T355" s="437">
        <v>254.38274381637328</v>
      </c>
      <c r="U355" s="435">
        <v>254.28887969963537</v>
      </c>
      <c r="V355" s="435">
        <v>254.28887969963537</v>
      </c>
      <c r="W355" s="476">
        <f t="shared" si="51"/>
        <v>0</v>
      </c>
      <c r="X355" s="437">
        <v>730.76452379383124</v>
      </c>
      <c r="Y355" s="437">
        <v>672.11819001135825</v>
      </c>
      <c r="Z355" s="435">
        <v>677.2587379868703</v>
      </c>
      <c r="AA355" s="435">
        <v>677.2587379868703</v>
      </c>
      <c r="AB355" s="476">
        <f t="shared" si="52"/>
        <v>0</v>
      </c>
      <c r="AC355" s="437">
        <v>231.40378463578773</v>
      </c>
      <c r="AD355" s="437">
        <v>229.64182659396118</v>
      </c>
      <c r="AE355" s="437">
        <v>229.64182659396118</v>
      </c>
      <c r="AF355" s="435">
        <f t="shared" si="53"/>
        <v>228.61949726077012</v>
      </c>
      <c r="AG355" s="476">
        <f t="shared" si="54"/>
        <v>1.0223293331910668</v>
      </c>
      <c r="AH355" s="437">
        <v>962.16830842961906</v>
      </c>
      <c r="AI355" s="437">
        <v>901.76001660531938</v>
      </c>
      <c r="AJ355" s="435">
        <v>906.90056458083154</v>
      </c>
      <c r="AK355" s="425">
        <f t="shared" si="55"/>
        <v>905.87823524764053</v>
      </c>
      <c r="AL355" s="476">
        <f t="shared" si="56"/>
        <v>1.0223293331910099</v>
      </c>
      <c r="AM355" s="426">
        <v>12</v>
      </c>
      <c r="AN355" s="426">
        <v>12</v>
      </c>
    </row>
    <row r="356" spans="1:40">
      <c r="A356" s="431">
        <v>148</v>
      </c>
      <c r="B356" s="432" t="s">
        <v>524</v>
      </c>
      <c r="C356" s="433">
        <v>7047</v>
      </c>
      <c r="D356" s="485">
        <v>1178.3508819849646</v>
      </c>
      <c r="E356" s="485">
        <v>1168.7645061996936</v>
      </c>
      <c r="F356" s="486">
        <v>1168.7008331539405</v>
      </c>
      <c r="G356" s="486">
        <v>1168.7008331539405</v>
      </c>
      <c r="H356" s="490">
        <f t="shared" si="48"/>
        <v>0</v>
      </c>
      <c r="I356" s="480">
        <v>379.25009633139507</v>
      </c>
      <c r="J356" s="480">
        <v>381.95772288107884</v>
      </c>
      <c r="K356" s="488">
        <v>399.49241470044569</v>
      </c>
      <c r="L356" s="488">
        <v>399.49241470044569</v>
      </c>
      <c r="M356" s="477">
        <f t="shared" si="49"/>
        <v>0</v>
      </c>
      <c r="N356" s="437">
        <v>1557.6009783163597</v>
      </c>
      <c r="O356" s="437">
        <v>1550.7222290807724</v>
      </c>
      <c r="P356" s="435">
        <v>1568.1932478543861</v>
      </c>
      <c r="Q356" s="435">
        <v>1568.1932478543861</v>
      </c>
      <c r="R356" s="476">
        <f t="shared" si="50"/>
        <v>0</v>
      </c>
      <c r="S356" s="437">
        <v>-2.5134569639609312</v>
      </c>
      <c r="T356" s="437">
        <v>-2.5134569639609312</v>
      </c>
      <c r="U356" s="435">
        <v>-2.5586138313023894</v>
      </c>
      <c r="V356" s="435">
        <v>-2.5586138313023894</v>
      </c>
      <c r="W356" s="476">
        <f t="shared" si="51"/>
        <v>0</v>
      </c>
      <c r="X356" s="437">
        <v>1555.0875213523989</v>
      </c>
      <c r="Y356" s="437">
        <v>1548.2087721168116</v>
      </c>
      <c r="Z356" s="435">
        <v>1565.6346340230837</v>
      </c>
      <c r="AA356" s="435">
        <v>1565.6346340230837</v>
      </c>
      <c r="AB356" s="476">
        <f t="shared" si="52"/>
        <v>0</v>
      </c>
      <c r="AC356" s="437">
        <v>166.93972612110679</v>
      </c>
      <c r="AD356" s="437">
        <v>166.74122347940073</v>
      </c>
      <c r="AE356" s="437">
        <v>166.74122347940073</v>
      </c>
      <c r="AF356" s="435">
        <f t="shared" si="53"/>
        <v>165.01973865835237</v>
      </c>
      <c r="AG356" s="476">
        <f t="shared" si="54"/>
        <v>1.7214848210483638</v>
      </c>
      <c r="AH356" s="437">
        <v>1722.0272474735054</v>
      </c>
      <c r="AI356" s="437">
        <v>1714.9499955962124</v>
      </c>
      <c r="AJ356" s="435">
        <v>1732.3758575024845</v>
      </c>
      <c r="AK356" s="425">
        <f t="shared" si="55"/>
        <v>1730.6543726814361</v>
      </c>
      <c r="AL356" s="476">
        <f t="shared" si="56"/>
        <v>1.7214848210483069</v>
      </c>
      <c r="AM356" s="426">
        <v>19</v>
      </c>
      <c r="AN356" s="426">
        <v>19</v>
      </c>
    </row>
    <row r="357" spans="1:40">
      <c r="A357" s="431">
        <v>149</v>
      </c>
      <c r="B357" s="432" t="s">
        <v>525</v>
      </c>
      <c r="C357" s="433">
        <v>5384</v>
      </c>
      <c r="D357" s="485">
        <v>411.49796874895094</v>
      </c>
      <c r="E357" s="485">
        <v>407.97323360287919</v>
      </c>
      <c r="F357" s="486">
        <v>409.4231490176864</v>
      </c>
      <c r="G357" s="486">
        <v>409.4231490176864</v>
      </c>
      <c r="H357" s="490">
        <f t="shared" si="48"/>
        <v>0</v>
      </c>
      <c r="I357" s="480">
        <v>151.60412646141447</v>
      </c>
      <c r="J357" s="480">
        <v>156.80790835729786</v>
      </c>
      <c r="K357" s="488">
        <v>141.33102974432865</v>
      </c>
      <c r="L357" s="488">
        <v>141.33102974432865</v>
      </c>
      <c r="M357" s="477">
        <f t="shared" si="49"/>
        <v>0</v>
      </c>
      <c r="N357" s="437">
        <v>563.10209521036541</v>
      </c>
      <c r="O357" s="437">
        <v>564.78114196017702</v>
      </c>
      <c r="P357" s="435">
        <v>550.75417876201504</v>
      </c>
      <c r="Q357" s="435">
        <v>550.75417876201504</v>
      </c>
      <c r="R357" s="476">
        <f t="shared" si="50"/>
        <v>0</v>
      </c>
      <c r="S357" s="437">
        <v>-12.421217410294716</v>
      </c>
      <c r="T357" s="437">
        <v>-12.421217410294716</v>
      </c>
      <c r="U357" s="435">
        <v>-12.405986905507534</v>
      </c>
      <c r="V357" s="435">
        <v>-12.405986905507534</v>
      </c>
      <c r="W357" s="476">
        <f t="shared" si="51"/>
        <v>0</v>
      </c>
      <c r="X357" s="437">
        <v>550.68087780007068</v>
      </c>
      <c r="Y357" s="437">
        <v>552.35992454988229</v>
      </c>
      <c r="Z357" s="435">
        <v>538.34819185650747</v>
      </c>
      <c r="AA357" s="435">
        <v>538.34819185650747</v>
      </c>
      <c r="AB357" s="476">
        <f t="shared" si="52"/>
        <v>0</v>
      </c>
      <c r="AC357" s="437">
        <v>164.15772564902579</v>
      </c>
      <c r="AD357" s="437">
        <v>164.05954230905158</v>
      </c>
      <c r="AE357" s="437">
        <v>164.05954230905158</v>
      </c>
      <c r="AF357" s="435">
        <f t="shared" si="53"/>
        <v>160.18403179861605</v>
      </c>
      <c r="AG357" s="476">
        <f t="shared" si="54"/>
        <v>3.8755105104355323</v>
      </c>
      <c r="AH357" s="437">
        <v>714.83860344909647</v>
      </c>
      <c r="AI357" s="437">
        <v>716.41946685893379</v>
      </c>
      <c r="AJ357" s="435">
        <v>702.40773416555908</v>
      </c>
      <c r="AK357" s="425">
        <f t="shared" si="55"/>
        <v>698.53222365512352</v>
      </c>
      <c r="AL357" s="476">
        <f t="shared" si="56"/>
        <v>3.8755105104355607</v>
      </c>
      <c r="AM357" s="426">
        <v>1</v>
      </c>
      <c r="AN357" s="427">
        <v>34</v>
      </c>
    </row>
    <row r="358" spans="1:40">
      <c r="A358" s="431">
        <v>151</v>
      </c>
      <c r="B358" s="432" t="s">
        <v>526</v>
      </c>
      <c r="C358" s="433">
        <v>1852</v>
      </c>
      <c r="D358" s="485">
        <v>160.60711950042301</v>
      </c>
      <c r="E358" s="485">
        <v>158.94031235026958</v>
      </c>
      <c r="F358" s="486">
        <v>152.77887139216759</v>
      </c>
      <c r="G358" s="486">
        <v>152.77887139216759</v>
      </c>
      <c r="H358" s="490">
        <f t="shared" si="48"/>
        <v>0</v>
      </c>
      <c r="I358" s="480">
        <v>-331.27670675220236</v>
      </c>
      <c r="J358" s="480">
        <v>-321.11564322135729</v>
      </c>
      <c r="K358" s="488">
        <v>-316.60304040271143</v>
      </c>
      <c r="L358" s="488">
        <v>-316.60304040271143</v>
      </c>
      <c r="M358" s="477">
        <f t="shared" si="49"/>
        <v>0</v>
      </c>
      <c r="N358" s="437">
        <v>-170.66958725177935</v>
      </c>
      <c r="O358" s="437">
        <v>-162.17533087108768</v>
      </c>
      <c r="P358" s="435">
        <v>-163.82416901054384</v>
      </c>
      <c r="Q358" s="435">
        <v>-163.82416901054384</v>
      </c>
      <c r="R358" s="476">
        <f t="shared" si="50"/>
        <v>0</v>
      </c>
      <c r="S358" s="437">
        <v>408.35400960568757</v>
      </c>
      <c r="T358" s="437">
        <v>408.35400960568757</v>
      </c>
      <c r="U358" s="435">
        <v>408.66216290317692</v>
      </c>
      <c r="V358" s="435">
        <v>408.66216290317692</v>
      </c>
      <c r="W358" s="476">
        <f t="shared" si="51"/>
        <v>0</v>
      </c>
      <c r="X358" s="437">
        <v>237.68442235390822</v>
      </c>
      <c r="Y358" s="437">
        <v>246.17867873459988</v>
      </c>
      <c r="Z358" s="435">
        <v>244.83799389263305</v>
      </c>
      <c r="AA358" s="435">
        <v>244.83799389263305</v>
      </c>
      <c r="AB358" s="476">
        <f t="shared" si="52"/>
        <v>0</v>
      </c>
      <c r="AC358" s="437">
        <v>273.11642032612855</v>
      </c>
      <c r="AD358" s="437">
        <v>270.48113945903719</v>
      </c>
      <c r="AE358" s="437">
        <v>270.48113945903719</v>
      </c>
      <c r="AF358" s="435">
        <f t="shared" si="53"/>
        <v>269.67439982859838</v>
      </c>
      <c r="AG358" s="476">
        <f t="shared" si="54"/>
        <v>0.80673963043881258</v>
      </c>
      <c r="AH358" s="437">
        <v>510.80084268003679</v>
      </c>
      <c r="AI358" s="437">
        <v>516.65981819363708</v>
      </c>
      <c r="AJ358" s="435">
        <v>515.31913335167019</v>
      </c>
      <c r="AK358" s="425">
        <f t="shared" si="55"/>
        <v>514.51239372123143</v>
      </c>
      <c r="AL358" s="476">
        <f t="shared" si="56"/>
        <v>0.80673963043875574</v>
      </c>
      <c r="AM358" s="426">
        <v>14</v>
      </c>
      <c r="AN358" s="426">
        <v>14</v>
      </c>
    </row>
    <row r="359" spans="1:40">
      <c r="A359" s="431">
        <v>152</v>
      </c>
      <c r="B359" s="432" t="s">
        <v>527</v>
      </c>
      <c r="C359" s="433">
        <v>4406</v>
      </c>
      <c r="D359" s="485">
        <v>258.64866558280619</v>
      </c>
      <c r="E359" s="485">
        <v>256.21221000612985</v>
      </c>
      <c r="F359" s="486">
        <v>257.87858762066082</v>
      </c>
      <c r="G359" s="486">
        <v>257.87858762066082</v>
      </c>
      <c r="H359" s="490">
        <f t="shared" si="48"/>
        <v>0</v>
      </c>
      <c r="I359" s="480">
        <v>-43.518178164591255</v>
      </c>
      <c r="J359" s="480">
        <v>-36.43502244713266</v>
      </c>
      <c r="K359" s="488">
        <v>-44.639013347918656</v>
      </c>
      <c r="L359" s="488">
        <v>-44.639013347918656</v>
      </c>
      <c r="M359" s="477">
        <f t="shared" si="49"/>
        <v>0</v>
      </c>
      <c r="N359" s="437">
        <v>215.13048741821493</v>
      </c>
      <c r="O359" s="437">
        <v>219.77718755899718</v>
      </c>
      <c r="P359" s="435">
        <v>213.23957427274217</v>
      </c>
      <c r="Q359" s="435">
        <v>213.23957427274217</v>
      </c>
      <c r="R359" s="476">
        <f t="shared" si="50"/>
        <v>0</v>
      </c>
      <c r="S359" s="437">
        <v>482.4823448163408</v>
      </c>
      <c r="T359" s="437">
        <v>482.4823448163408</v>
      </c>
      <c r="U359" s="435">
        <v>483.27763896321738</v>
      </c>
      <c r="V359" s="435">
        <v>483.27763896321738</v>
      </c>
      <c r="W359" s="476">
        <f t="shared" si="51"/>
        <v>0</v>
      </c>
      <c r="X359" s="437">
        <v>697.61283223455575</v>
      </c>
      <c r="Y359" s="437">
        <v>702.25953237533793</v>
      </c>
      <c r="Z359" s="435">
        <v>696.5172132359595</v>
      </c>
      <c r="AA359" s="435">
        <v>696.5172132359595</v>
      </c>
      <c r="AB359" s="476">
        <f t="shared" si="52"/>
        <v>0</v>
      </c>
      <c r="AC359" s="437">
        <v>213.36603849292351</v>
      </c>
      <c r="AD359" s="437">
        <v>212.0521812501907</v>
      </c>
      <c r="AE359" s="437">
        <v>212.0521812501907</v>
      </c>
      <c r="AF359" s="435">
        <f t="shared" si="53"/>
        <v>210.53937828205619</v>
      </c>
      <c r="AG359" s="476">
        <f t="shared" si="54"/>
        <v>1.5128029681345083</v>
      </c>
      <c r="AH359" s="437">
        <v>910.97887072747926</v>
      </c>
      <c r="AI359" s="437">
        <v>914.31171362552868</v>
      </c>
      <c r="AJ359" s="435">
        <v>908.56939448615026</v>
      </c>
      <c r="AK359" s="425">
        <f t="shared" si="55"/>
        <v>907.05659151801569</v>
      </c>
      <c r="AL359" s="476">
        <f t="shared" si="56"/>
        <v>1.5128029681345652</v>
      </c>
      <c r="AM359" s="426">
        <v>14</v>
      </c>
      <c r="AN359" s="426">
        <v>14</v>
      </c>
    </row>
    <row r="360" spans="1:40">
      <c r="A360" s="431">
        <v>153</v>
      </c>
      <c r="B360" s="432" t="s">
        <v>62</v>
      </c>
      <c r="C360" s="433">
        <v>25208</v>
      </c>
      <c r="D360" s="485">
        <v>-40.38671007432788</v>
      </c>
      <c r="E360" s="485">
        <v>-40.758325653337621</v>
      </c>
      <c r="F360" s="486">
        <v>-41.349588721627264</v>
      </c>
      <c r="G360" s="486">
        <v>-41.349588721627264</v>
      </c>
      <c r="H360" s="490">
        <f t="shared" si="48"/>
        <v>0</v>
      </c>
      <c r="I360" s="480">
        <v>327.67624142042996</v>
      </c>
      <c r="J360" s="480">
        <v>330.55179241677627</v>
      </c>
      <c r="K360" s="488">
        <v>329.55770967489076</v>
      </c>
      <c r="L360" s="488">
        <v>329.55770967489076</v>
      </c>
      <c r="M360" s="477">
        <f t="shared" si="49"/>
        <v>0</v>
      </c>
      <c r="N360" s="437">
        <v>287.28953134610208</v>
      </c>
      <c r="O360" s="437">
        <v>289.79346676343863</v>
      </c>
      <c r="P360" s="435">
        <v>288.20812095326352</v>
      </c>
      <c r="Q360" s="435">
        <v>288.20812095326352</v>
      </c>
      <c r="R360" s="476">
        <f t="shared" si="50"/>
        <v>0</v>
      </c>
      <c r="S360" s="437">
        <v>305.86432507933392</v>
      </c>
      <c r="T360" s="437">
        <v>305.86432507933392</v>
      </c>
      <c r="U360" s="435">
        <v>306.4647995788697</v>
      </c>
      <c r="V360" s="435">
        <v>306.4647995788697</v>
      </c>
      <c r="W360" s="476">
        <f t="shared" si="51"/>
        <v>0</v>
      </c>
      <c r="X360" s="437">
        <v>593.15385642543606</v>
      </c>
      <c r="Y360" s="437">
        <v>595.65779184277255</v>
      </c>
      <c r="Z360" s="435">
        <v>594.67292053213316</v>
      </c>
      <c r="AA360" s="435">
        <v>594.67292053213316</v>
      </c>
      <c r="AB360" s="476">
        <f t="shared" si="52"/>
        <v>0</v>
      </c>
      <c r="AC360" s="437">
        <v>156.557541122754</v>
      </c>
      <c r="AD360" s="437">
        <v>156.27037827226309</v>
      </c>
      <c r="AE360" s="437">
        <v>156.27037827226309</v>
      </c>
      <c r="AF360" s="435">
        <f t="shared" si="53"/>
        <v>153.36231530787953</v>
      </c>
      <c r="AG360" s="476">
        <f t="shared" si="54"/>
        <v>2.9080629643835607</v>
      </c>
      <c r="AH360" s="437">
        <v>749.71139754819001</v>
      </c>
      <c r="AI360" s="437">
        <v>751.92817011503564</v>
      </c>
      <c r="AJ360" s="435">
        <v>750.94329880439625</v>
      </c>
      <c r="AK360" s="425">
        <f t="shared" si="55"/>
        <v>748.03523584001266</v>
      </c>
      <c r="AL360" s="476">
        <f t="shared" si="56"/>
        <v>2.9080629643835891</v>
      </c>
      <c r="AM360" s="426">
        <v>9</v>
      </c>
      <c r="AN360" s="426">
        <v>9</v>
      </c>
    </row>
    <row r="361" spans="1:40">
      <c r="A361" s="431">
        <v>165</v>
      </c>
      <c r="B361" s="432" t="s">
        <v>63</v>
      </c>
      <c r="C361" s="433">
        <v>16280</v>
      </c>
      <c r="D361" s="485">
        <v>297.20781208828407</v>
      </c>
      <c r="E361" s="485">
        <v>294.31538593682734</v>
      </c>
      <c r="F361" s="486">
        <v>294.71726025856702</v>
      </c>
      <c r="G361" s="486">
        <v>294.71726025856702</v>
      </c>
      <c r="H361" s="490">
        <f t="shared" si="48"/>
        <v>0</v>
      </c>
      <c r="I361" s="480">
        <v>-11.357989231501923</v>
      </c>
      <c r="J361" s="480">
        <v>-4.3567272291477597</v>
      </c>
      <c r="K361" s="488">
        <v>-12.619460399092274</v>
      </c>
      <c r="L361" s="488">
        <v>-12.619460399092274</v>
      </c>
      <c r="M361" s="477">
        <f t="shared" si="49"/>
        <v>0</v>
      </c>
      <c r="N361" s="437">
        <v>285.84982285678217</v>
      </c>
      <c r="O361" s="437">
        <v>289.95865870767955</v>
      </c>
      <c r="P361" s="435">
        <v>282.09779985947472</v>
      </c>
      <c r="Q361" s="435">
        <v>282.09779985947472</v>
      </c>
      <c r="R361" s="476">
        <f t="shared" si="50"/>
        <v>0</v>
      </c>
      <c r="S361" s="437">
        <v>285.46567659780067</v>
      </c>
      <c r="T361" s="437">
        <v>285.46567659780067</v>
      </c>
      <c r="U361" s="435">
        <v>285.48667035531054</v>
      </c>
      <c r="V361" s="435">
        <v>285.48667035531054</v>
      </c>
      <c r="W361" s="476">
        <f t="shared" si="51"/>
        <v>0</v>
      </c>
      <c r="X361" s="437">
        <v>571.31549945458278</v>
      </c>
      <c r="Y361" s="437">
        <v>575.4243353054801</v>
      </c>
      <c r="Z361" s="435">
        <v>567.58447021478526</v>
      </c>
      <c r="AA361" s="435">
        <v>567.58447021478526</v>
      </c>
      <c r="AB361" s="476">
        <f t="shared" si="52"/>
        <v>0</v>
      </c>
      <c r="AC361" s="437">
        <v>157.67112656004184</v>
      </c>
      <c r="AD361" s="437">
        <v>157.36036526985248</v>
      </c>
      <c r="AE361" s="437">
        <v>157.36036526985248</v>
      </c>
      <c r="AF361" s="435">
        <f t="shared" si="53"/>
        <v>154.3457808743519</v>
      </c>
      <c r="AG361" s="476">
        <f t="shared" si="54"/>
        <v>3.0145843955005773</v>
      </c>
      <c r="AH361" s="437">
        <v>728.98662601462468</v>
      </c>
      <c r="AI361" s="437">
        <v>732.78470057533264</v>
      </c>
      <c r="AJ361" s="435">
        <v>724.94483548463768</v>
      </c>
      <c r="AK361" s="425">
        <f t="shared" si="55"/>
        <v>721.93025108913719</v>
      </c>
      <c r="AL361" s="476">
        <f t="shared" si="56"/>
        <v>3.0145843955004921</v>
      </c>
      <c r="AM361" s="426">
        <v>5</v>
      </c>
      <c r="AN361" s="426">
        <v>5</v>
      </c>
    </row>
    <row r="362" spans="1:40">
      <c r="A362" s="431">
        <v>167</v>
      </c>
      <c r="B362" s="432" t="s">
        <v>64</v>
      </c>
      <c r="C362" s="433">
        <v>77513</v>
      </c>
      <c r="D362" s="485">
        <v>69.657520801443368</v>
      </c>
      <c r="E362" s="485">
        <v>68.413649307066237</v>
      </c>
      <c r="F362" s="486">
        <v>68.971369997283091</v>
      </c>
      <c r="G362" s="486">
        <v>68.971369997283091</v>
      </c>
      <c r="H362" s="490">
        <f t="shared" si="48"/>
        <v>0</v>
      </c>
      <c r="I362" s="480">
        <v>11.710669858749641</v>
      </c>
      <c r="J362" s="480">
        <v>-20.218964860270408</v>
      </c>
      <c r="K362" s="488">
        <v>-23.764873034791517</v>
      </c>
      <c r="L362" s="488">
        <v>-23.764873034791517</v>
      </c>
      <c r="M362" s="477">
        <f t="shared" si="49"/>
        <v>0</v>
      </c>
      <c r="N362" s="437">
        <v>81.368190660193008</v>
      </c>
      <c r="O362" s="437">
        <v>48.194684446795826</v>
      </c>
      <c r="P362" s="435">
        <v>45.206496962491578</v>
      </c>
      <c r="Q362" s="435">
        <v>45.206496962491578</v>
      </c>
      <c r="R362" s="476">
        <f t="shared" si="50"/>
        <v>0</v>
      </c>
      <c r="S362" s="437">
        <v>301.77289649481418</v>
      </c>
      <c r="T362" s="437">
        <v>301.77289649481418</v>
      </c>
      <c r="U362" s="435">
        <v>302.1145990042578</v>
      </c>
      <c r="V362" s="435">
        <v>302.1145990042578</v>
      </c>
      <c r="W362" s="476">
        <f t="shared" si="51"/>
        <v>0</v>
      </c>
      <c r="X362" s="437">
        <v>383.14108715500714</v>
      </c>
      <c r="Y362" s="437">
        <v>349.96758094160998</v>
      </c>
      <c r="Z362" s="435">
        <v>347.32109596674934</v>
      </c>
      <c r="AA362" s="435">
        <v>347.32109596674934</v>
      </c>
      <c r="AB362" s="476">
        <f t="shared" si="52"/>
        <v>0</v>
      </c>
      <c r="AC362" s="437">
        <v>166.50314021942148</v>
      </c>
      <c r="AD362" s="437">
        <v>165.5592947494965</v>
      </c>
      <c r="AE362" s="437">
        <v>165.5592947494965</v>
      </c>
      <c r="AF362" s="435">
        <f t="shared" si="53"/>
        <v>163.49360071681411</v>
      </c>
      <c r="AG362" s="476">
        <f t="shared" si="54"/>
        <v>2.0656940326823872</v>
      </c>
      <c r="AH362" s="437">
        <v>549.64422737442862</v>
      </c>
      <c r="AI362" s="437">
        <v>515.52687569110651</v>
      </c>
      <c r="AJ362" s="435">
        <v>512.88039071624587</v>
      </c>
      <c r="AK362" s="425">
        <f t="shared" si="55"/>
        <v>510.81469668356351</v>
      </c>
      <c r="AL362" s="476">
        <f t="shared" si="56"/>
        <v>2.0656940326823587</v>
      </c>
      <c r="AM362" s="426">
        <v>12</v>
      </c>
      <c r="AN362" s="426">
        <v>12</v>
      </c>
    </row>
    <row r="363" spans="1:40">
      <c r="A363" s="431">
        <v>169</v>
      </c>
      <c r="B363" s="432" t="s">
        <v>528</v>
      </c>
      <c r="C363" s="433">
        <v>4990</v>
      </c>
      <c r="D363" s="485">
        <v>149.23946578456332</v>
      </c>
      <c r="E363" s="485">
        <v>147.67068594030692</v>
      </c>
      <c r="F363" s="486">
        <v>152.73417312942644</v>
      </c>
      <c r="G363" s="486">
        <v>152.73417312942644</v>
      </c>
      <c r="H363" s="490">
        <f t="shared" si="48"/>
        <v>0</v>
      </c>
      <c r="I363" s="480">
        <v>45.855635575875809</v>
      </c>
      <c r="J363" s="480">
        <v>55.210147723421557</v>
      </c>
      <c r="K363" s="488">
        <v>50.566867832477151</v>
      </c>
      <c r="L363" s="488">
        <v>50.566867832477151</v>
      </c>
      <c r="M363" s="477">
        <f t="shared" si="49"/>
        <v>0</v>
      </c>
      <c r="N363" s="437">
        <v>195.09510136043912</v>
      </c>
      <c r="O363" s="437">
        <v>202.88083366372848</v>
      </c>
      <c r="P363" s="435">
        <v>203.3010409619036</v>
      </c>
      <c r="Q363" s="435">
        <v>203.3010409619036</v>
      </c>
      <c r="R363" s="476">
        <f t="shared" si="50"/>
        <v>0</v>
      </c>
      <c r="S363" s="437">
        <v>382.51908682460436</v>
      </c>
      <c r="T363" s="437">
        <v>382.51908682460436</v>
      </c>
      <c r="U363" s="435">
        <v>381.20637655961832</v>
      </c>
      <c r="V363" s="435">
        <v>381.20637655961832</v>
      </c>
      <c r="W363" s="476">
        <f t="shared" si="51"/>
        <v>0</v>
      </c>
      <c r="X363" s="437">
        <v>577.61418818504353</v>
      </c>
      <c r="Y363" s="437">
        <v>585.3999204883329</v>
      </c>
      <c r="Z363" s="435">
        <v>584.50741752152192</v>
      </c>
      <c r="AA363" s="435">
        <v>584.50741752152192</v>
      </c>
      <c r="AB363" s="476">
        <f t="shared" si="52"/>
        <v>0</v>
      </c>
      <c r="AC363" s="437">
        <v>182.9902006084744</v>
      </c>
      <c r="AD363" s="437">
        <v>182.24942878452811</v>
      </c>
      <c r="AE363" s="437">
        <v>182.24942878452811</v>
      </c>
      <c r="AF363" s="435">
        <f t="shared" si="53"/>
        <v>181.06879469821834</v>
      </c>
      <c r="AG363" s="476">
        <f t="shared" si="54"/>
        <v>1.180634086309766</v>
      </c>
      <c r="AH363" s="437">
        <v>760.60438879351796</v>
      </c>
      <c r="AI363" s="437">
        <v>767.64934927286095</v>
      </c>
      <c r="AJ363" s="435">
        <v>766.75684630604997</v>
      </c>
      <c r="AK363" s="425">
        <f t="shared" si="55"/>
        <v>765.57621221974023</v>
      </c>
      <c r="AL363" s="476">
        <f t="shared" si="56"/>
        <v>1.1806340863097375</v>
      </c>
      <c r="AM363" s="426">
        <v>5</v>
      </c>
      <c r="AN363" s="426">
        <v>5</v>
      </c>
    </row>
    <row r="364" spans="1:40">
      <c r="A364" s="431">
        <v>171</v>
      </c>
      <c r="B364" s="432" t="s">
        <v>529</v>
      </c>
      <c r="C364" s="433">
        <v>4540</v>
      </c>
      <c r="D364" s="485">
        <v>115.96729277926651</v>
      </c>
      <c r="E364" s="485">
        <v>114.66453356584057</v>
      </c>
      <c r="F364" s="486">
        <v>116.56578576505038</v>
      </c>
      <c r="G364" s="486">
        <v>116.56578576505038</v>
      </c>
      <c r="H364" s="490">
        <f t="shared" si="48"/>
        <v>0</v>
      </c>
      <c r="I364" s="480">
        <v>-97.425964940683301</v>
      </c>
      <c r="J364" s="480">
        <v>-88.097963852200181</v>
      </c>
      <c r="K364" s="488">
        <v>-88.915370585774241</v>
      </c>
      <c r="L364" s="488">
        <v>-88.915370585774241</v>
      </c>
      <c r="M364" s="477">
        <f t="shared" si="49"/>
        <v>0</v>
      </c>
      <c r="N364" s="437">
        <v>18.541327838583193</v>
      </c>
      <c r="O364" s="437">
        <v>26.566569713640384</v>
      </c>
      <c r="P364" s="435">
        <v>27.650415179276138</v>
      </c>
      <c r="Q364" s="435">
        <v>27.650415179276138</v>
      </c>
      <c r="R364" s="476">
        <f t="shared" si="50"/>
        <v>0</v>
      </c>
      <c r="S364" s="437">
        <v>322.8227739908005</v>
      </c>
      <c r="T364" s="437">
        <v>322.8227739908005</v>
      </c>
      <c r="U364" s="435">
        <v>324.45719274793629</v>
      </c>
      <c r="V364" s="435">
        <v>324.45719274793629</v>
      </c>
      <c r="W364" s="476">
        <f t="shared" si="51"/>
        <v>0</v>
      </c>
      <c r="X364" s="437">
        <v>341.36410182938369</v>
      </c>
      <c r="Y364" s="437">
        <v>349.38934370444088</v>
      </c>
      <c r="Z364" s="435">
        <v>352.10760792721243</v>
      </c>
      <c r="AA364" s="435">
        <v>352.10760792721243</v>
      </c>
      <c r="AB364" s="476">
        <f t="shared" si="52"/>
        <v>0</v>
      </c>
      <c r="AC364" s="437">
        <v>208.92269349816141</v>
      </c>
      <c r="AD364" s="437">
        <v>207.52290011957516</v>
      </c>
      <c r="AE364" s="437">
        <v>207.52290011957516</v>
      </c>
      <c r="AF364" s="435">
        <f t="shared" si="53"/>
        <v>206.88799573921449</v>
      </c>
      <c r="AG364" s="476">
        <f t="shared" si="54"/>
        <v>0.63490438036066621</v>
      </c>
      <c r="AH364" s="437">
        <v>550.28679532754518</v>
      </c>
      <c r="AI364" s="437">
        <v>556.91224382401606</v>
      </c>
      <c r="AJ364" s="435">
        <v>559.63050804678755</v>
      </c>
      <c r="AK364" s="425">
        <f t="shared" si="55"/>
        <v>558.99560366642686</v>
      </c>
      <c r="AL364" s="476">
        <f t="shared" si="56"/>
        <v>0.63490438036069463</v>
      </c>
      <c r="AM364" s="426">
        <v>11</v>
      </c>
      <c r="AN364" s="426">
        <v>11</v>
      </c>
    </row>
    <row r="365" spans="1:40">
      <c r="A365" s="431">
        <v>172</v>
      </c>
      <c r="B365" s="432" t="s">
        <v>67</v>
      </c>
      <c r="C365" s="433">
        <v>4171</v>
      </c>
      <c r="D365" s="485">
        <v>95.993505443902151</v>
      </c>
      <c r="E365" s="485">
        <v>94.796294099769298</v>
      </c>
      <c r="F365" s="486">
        <v>94.439601658748387</v>
      </c>
      <c r="G365" s="486">
        <v>94.439601658748387</v>
      </c>
      <c r="H365" s="490">
        <f t="shared" si="48"/>
        <v>0</v>
      </c>
      <c r="I365" s="480">
        <v>-129.41745468246765</v>
      </c>
      <c r="J365" s="480">
        <v>-71.591469156803299</v>
      </c>
      <c r="K365" s="488">
        <v>-64.79754974612797</v>
      </c>
      <c r="L365" s="488">
        <v>-64.79754974612797</v>
      </c>
      <c r="M365" s="477">
        <f t="shared" si="49"/>
        <v>0</v>
      </c>
      <c r="N365" s="437">
        <v>-33.423949238565498</v>
      </c>
      <c r="O365" s="437">
        <v>23.204824942965995</v>
      </c>
      <c r="P365" s="435">
        <v>29.64205191262042</v>
      </c>
      <c r="Q365" s="435">
        <v>29.64205191262042</v>
      </c>
      <c r="R365" s="476">
        <f t="shared" si="50"/>
        <v>0</v>
      </c>
      <c r="S365" s="437">
        <v>391.81524182610701</v>
      </c>
      <c r="T365" s="437">
        <v>391.81524182610701</v>
      </c>
      <c r="U365" s="435">
        <v>392.22861015763459</v>
      </c>
      <c r="V365" s="435">
        <v>392.22861015763459</v>
      </c>
      <c r="W365" s="476">
        <f t="shared" si="51"/>
        <v>0</v>
      </c>
      <c r="X365" s="437">
        <v>358.39129258754156</v>
      </c>
      <c r="Y365" s="437">
        <v>415.02006676907303</v>
      </c>
      <c r="Z365" s="435">
        <v>421.87066207025504</v>
      </c>
      <c r="AA365" s="435">
        <v>421.87066207025504</v>
      </c>
      <c r="AB365" s="476">
        <f t="shared" si="52"/>
        <v>0</v>
      </c>
      <c r="AC365" s="437">
        <v>226.93794024768656</v>
      </c>
      <c r="AD365" s="437">
        <v>225.2011344339318</v>
      </c>
      <c r="AE365" s="437">
        <v>225.2011344339318</v>
      </c>
      <c r="AF365" s="435">
        <f t="shared" si="53"/>
        <v>222.96379838083885</v>
      </c>
      <c r="AG365" s="476">
        <f t="shared" si="54"/>
        <v>2.237336053092946</v>
      </c>
      <c r="AH365" s="437">
        <v>585.32923283522803</v>
      </c>
      <c r="AI365" s="437">
        <v>640.22120120300474</v>
      </c>
      <c r="AJ365" s="435">
        <v>647.07179650418686</v>
      </c>
      <c r="AK365" s="425">
        <f t="shared" si="55"/>
        <v>644.83446045109395</v>
      </c>
      <c r="AL365" s="476">
        <f t="shared" si="56"/>
        <v>2.2373360530929176</v>
      </c>
      <c r="AM365" s="426">
        <v>13</v>
      </c>
      <c r="AN365" s="426">
        <v>13</v>
      </c>
    </row>
    <row r="366" spans="1:40">
      <c r="A366" s="431">
        <v>176</v>
      </c>
      <c r="B366" s="432" t="s">
        <v>530</v>
      </c>
      <c r="C366" s="433">
        <v>4352</v>
      </c>
      <c r="D366" s="485">
        <v>307.70896478678344</v>
      </c>
      <c r="E366" s="485">
        <v>304.77958441082671</v>
      </c>
      <c r="F366" s="486">
        <v>302.23668013617828</v>
      </c>
      <c r="G366" s="486">
        <v>302.23668013617828</v>
      </c>
      <c r="H366" s="490">
        <f t="shared" si="48"/>
        <v>0</v>
      </c>
      <c r="I366" s="480">
        <v>-442.21222707267998</v>
      </c>
      <c r="J366" s="480">
        <v>-543.43718260167657</v>
      </c>
      <c r="K366" s="488">
        <v>-533.39335280203431</v>
      </c>
      <c r="L366" s="488">
        <v>-533.39335280203431</v>
      </c>
      <c r="M366" s="477">
        <f t="shared" si="49"/>
        <v>0</v>
      </c>
      <c r="N366" s="437">
        <v>-134.50326228589651</v>
      </c>
      <c r="O366" s="437">
        <v>-238.6575981908498</v>
      </c>
      <c r="P366" s="435">
        <v>-231.15667266585595</v>
      </c>
      <c r="Q366" s="435">
        <v>-231.15667266585595</v>
      </c>
      <c r="R366" s="476">
        <f t="shared" si="50"/>
        <v>0</v>
      </c>
      <c r="S366" s="437">
        <v>489.29616152070111</v>
      </c>
      <c r="T366" s="437">
        <v>489.29616152070111</v>
      </c>
      <c r="U366" s="435">
        <v>491.1176278219607</v>
      </c>
      <c r="V366" s="435">
        <v>491.1176278219607</v>
      </c>
      <c r="W366" s="476">
        <f t="shared" si="51"/>
        <v>0</v>
      </c>
      <c r="X366" s="437">
        <v>354.79289923480462</v>
      </c>
      <c r="Y366" s="437">
        <v>250.63856332985131</v>
      </c>
      <c r="Z366" s="435">
        <v>259.96095515610477</v>
      </c>
      <c r="AA366" s="435">
        <v>259.96095515610477</v>
      </c>
      <c r="AB366" s="476">
        <f t="shared" si="52"/>
        <v>0</v>
      </c>
      <c r="AC366" s="437">
        <v>232.74782371980663</v>
      </c>
      <c r="AD366" s="437">
        <v>231.02795319170335</v>
      </c>
      <c r="AE366" s="437">
        <v>231.02795319170335</v>
      </c>
      <c r="AF366" s="435">
        <f t="shared" si="53"/>
        <v>229.02336142208793</v>
      </c>
      <c r="AG366" s="476">
        <f t="shared" si="54"/>
        <v>2.0045917696154163</v>
      </c>
      <c r="AH366" s="437">
        <v>587.54072295461128</v>
      </c>
      <c r="AI366" s="437">
        <v>481.66651652155468</v>
      </c>
      <c r="AJ366" s="435">
        <v>490.98890834780809</v>
      </c>
      <c r="AK366" s="425">
        <f t="shared" si="55"/>
        <v>488.98431657819265</v>
      </c>
      <c r="AL366" s="476">
        <f t="shared" si="56"/>
        <v>2.0045917696154447</v>
      </c>
      <c r="AM366" s="426">
        <v>12</v>
      </c>
      <c r="AN366" s="426">
        <v>12</v>
      </c>
    </row>
    <row r="367" spans="1:40">
      <c r="A367" s="431">
        <v>177</v>
      </c>
      <c r="B367" s="432" t="s">
        <v>69</v>
      </c>
      <c r="C367" s="433">
        <v>1768</v>
      </c>
      <c r="D367" s="485">
        <v>200.29785647926991</v>
      </c>
      <c r="E367" s="485">
        <v>198.27266747232616</v>
      </c>
      <c r="F367" s="486">
        <v>196.09382046446558</v>
      </c>
      <c r="G367" s="486">
        <v>196.09382046446558</v>
      </c>
      <c r="H367" s="490">
        <f t="shared" si="48"/>
        <v>0</v>
      </c>
      <c r="I367" s="480">
        <v>345.03610180177895</v>
      </c>
      <c r="J367" s="480">
        <v>351.74366986729461</v>
      </c>
      <c r="K367" s="488">
        <v>335.11157006731366</v>
      </c>
      <c r="L367" s="488">
        <v>335.11157006731366</v>
      </c>
      <c r="M367" s="477">
        <f t="shared" si="49"/>
        <v>0</v>
      </c>
      <c r="N367" s="437">
        <v>545.33395828104881</v>
      </c>
      <c r="O367" s="437">
        <v>550.01633733962069</v>
      </c>
      <c r="P367" s="435">
        <v>531.20539053177924</v>
      </c>
      <c r="Q367" s="435">
        <v>531.20539053177924</v>
      </c>
      <c r="R367" s="476">
        <f t="shared" si="50"/>
        <v>0</v>
      </c>
      <c r="S367" s="437">
        <v>179.83423803557454</v>
      </c>
      <c r="T367" s="437">
        <v>179.83423803557454</v>
      </c>
      <c r="U367" s="435">
        <v>181.96342053836355</v>
      </c>
      <c r="V367" s="435">
        <v>181.96342053836355</v>
      </c>
      <c r="W367" s="476">
        <f t="shared" si="51"/>
        <v>0</v>
      </c>
      <c r="X367" s="437">
        <v>725.16819631662327</v>
      </c>
      <c r="Y367" s="437">
        <v>729.85057537519526</v>
      </c>
      <c r="Z367" s="435">
        <v>713.16881107014274</v>
      </c>
      <c r="AA367" s="435">
        <v>713.16881107014274</v>
      </c>
      <c r="AB367" s="476">
        <f t="shared" si="52"/>
        <v>0</v>
      </c>
      <c r="AC367" s="437">
        <v>211.96183805857677</v>
      </c>
      <c r="AD367" s="437">
        <v>210.73973935192507</v>
      </c>
      <c r="AE367" s="437">
        <v>210.73973935192507</v>
      </c>
      <c r="AF367" s="435">
        <f t="shared" si="53"/>
        <v>210.79611473959912</v>
      </c>
      <c r="AG367" s="476">
        <f t="shared" si="54"/>
        <v>-5.6375387674052035E-2</v>
      </c>
      <c r="AH367" s="437">
        <v>937.13003437520001</v>
      </c>
      <c r="AI367" s="437">
        <v>940.59031472712036</v>
      </c>
      <c r="AJ367" s="435">
        <v>923.90855042206795</v>
      </c>
      <c r="AK367" s="425">
        <f t="shared" si="55"/>
        <v>923.96492580974189</v>
      </c>
      <c r="AL367" s="476">
        <f t="shared" si="56"/>
        <v>-5.6375387673938349E-2</v>
      </c>
      <c r="AM367" s="426">
        <v>6</v>
      </c>
      <c r="AN367" s="426">
        <v>6</v>
      </c>
    </row>
    <row r="368" spans="1:40">
      <c r="A368" s="431">
        <v>178</v>
      </c>
      <c r="B368" s="432" t="s">
        <v>70</v>
      </c>
      <c r="C368" s="433">
        <v>5769</v>
      </c>
      <c r="D368" s="485">
        <v>53.609889519890942</v>
      </c>
      <c r="E368" s="485">
        <v>52.81021618250918</v>
      </c>
      <c r="F368" s="486">
        <v>51.577471498138387</v>
      </c>
      <c r="G368" s="486">
        <v>51.577471498138387</v>
      </c>
      <c r="H368" s="490">
        <f t="shared" si="48"/>
        <v>0</v>
      </c>
      <c r="I368" s="480">
        <v>47.611390270801415</v>
      </c>
      <c r="J368" s="480">
        <v>46.194538206357777</v>
      </c>
      <c r="K368" s="488">
        <v>54.439042502592216</v>
      </c>
      <c r="L368" s="488">
        <v>54.439042502592216</v>
      </c>
      <c r="M368" s="477">
        <f t="shared" si="49"/>
        <v>0</v>
      </c>
      <c r="N368" s="437">
        <v>101.22127979069235</v>
      </c>
      <c r="O368" s="437">
        <v>99.004754388866957</v>
      </c>
      <c r="P368" s="435">
        <v>106.0165140007306</v>
      </c>
      <c r="Q368" s="435">
        <v>106.0165140007306</v>
      </c>
      <c r="R368" s="476">
        <f t="shared" si="50"/>
        <v>0</v>
      </c>
      <c r="S368" s="437">
        <v>393.54438410940026</v>
      </c>
      <c r="T368" s="437">
        <v>393.54438410940026</v>
      </c>
      <c r="U368" s="435">
        <v>394.55254201046102</v>
      </c>
      <c r="V368" s="435">
        <v>394.55254201046102</v>
      </c>
      <c r="W368" s="476">
        <f t="shared" si="51"/>
        <v>0</v>
      </c>
      <c r="X368" s="437">
        <v>494.76566390009265</v>
      </c>
      <c r="Y368" s="437">
        <v>492.54913849826727</v>
      </c>
      <c r="Z368" s="435">
        <v>500.56905601119161</v>
      </c>
      <c r="AA368" s="435">
        <v>500.56905601119161</v>
      </c>
      <c r="AB368" s="476">
        <f t="shared" si="52"/>
        <v>0</v>
      </c>
      <c r="AC368" s="437">
        <v>235.64013114257995</v>
      </c>
      <c r="AD368" s="437">
        <v>233.94207740757787</v>
      </c>
      <c r="AE368" s="437">
        <v>233.94207740757787</v>
      </c>
      <c r="AF368" s="435">
        <f t="shared" si="53"/>
        <v>232.97188598805602</v>
      </c>
      <c r="AG368" s="476">
        <f t="shared" si="54"/>
        <v>0.9701914195218535</v>
      </c>
      <c r="AH368" s="437">
        <v>730.40579504267259</v>
      </c>
      <c r="AI368" s="437">
        <v>726.49121590584514</v>
      </c>
      <c r="AJ368" s="435">
        <v>734.51113341876965</v>
      </c>
      <c r="AK368" s="425">
        <f t="shared" si="55"/>
        <v>733.54094199924771</v>
      </c>
      <c r="AL368" s="476">
        <f t="shared" si="56"/>
        <v>0.97019141952193877</v>
      </c>
      <c r="AM368" s="426">
        <v>10</v>
      </c>
      <c r="AN368" s="426">
        <v>10</v>
      </c>
    </row>
    <row r="369" spans="1:40">
      <c r="A369" s="431">
        <v>179</v>
      </c>
      <c r="B369" s="432" t="s">
        <v>71</v>
      </c>
      <c r="C369" s="433">
        <v>145887</v>
      </c>
      <c r="D369" s="485">
        <v>171.71349746974627</v>
      </c>
      <c r="E369" s="485">
        <v>169.49009435055493</v>
      </c>
      <c r="F369" s="486">
        <v>169.37437926737041</v>
      </c>
      <c r="G369" s="486">
        <v>169.37437926737041</v>
      </c>
      <c r="H369" s="490">
        <f t="shared" si="48"/>
        <v>0</v>
      </c>
      <c r="I369" s="480">
        <v>-200.00143900714971</v>
      </c>
      <c r="J369" s="480">
        <v>-194.10860175353136</v>
      </c>
      <c r="K369" s="488">
        <v>-198.57258182887517</v>
      </c>
      <c r="L369" s="488">
        <v>-198.57258182887517</v>
      </c>
      <c r="M369" s="477">
        <f t="shared" si="49"/>
        <v>0</v>
      </c>
      <c r="N369" s="437">
        <v>-28.287941537403437</v>
      </c>
      <c r="O369" s="437">
        <v>-24.618507402976427</v>
      </c>
      <c r="P369" s="435">
        <v>-29.198202561504743</v>
      </c>
      <c r="Q369" s="435">
        <v>-29.198202561504743</v>
      </c>
      <c r="R369" s="476">
        <f t="shared" si="50"/>
        <v>0</v>
      </c>
      <c r="S369" s="437">
        <v>245.22522170320894</v>
      </c>
      <c r="T369" s="437">
        <v>245.22522170320894</v>
      </c>
      <c r="U369" s="435">
        <v>245.66426489826333</v>
      </c>
      <c r="V369" s="435">
        <v>245.66426489826333</v>
      </c>
      <c r="W369" s="476">
        <f t="shared" si="51"/>
        <v>0</v>
      </c>
      <c r="X369" s="437">
        <v>216.9372801658055</v>
      </c>
      <c r="Y369" s="437">
        <v>220.60671430023251</v>
      </c>
      <c r="Z369" s="435">
        <v>216.4660623367586</v>
      </c>
      <c r="AA369" s="435">
        <v>216.4660623367586</v>
      </c>
      <c r="AB369" s="476">
        <f t="shared" si="52"/>
        <v>0</v>
      </c>
      <c r="AC369" s="437">
        <v>147.88888151801331</v>
      </c>
      <c r="AD369" s="437">
        <v>147.47829116862749</v>
      </c>
      <c r="AE369" s="437">
        <v>147.47829116862749</v>
      </c>
      <c r="AF369" s="435">
        <f t="shared" si="53"/>
        <v>145.46525104591129</v>
      </c>
      <c r="AG369" s="476">
        <f t="shared" si="54"/>
        <v>2.0130401227162054</v>
      </c>
      <c r="AH369" s="437">
        <v>364.82616168381878</v>
      </c>
      <c r="AI369" s="437">
        <v>368.08500546886</v>
      </c>
      <c r="AJ369" s="435">
        <v>363.94435350538606</v>
      </c>
      <c r="AK369" s="425">
        <f t="shared" si="55"/>
        <v>361.93131338266983</v>
      </c>
      <c r="AL369" s="476">
        <f t="shared" si="56"/>
        <v>2.0130401227162338</v>
      </c>
      <c r="AM369" s="426">
        <v>13</v>
      </c>
      <c r="AN369" s="426">
        <v>13</v>
      </c>
    </row>
    <row r="370" spans="1:40">
      <c r="A370" s="431">
        <v>181</v>
      </c>
      <c r="B370" s="432" t="s">
        <v>72</v>
      </c>
      <c r="C370" s="433">
        <v>1683</v>
      </c>
      <c r="D370" s="485">
        <v>183.92031797350296</v>
      </c>
      <c r="E370" s="485">
        <v>182.14668699830435</v>
      </c>
      <c r="F370" s="486">
        <v>182.12257087840027</v>
      </c>
      <c r="G370" s="486">
        <v>182.12257087840027</v>
      </c>
      <c r="H370" s="490">
        <f t="shared" si="48"/>
        <v>0</v>
      </c>
      <c r="I370" s="480">
        <v>328.40097823277256</v>
      </c>
      <c r="J370" s="480">
        <v>334.79628379090951</v>
      </c>
      <c r="K370" s="488">
        <v>324.34546021088397</v>
      </c>
      <c r="L370" s="488">
        <v>324.34546021088397</v>
      </c>
      <c r="M370" s="477">
        <f t="shared" si="49"/>
        <v>0</v>
      </c>
      <c r="N370" s="437">
        <v>512.32129620627552</v>
      </c>
      <c r="O370" s="437">
        <v>516.94297078921386</v>
      </c>
      <c r="P370" s="435">
        <v>506.46803108928418</v>
      </c>
      <c r="Q370" s="435">
        <v>506.46803108928418</v>
      </c>
      <c r="R370" s="476">
        <f t="shared" si="50"/>
        <v>0</v>
      </c>
      <c r="S370" s="437">
        <v>548.76020619281803</v>
      </c>
      <c r="T370" s="437">
        <v>548.76020619281803</v>
      </c>
      <c r="U370" s="435">
        <v>549.78441330815599</v>
      </c>
      <c r="V370" s="435">
        <v>549.78441330815599</v>
      </c>
      <c r="W370" s="476">
        <f t="shared" si="51"/>
        <v>0</v>
      </c>
      <c r="X370" s="437">
        <v>1061.0815023990936</v>
      </c>
      <c r="Y370" s="437">
        <v>1065.7031769820319</v>
      </c>
      <c r="Z370" s="435">
        <v>1056.2524443974401</v>
      </c>
      <c r="AA370" s="435">
        <v>1056.2524443974401</v>
      </c>
      <c r="AB370" s="476">
        <f t="shared" si="52"/>
        <v>0</v>
      </c>
      <c r="AC370" s="437">
        <v>256.07942369868971</v>
      </c>
      <c r="AD370" s="437">
        <v>254.02241250684656</v>
      </c>
      <c r="AE370" s="437">
        <v>254.02241250684656</v>
      </c>
      <c r="AF370" s="435">
        <f t="shared" si="53"/>
        <v>253.33410907991532</v>
      </c>
      <c r="AG370" s="476">
        <f t="shared" si="54"/>
        <v>0.6883034269312418</v>
      </c>
      <c r="AH370" s="437">
        <v>1317.1609260977832</v>
      </c>
      <c r="AI370" s="437">
        <v>1319.7255894888783</v>
      </c>
      <c r="AJ370" s="435">
        <v>1310.2748569042867</v>
      </c>
      <c r="AK370" s="425">
        <f t="shared" si="55"/>
        <v>1309.5865534773554</v>
      </c>
      <c r="AL370" s="476">
        <f t="shared" si="56"/>
        <v>0.68830342693127022</v>
      </c>
      <c r="AM370" s="426">
        <v>4</v>
      </c>
      <c r="AN370" s="426">
        <v>4</v>
      </c>
    </row>
    <row r="371" spans="1:40">
      <c r="A371" s="431">
        <v>182</v>
      </c>
      <c r="B371" s="432" t="s">
        <v>73</v>
      </c>
      <c r="C371" s="433">
        <v>19347</v>
      </c>
      <c r="D371" s="485">
        <v>7.4802644215464991</v>
      </c>
      <c r="E371" s="485">
        <v>6.8307828130660706</v>
      </c>
      <c r="F371" s="486">
        <v>4.9810580704381415</v>
      </c>
      <c r="G371" s="486">
        <v>4.9810580704381415</v>
      </c>
      <c r="H371" s="490">
        <f t="shared" si="48"/>
        <v>0</v>
      </c>
      <c r="I371" s="480">
        <v>-145.54813619621964</v>
      </c>
      <c r="J371" s="480">
        <v>-139.15904014635666</v>
      </c>
      <c r="K371" s="488">
        <v>-144.27151182648558</v>
      </c>
      <c r="L371" s="488">
        <v>-144.27151182648558</v>
      </c>
      <c r="M371" s="477">
        <f t="shared" si="49"/>
        <v>0</v>
      </c>
      <c r="N371" s="437">
        <v>-138.06787177467314</v>
      </c>
      <c r="O371" s="437">
        <v>-132.32825733329059</v>
      </c>
      <c r="P371" s="435">
        <v>-139.29045375604744</v>
      </c>
      <c r="Q371" s="435">
        <v>-139.29045375604744</v>
      </c>
      <c r="R371" s="476">
        <f t="shared" si="50"/>
        <v>0</v>
      </c>
      <c r="S371" s="437">
        <v>131.25296634636842</v>
      </c>
      <c r="T371" s="437">
        <v>131.25296634636842</v>
      </c>
      <c r="U371" s="435">
        <v>130.88420451188551</v>
      </c>
      <c r="V371" s="435">
        <v>130.88420451188551</v>
      </c>
      <c r="W371" s="476">
        <f t="shared" si="51"/>
        <v>0</v>
      </c>
      <c r="X371" s="437">
        <v>-6.8149054283047068</v>
      </c>
      <c r="Y371" s="437">
        <v>-1.0752909869221476</v>
      </c>
      <c r="Z371" s="435">
        <v>-8.4062492441619074</v>
      </c>
      <c r="AA371" s="435">
        <v>-8.4062492441619074</v>
      </c>
      <c r="AB371" s="476">
        <f t="shared" si="52"/>
        <v>0</v>
      </c>
      <c r="AC371" s="437">
        <v>173.27457580144718</v>
      </c>
      <c r="AD371" s="437">
        <v>172.45744328195147</v>
      </c>
      <c r="AE371" s="437">
        <v>172.45744328195147</v>
      </c>
      <c r="AF371" s="435">
        <f t="shared" si="53"/>
        <v>169.29702733414609</v>
      </c>
      <c r="AG371" s="476">
        <f t="shared" si="54"/>
        <v>3.1604159478053759</v>
      </c>
      <c r="AH371" s="437">
        <v>166.4596703731425</v>
      </c>
      <c r="AI371" s="437">
        <v>171.38215229502933</v>
      </c>
      <c r="AJ371" s="435">
        <v>164.05119403778957</v>
      </c>
      <c r="AK371" s="425">
        <f t="shared" si="55"/>
        <v>160.8907780899842</v>
      </c>
      <c r="AL371" s="476">
        <f t="shared" si="56"/>
        <v>3.1604159478053759</v>
      </c>
      <c r="AM371" s="426">
        <v>13</v>
      </c>
      <c r="AN371" s="426">
        <v>13</v>
      </c>
    </row>
    <row r="372" spans="1:40">
      <c r="A372" s="431">
        <v>186</v>
      </c>
      <c r="B372" s="432" t="s">
        <v>531</v>
      </c>
      <c r="C372" s="433">
        <v>45630</v>
      </c>
      <c r="D372" s="485">
        <v>343.78196744642253</v>
      </c>
      <c r="E372" s="485">
        <v>340.20781270030704</v>
      </c>
      <c r="F372" s="486">
        <v>339.03594693186085</v>
      </c>
      <c r="G372" s="486">
        <v>339.03594693186085</v>
      </c>
      <c r="H372" s="490">
        <f t="shared" si="48"/>
        <v>0</v>
      </c>
      <c r="I372" s="480">
        <v>-212.85588416358777</v>
      </c>
      <c r="J372" s="480">
        <v>-200.8322548208165</v>
      </c>
      <c r="K372" s="488">
        <v>-216.36706090698874</v>
      </c>
      <c r="L372" s="488">
        <v>-216.36706090698874</v>
      </c>
      <c r="M372" s="477">
        <f t="shared" si="49"/>
        <v>0</v>
      </c>
      <c r="N372" s="437">
        <v>130.92608328283472</v>
      </c>
      <c r="O372" s="437">
        <v>139.37555787949054</v>
      </c>
      <c r="P372" s="435">
        <v>122.66888602487212</v>
      </c>
      <c r="Q372" s="435">
        <v>122.66888602487212</v>
      </c>
      <c r="R372" s="476">
        <f t="shared" si="50"/>
        <v>0</v>
      </c>
      <c r="S372" s="437">
        <v>22.331457705036467</v>
      </c>
      <c r="T372" s="437">
        <v>22.331457705036467</v>
      </c>
      <c r="U372" s="435">
        <v>22.276531523256178</v>
      </c>
      <c r="V372" s="435">
        <v>22.276531523256178</v>
      </c>
      <c r="W372" s="476">
        <f t="shared" si="51"/>
        <v>0</v>
      </c>
      <c r="X372" s="437">
        <v>153.25754098787118</v>
      </c>
      <c r="Y372" s="437">
        <v>161.707015584527</v>
      </c>
      <c r="Z372" s="435">
        <v>144.94541754812829</v>
      </c>
      <c r="AA372" s="435">
        <v>144.94541754812829</v>
      </c>
      <c r="AB372" s="476">
        <f t="shared" si="52"/>
        <v>0</v>
      </c>
      <c r="AC372" s="437">
        <v>121.20151288944703</v>
      </c>
      <c r="AD372" s="437">
        <v>121.50837164793515</v>
      </c>
      <c r="AE372" s="437">
        <v>121.50837164793515</v>
      </c>
      <c r="AF372" s="435">
        <f t="shared" si="53"/>
        <v>118.31831705426232</v>
      </c>
      <c r="AG372" s="476">
        <f t="shared" si="54"/>
        <v>3.1900545936728264</v>
      </c>
      <c r="AH372" s="437">
        <v>274.45905387731818</v>
      </c>
      <c r="AI372" s="437">
        <v>283.21538723246215</v>
      </c>
      <c r="AJ372" s="435">
        <v>266.45378919606344</v>
      </c>
      <c r="AK372" s="425">
        <f t="shared" si="55"/>
        <v>263.26373460239063</v>
      </c>
      <c r="AL372" s="476">
        <f t="shared" si="56"/>
        <v>3.1900545936728122</v>
      </c>
      <c r="AM372" s="426">
        <v>1</v>
      </c>
      <c r="AN372" s="427">
        <v>33</v>
      </c>
    </row>
    <row r="373" spans="1:40">
      <c r="A373" s="431">
        <v>202</v>
      </c>
      <c r="B373" s="432" t="s">
        <v>532</v>
      </c>
      <c r="C373" s="433">
        <v>35848</v>
      </c>
      <c r="D373" s="485">
        <v>521.05728751198228</v>
      </c>
      <c r="E373" s="485">
        <v>516.56094874155428</v>
      </c>
      <c r="F373" s="486">
        <v>515.21549457914136</v>
      </c>
      <c r="G373" s="486">
        <v>515.21549457914136</v>
      </c>
      <c r="H373" s="490">
        <f t="shared" si="48"/>
        <v>0</v>
      </c>
      <c r="I373" s="480">
        <v>174.4436677002364</v>
      </c>
      <c r="J373" s="480">
        <v>187.54114243957582</v>
      </c>
      <c r="K373" s="488">
        <v>169.90925211579378</v>
      </c>
      <c r="L373" s="488">
        <v>169.90925211579378</v>
      </c>
      <c r="M373" s="477">
        <f t="shared" si="49"/>
        <v>0</v>
      </c>
      <c r="N373" s="437">
        <v>695.50095521221863</v>
      </c>
      <c r="O373" s="437">
        <v>704.10209118113005</v>
      </c>
      <c r="P373" s="435">
        <v>685.1247466949352</v>
      </c>
      <c r="Q373" s="435">
        <v>685.1247466949352</v>
      </c>
      <c r="R373" s="476">
        <f t="shared" si="50"/>
        <v>0</v>
      </c>
      <c r="S373" s="437">
        <v>18.280007177198261</v>
      </c>
      <c r="T373" s="437">
        <v>18.280007177198261</v>
      </c>
      <c r="U373" s="435">
        <v>18.364776892149084</v>
      </c>
      <c r="V373" s="435">
        <v>18.364776892149084</v>
      </c>
      <c r="W373" s="476">
        <f t="shared" si="51"/>
        <v>0</v>
      </c>
      <c r="X373" s="437">
        <v>713.78096238941691</v>
      </c>
      <c r="Y373" s="437">
        <v>722.38209835832834</v>
      </c>
      <c r="Z373" s="435">
        <v>703.48952358708425</v>
      </c>
      <c r="AA373" s="435">
        <v>703.48952358708425</v>
      </c>
      <c r="AB373" s="476">
        <f t="shared" si="52"/>
        <v>0</v>
      </c>
      <c r="AC373" s="437">
        <v>106.88906014328916</v>
      </c>
      <c r="AD373" s="437">
        <v>107.27654211113649</v>
      </c>
      <c r="AE373" s="437">
        <v>107.27654211113649</v>
      </c>
      <c r="AF373" s="435">
        <f t="shared" si="53"/>
        <v>104.29909364819304</v>
      </c>
      <c r="AG373" s="476">
        <f t="shared" si="54"/>
        <v>2.9774484629434568</v>
      </c>
      <c r="AH373" s="437">
        <v>820.67002253270607</v>
      </c>
      <c r="AI373" s="437">
        <v>829.6586404694649</v>
      </c>
      <c r="AJ373" s="435">
        <v>810.7660656982207</v>
      </c>
      <c r="AK373" s="425">
        <f t="shared" si="55"/>
        <v>807.78861723527734</v>
      </c>
      <c r="AL373" s="476">
        <f t="shared" si="56"/>
        <v>2.9774484629433573</v>
      </c>
      <c r="AM373" s="426">
        <v>2</v>
      </c>
      <c r="AN373" s="426">
        <v>2</v>
      </c>
    </row>
    <row r="374" spans="1:40">
      <c r="A374" s="431">
        <v>204</v>
      </c>
      <c r="B374" s="432" t="s">
        <v>76</v>
      </c>
      <c r="C374" s="433">
        <v>2689</v>
      </c>
      <c r="D374" s="485">
        <v>54.613887315733336</v>
      </c>
      <c r="E374" s="485">
        <v>53.609708659913856</v>
      </c>
      <c r="F374" s="486">
        <v>56.201965176104508</v>
      </c>
      <c r="G374" s="486">
        <v>56.201965176104508</v>
      </c>
      <c r="H374" s="490">
        <f t="shared" si="48"/>
        <v>0</v>
      </c>
      <c r="I374" s="480">
        <v>-695.95667307902602</v>
      </c>
      <c r="J374" s="480">
        <v>-686.60005391159802</v>
      </c>
      <c r="K374" s="488">
        <v>-682.72956973386215</v>
      </c>
      <c r="L374" s="488">
        <v>-682.72956973386215</v>
      </c>
      <c r="M374" s="477">
        <f t="shared" si="49"/>
        <v>0</v>
      </c>
      <c r="N374" s="437">
        <v>-641.34278576329268</v>
      </c>
      <c r="O374" s="437">
        <v>-632.99034525168418</v>
      </c>
      <c r="P374" s="435">
        <v>-626.52760455775763</v>
      </c>
      <c r="Q374" s="435">
        <v>-626.52760455775763</v>
      </c>
      <c r="R374" s="476">
        <f t="shared" si="50"/>
        <v>0</v>
      </c>
      <c r="S374" s="437">
        <v>422.95726464294819</v>
      </c>
      <c r="T374" s="437">
        <v>422.95726464294819</v>
      </c>
      <c r="U374" s="435">
        <v>420.22723134042042</v>
      </c>
      <c r="V374" s="435">
        <v>420.22723134042042</v>
      </c>
      <c r="W374" s="476">
        <f t="shared" si="51"/>
        <v>0</v>
      </c>
      <c r="X374" s="437">
        <v>-218.38552112034452</v>
      </c>
      <c r="Y374" s="437">
        <v>-210.03308060873596</v>
      </c>
      <c r="Z374" s="435">
        <v>-206.30037321733721</v>
      </c>
      <c r="AA374" s="435">
        <v>-206.30037321733721</v>
      </c>
      <c r="AB374" s="476">
        <f t="shared" si="52"/>
        <v>0</v>
      </c>
      <c r="AC374" s="437">
        <v>234.92478911058714</v>
      </c>
      <c r="AD374" s="437">
        <v>232.63233123975962</v>
      </c>
      <c r="AE374" s="437">
        <v>232.63233123975962</v>
      </c>
      <c r="AF374" s="435">
        <f t="shared" si="53"/>
        <v>229.93619131969342</v>
      </c>
      <c r="AG374" s="476">
        <f t="shared" si="54"/>
        <v>2.6961399200662015</v>
      </c>
      <c r="AH374" s="437">
        <v>16.539267990242621</v>
      </c>
      <c r="AI374" s="437">
        <v>22.599250631023672</v>
      </c>
      <c r="AJ374" s="435">
        <v>26.331958022422402</v>
      </c>
      <c r="AK374" s="425">
        <f t="shared" si="55"/>
        <v>23.6358181023562</v>
      </c>
      <c r="AL374" s="476">
        <f t="shared" si="56"/>
        <v>2.6961399200662015</v>
      </c>
      <c r="AM374" s="426">
        <v>11</v>
      </c>
      <c r="AN374" s="426">
        <v>11</v>
      </c>
    </row>
    <row r="375" spans="1:40">
      <c r="A375" s="431">
        <v>205</v>
      </c>
      <c r="B375" s="432" t="s">
        <v>533</v>
      </c>
      <c r="C375" s="433">
        <v>36297</v>
      </c>
      <c r="D375" s="485">
        <v>258.37930559787685</v>
      </c>
      <c r="E375" s="485">
        <v>255.75241923309559</v>
      </c>
      <c r="F375" s="486">
        <v>257.93748417206325</v>
      </c>
      <c r="G375" s="486">
        <v>257.93748417206325</v>
      </c>
      <c r="H375" s="490">
        <f t="shared" si="48"/>
        <v>0</v>
      </c>
      <c r="I375" s="480">
        <v>-279.369167628897</v>
      </c>
      <c r="J375" s="480">
        <v>-282.48221760582584</v>
      </c>
      <c r="K375" s="488">
        <v>-290.51055728338736</v>
      </c>
      <c r="L375" s="488">
        <v>-290.51055728338736</v>
      </c>
      <c r="M375" s="477">
        <f t="shared" si="49"/>
        <v>0</v>
      </c>
      <c r="N375" s="437">
        <v>-20.989862031020156</v>
      </c>
      <c r="O375" s="437">
        <v>-26.729798372730286</v>
      </c>
      <c r="P375" s="435">
        <v>-32.573073111324106</v>
      </c>
      <c r="Q375" s="435">
        <v>-32.573073111324106</v>
      </c>
      <c r="R375" s="476">
        <f t="shared" si="50"/>
        <v>0</v>
      </c>
      <c r="S375" s="437">
        <v>349.76728752430813</v>
      </c>
      <c r="T375" s="437">
        <v>349.76728752430813</v>
      </c>
      <c r="U375" s="435">
        <v>350.14481888685071</v>
      </c>
      <c r="V375" s="435">
        <v>350.14481888685071</v>
      </c>
      <c r="W375" s="476">
        <f t="shared" si="51"/>
        <v>0</v>
      </c>
      <c r="X375" s="437">
        <v>328.77742549328798</v>
      </c>
      <c r="Y375" s="437">
        <v>323.03748915157786</v>
      </c>
      <c r="Z375" s="435">
        <v>317.57174577552661</v>
      </c>
      <c r="AA375" s="435">
        <v>317.57174577552661</v>
      </c>
      <c r="AB375" s="476">
        <f t="shared" si="52"/>
        <v>0</v>
      </c>
      <c r="AC375" s="437">
        <v>160.36411648550126</v>
      </c>
      <c r="AD375" s="437">
        <v>159.80009741445789</v>
      </c>
      <c r="AE375" s="437">
        <v>159.80009741445789</v>
      </c>
      <c r="AF375" s="435">
        <f t="shared" si="53"/>
        <v>157.53701140444483</v>
      </c>
      <c r="AG375" s="476">
        <f t="shared" si="54"/>
        <v>2.263086010013069</v>
      </c>
      <c r="AH375" s="437">
        <v>489.14154197878918</v>
      </c>
      <c r="AI375" s="437">
        <v>482.83758656603578</v>
      </c>
      <c r="AJ375" s="435">
        <v>477.37184318998453</v>
      </c>
      <c r="AK375" s="425">
        <f t="shared" si="55"/>
        <v>475.10875717997135</v>
      </c>
      <c r="AL375" s="476">
        <f t="shared" si="56"/>
        <v>2.2630860100131827</v>
      </c>
      <c r="AM375" s="426">
        <v>18</v>
      </c>
      <c r="AN375" s="426">
        <v>18</v>
      </c>
    </row>
    <row r="376" spans="1:40">
      <c r="A376" s="431">
        <v>208</v>
      </c>
      <c r="B376" s="432" t="s">
        <v>78</v>
      </c>
      <c r="C376" s="433">
        <v>12335</v>
      </c>
      <c r="D376" s="485">
        <v>537.33492010590817</v>
      </c>
      <c r="E376" s="485">
        <v>532.78996123963611</v>
      </c>
      <c r="F376" s="486">
        <v>532.78570483154635</v>
      </c>
      <c r="G376" s="486">
        <v>532.78570483154635</v>
      </c>
      <c r="H376" s="490">
        <f t="shared" si="48"/>
        <v>0</v>
      </c>
      <c r="I376" s="480">
        <v>27.840628261001928</v>
      </c>
      <c r="J376" s="480">
        <v>34.06348354806758</v>
      </c>
      <c r="K376" s="488">
        <v>44.194112807333418</v>
      </c>
      <c r="L376" s="488">
        <v>44.194112807333418</v>
      </c>
      <c r="M376" s="477">
        <f t="shared" si="49"/>
        <v>0</v>
      </c>
      <c r="N376" s="437">
        <v>565.17554836691011</v>
      </c>
      <c r="O376" s="437">
        <v>566.85344478770367</v>
      </c>
      <c r="P376" s="435">
        <v>576.97981763887969</v>
      </c>
      <c r="Q376" s="435">
        <v>576.97981763887969</v>
      </c>
      <c r="R376" s="476">
        <f t="shared" si="50"/>
        <v>0</v>
      </c>
      <c r="S376" s="437">
        <v>473.56061676254126</v>
      </c>
      <c r="T376" s="437">
        <v>473.56061676254126</v>
      </c>
      <c r="U376" s="435">
        <v>468.32622033643992</v>
      </c>
      <c r="V376" s="435">
        <v>468.32622033643992</v>
      </c>
      <c r="W376" s="476">
        <f t="shared" si="51"/>
        <v>0</v>
      </c>
      <c r="X376" s="437">
        <v>1038.7361651294514</v>
      </c>
      <c r="Y376" s="437">
        <v>1040.4140615502449</v>
      </c>
      <c r="Z376" s="435">
        <v>1045.3060379753197</v>
      </c>
      <c r="AA376" s="435">
        <v>1045.3060379753197</v>
      </c>
      <c r="AB376" s="476">
        <f t="shared" si="52"/>
        <v>0</v>
      </c>
      <c r="AC376" s="437">
        <v>198.87333333615368</v>
      </c>
      <c r="AD376" s="437">
        <v>197.75553951517961</v>
      </c>
      <c r="AE376" s="437">
        <v>197.75553951517961</v>
      </c>
      <c r="AF376" s="435">
        <f t="shared" si="53"/>
        <v>196.44450088324766</v>
      </c>
      <c r="AG376" s="476">
        <f t="shared" si="54"/>
        <v>1.3110386319319502</v>
      </c>
      <c r="AH376" s="437">
        <v>1237.6094984656049</v>
      </c>
      <c r="AI376" s="437">
        <v>1238.1696010654246</v>
      </c>
      <c r="AJ376" s="435">
        <v>1243.0615774904993</v>
      </c>
      <c r="AK376" s="425">
        <f t="shared" si="55"/>
        <v>1241.7505388585673</v>
      </c>
      <c r="AL376" s="476">
        <f t="shared" si="56"/>
        <v>1.3110386319319787</v>
      </c>
      <c r="AM376" s="426">
        <v>17</v>
      </c>
      <c r="AN376" s="426">
        <v>17</v>
      </c>
    </row>
    <row r="377" spans="1:40">
      <c r="A377" s="431">
        <v>211</v>
      </c>
      <c r="B377" s="432" t="s">
        <v>79</v>
      </c>
      <c r="C377" s="433">
        <v>32959</v>
      </c>
      <c r="D377" s="485">
        <v>495.37745262140561</v>
      </c>
      <c r="E377" s="485">
        <v>491.07125817326983</v>
      </c>
      <c r="F377" s="486">
        <v>490.12290384819181</v>
      </c>
      <c r="G377" s="486">
        <v>490.12290384819181</v>
      </c>
      <c r="H377" s="490">
        <f t="shared" ref="H377:H440" si="57">F377-G377</f>
        <v>0</v>
      </c>
      <c r="I377" s="480">
        <v>-40.589260365438953</v>
      </c>
      <c r="J377" s="480">
        <v>-35.12964213375853</v>
      </c>
      <c r="K377" s="488">
        <v>-48.503385053686593</v>
      </c>
      <c r="L377" s="488">
        <v>-48.503385053686593</v>
      </c>
      <c r="M377" s="477">
        <f t="shared" ref="M377:M440" si="58">K377-L377</f>
        <v>0</v>
      </c>
      <c r="N377" s="437">
        <v>454.78819225596664</v>
      </c>
      <c r="O377" s="437">
        <v>455.9416160395113</v>
      </c>
      <c r="P377" s="435">
        <v>441.61951879450521</v>
      </c>
      <c r="Q377" s="435">
        <v>441.61951879450521</v>
      </c>
      <c r="R377" s="476">
        <f t="shared" ref="R377:R440" si="59">P377-Q377</f>
        <v>0</v>
      </c>
      <c r="S377" s="437">
        <v>159.7745456830659</v>
      </c>
      <c r="T377" s="437">
        <v>159.7745456830659</v>
      </c>
      <c r="U377" s="435">
        <v>161.32514500254379</v>
      </c>
      <c r="V377" s="435">
        <v>161.32514500254379</v>
      </c>
      <c r="W377" s="476">
        <f t="shared" ref="W377:W440" si="60">U377-V377</f>
        <v>0</v>
      </c>
      <c r="X377" s="437">
        <v>614.56273793903256</v>
      </c>
      <c r="Y377" s="437">
        <v>615.71616172257711</v>
      </c>
      <c r="Z377" s="435">
        <v>602.94466379704909</v>
      </c>
      <c r="AA377" s="435">
        <v>602.94466379704909</v>
      </c>
      <c r="AB377" s="476">
        <f t="shared" ref="AB377:AB440" si="61">Z377-AA377</f>
        <v>0</v>
      </c>
      <c r="AC377" s="437">
        <v>131.23663398993682</v>
      </c>
      <c r="AD377" s="437">
        <v>131.18193347633684</v>
      </c>
      <c r="AE377" s="437">
        <v>131.18193347633684</v>
      </c>
      <c r="AF377" s="435">
        <f t="shared" ref="AF377:AF440" si="62">AF75/C75</f>
        <v>128.10250554082526</v>
      </c>
      <c r="AG377" s="476">
        <f t="shared" ref="AG377:AG440" si="63">AE377-AF377</f>
        <v>3.0794279355115748</v>
      </c>
      <c r="AH377" s="437">
        <v>745.79937192896932</v>
      </c>
      <c r="AI377" s="437">
        <v>746.89809519891401</v>
      </c>
      <c r="AJ377" s="435">
        <v>734.12659727338587</v>
      </c>
      <c r="AK377" s="425">
        <f t="shared" ref="AK377:AK440" si="64">AK75/C75</f>
        <v>731.04716933787427</v>
      </c>
      <c r="AL377" s="476">
        <f t="shared" ref="AL377:AL440" si="65">AJ377-AK377</f>
        <v>3.0794279355116032</v>
      </c>
      <c r="AM377" s="426">
        <v>6</v>
      </c>
      <c r="AN377" s="426">
        <v>6</v>
      </c>
    </row>
    <row r="378" spans="1:40">
      <c r="A378" s="431">
        <v>213</v>
      </c>
      <c r="B378" s="432" t="s">
        <v>80</v>
      </c>
      <c r="C378" s="433">
        <v>5154</v>
      </c>
      <c r="D378" s="485">
        <v>81.25091586460519</v>
      </c>
      <c r="E378" s="485">
        <v>80.106057499753575</v>
      </c>
      <c r="F378" s="486">
        <v>79.190139959965308</v>
      </c>
      <c r="G378" s="486">
        <v>79.190139959965308</v>
      </c>
      <c r="H378" s="490">
        <f t="shared" si="57"/>
        <v>0</v>
      </c>
      <c r="I378" s="480">
        <v>-168.0176062138313</v>
      </c>
      <c r="J378" s="480">
        <v>-159.77093108282855</v>
      </c>
      <c r="K378" s="488">
        <v>-166.45470462734676</v>
      </c>
      <c r="L378" s="488">
        <v>-166.45470462734676</v>
      </c>
      <c r="M378" s="477">
        <f t="shared" si="58"/>
        <v>0</v>
      </c>
      <c r="N378" s="437">
        <v>-86.766690349226096</v>
      </c>
      <c r="O378" s="437">
        <v>-79.664873583074964</v>
      </c>
      <c r="P378" s="435">
        <v>-87.26456466738145</v>
      </c>
      <c r="Q378" s="435">
        <v>-87.26456466738145</v>
      </c>
      <c r="R378" s="476">
        <f t="shared" si="59"/>
        <v>0</v>
      </c>
      <c r="S378" s="437">
        <v>232.0596298292526</v>
      </c>
      <c r="T378" s="437">
        <v>232.0596298292526</v>
      </c>
      <c r="U378" s="435">
        <v>233.56840281731309</v>
      </c>
      <c r="V378" s="435">
        <v>233.56840281731309</v>
      </c>
      <c r="W378" s="476">
        <f t="shared" si="60"/>
        <v>0</v>
      </c>
      <c r="X378" s="437">
        <v>145.29293948002652</v>
      </c>
      <c r="Y378" s="437">
        <v>152.39475624617765</v>
      </c>
      <c r="Z378" s="435">
        <v>146.30383814993164</v>
      </c>
      <c r="AA378" s="435">
        <v>146.30383814993164</v>
      </c>
      <c r="AB378" s="476">
        <f t="shared" si="61"/>
        <v>0</v>
      </c>
      <c r="AC378" s="437">
        <v>218.92369147557554</v>
      </c>
      <c r="AD378" s="437">
        <v>217.11106921309491</v>
      </c>
      <c r="AE378" s="437">
        <v>217.11106921309491</v>
      </c>
      <c r="AF378" s="435">
        <f t="shared" si="62"/>
        <v>215.42408557202663</v>
      </c>
      <c r="AG378" s="476">
        <f t="shared" si="63"/>
        <v>1.6869836410682808</v>
      </c>
      <c r="AH378" s="437">
        <v>364.21663095560206</v>
      </c>
      <c r="AI378" s="437">
        <v>369.50582545927256</v>
      </c>
      <c r="AJ378" s="435">
        <v>363.41490736302654</v>
      </c>
      <c r="AK378" s="425">
        <f t="shared" si="64"/>
        <v>361.72792372195823</v>
      </c>
      <c r="AL378" s="476">
        <f t="shared" si="65"/>
        <v>1.6869836410683092</v>
      </c>
      <c r="AM378" s="426">
        <v>10</v>
      </c>
      <c r="AN378" s="426">
        <v>10</v>
      </c>
    </row>
    <row r="379" spans="1:40">
      <c r="A379" s="431">
        <v>214</v>
      </c>
      <c r="B379" s="432" t="s">
        <v>81</v>
      </c>
      <c r="C379" s="433">
        <v>12528</v>
      </c>
      <c r="D379" s="485">
        <v>199.75801086719875</v>
      </c>
      <c r="E379" s="485">
        <v>197.80807591884286</v>
      </c>
      <c r="F379" s="486">
        <v>197.26447501997663</v>
      </c>
      <c r="G379" s="486">
        <v>197.26447501997663</v>
      </c>
      <c r="H379" s="490">
        <f t="shared" si="57"/>
        <v>0</v>
      </c>
      <c r="I379" s="480">
        <v>-70.156193449745956</v>
      </c>
      <c r="J379" s="480">
        <v>-63.558545111735597</v>
      </c>
      <c r="K379" s="488">
        <v>-68.877462496783167</v>
      </c>
      <c r="L379" s="488">
        <v>-68.877462496783167</v>
      </c>
      <c r="M379" s="477">
        <f t="shared" si="58"/>
        <v>0</v>
      </c>
      <c r="N379" s="437">
        <v>129.60181741745276</v>
      </c>
      <c r="O379" s="437">
        <v>134.24953080710728</v>
      </c>
      <c r="P379" s="435">
        <v>128.38701252319345</v>
      </c>
      <c r="Q379" s="435">
        <v>128.38701252319345</v>
      </c>
      <c r="R379" s="476">
        <f t="shared" si="59"/>
        <v>0</v>
      </c>
      <c r="S379" s="437">
        <v>413.73495080148132</v>
      </c>
      <c r="T379" s="437">
        <v>413.73495080148132</v>
      </c>
      <c r="U379" s="435">
        <v>414.3390325536252</v>
      </c>
      <c r="V379" s="435">
        <v>414.3390325536252</v>
      </c>
      <c r="W379" s="476">
        <f t="shared" si="60"/>
        <v>0</v>
      </c>
      <c r="X379" s="437">
        <v>543.33676821893414</v>
      </c>
      <c r="Y379" s="437">
        <v>547.98448160858868</v>
      </c>
      <c r="Z379" s="435">
        <v>542.72604507681865</v>
      </c>
      <c r="AA379" s="435">
        <v>542.72604507681865</v>
      </c>
      <c r="AB379" s="476">
        <f t="shared" si="61"/>
        <v>0</v>
      </c>
      <c r="AC379" s="437">
        <v>214.0055935415032</v>
      </c>
      <c r="AD379" s="437">
        <v>212.3241383767494</v>
      </c>
      <c r="AE379" s="437">
        <v>212.3241383767494</v>
      </c>
      <c r="AF379" s="435">
        <f t="shared" si="62"/>
        <v>211.28210357775887</v>
      </c>
      <c r="AG379" s="476">
        <f t="shared" si="63"/>
        <v>1.0420347989905281</v>
      </c>
      <c r="AH379" s="437">
        <v>757.34236176043726</v>
      </c>
      <c r="AI379" s="437">
        <v>760.30861998533805</v>
      </c>
      <c r="AJ379" s="435">
        <v>755.05018345356802</v>
      </c>
      <c r="AK379" s="425">
        <f t="shared" si="64"/>
        <v>754.00814865457755</v>
      </c>
      <c r="AL379" s="476">
        <f t="shared" si="65"/>
        <v>1.0420347989904712</v>
      </c>
      <c r="AM379" s="426">
        <v>4</v>
      </c>
      <c r="AN379" s="426">
        <v>4</v>
      </c>
    </row>
    <row r="380" spans="1:40">
      <c r="A380" s="431">
        <v>216</v>
      </c>
      <c r="B380" s="432" t="s">
        <v>82</v>
      </c>
      <c r="C380" s="433">
        <v>1269</v>
      </c>
      <c r="D380" s="485">
        <v>448.08749380723674</v>
      </c>
      <c r="E380" s="485">
        <v>444.19073304245995</v>
      </c>
      <c r="F380" s="486">
        <v>442.32199198017878</v>
      </c>
      <c r="G380" s="486">
        <v>442.32199198017878</v>
      </c>
      <c r="H380" s="490">
        <f t="shared" si="57"/>
        <v>0</v>
      </c>
      <c r="I380" s="480">
        <v>-6.8791845576997899</v>
      </c>
      <c r="J380" s="480">
        <v>1.8652371780442487</v>
      </c>
      <c r="K380" s="488">
        <v>-7.5081874550857283E-2</v>
      </c>
      <c r="L380" s="488">
        <v>-7.5081874550857283E-2</v>
      </c>
      <c r="M380" s="477">
        <f t="shared" si="58"/>
        <v>0</v>
      </c>
      <c r="N380" s="437">
        <v>441.20830924953697</v>
      </c>
      <c r="O380" s="437">
        <v>446.05597022050421</v>
      </c>
      <c r="P380" s="435">
        <v>442.24691010562793</v>
      </c>
      <c r="Q380" s="435">
        <v>442.24691010562793</v>
      </c>
      <c r="R380" s="476">
        <f t="shared" si="59"/>
        <v>0</v>
      </c>
      <c r="S380" s="437">
        <v>399.61623594206833</v>
      </c>
      <c r="T380" s="437">
        <v>399.61623594206833</v>
      </c>
      <c r="U380" s="435">
        <v>400.44033258252955</v>
      </c>
      <c r="V380" s="435">
        <v>400.44033258252955</v>
      </c>
      <c r="W380" s="476">
        <f t="shared" si="60"/>
        <v>0</v>
      </c>
      <c r="X380" s="437">
        <v>840.82454519160535</v>
      </c>
      <c r="Y380" s="437">
        <v>845.67220616257248</v>
      </c>
      <c r="Z380" s="435">
        <v>842.68724268815743</v>
      </c>
      <c r="AA380" s="435">
        <v>842.68724268815743</v>
      </c>
      <c r="AB380" s="476">
        <f t="shared" si="61"/>
        <v>0</v>
      </c>
      <c r="AC380" s="437">
        <v>239.74973189194844</v>
      </c>
      <c r="AD380" s="437">
        <v>237.52303346328003</v>
      </c>
      <c r="AE380" s="437">
        <v>237.52303346328003</v>
      </c>
      <c r="AF380" s="435">
        <f t="shared" si="62"/>
        <v>237.03049313947119</v>
      </c>
      <c r="AG380" s="476">
        <f t="shared" si="63"/>
        <v>0.49254032380883928</v>
      </c>
      <c r="AH380" s="437">
        <v>1080.5742770835539</v>
      </c>
      <c r="AI380" s="437">
        <v>1083.1952396258525</v>
      </c>
      <c r="AJ380" s="435">
        <v>1080.2102761514375</v>
      </c>
      <c r="AK380" s="425">
        <f t="shared" si="64"/>
        <v>1079.7177358276285</v>
      </c>
      <c r="AL380" s="476">
        <f t="shared" si="65"/>
        <v>0.49254032380895296</v>
      </c>
      <c r="AM380" s="426">
        <v>13</v>
      </c>
      <c r="AN380" s="426">
        <v>13</v>
      </c>
    </row>
    <row r="381" spans="1:40">
      <c r="A381" s="431">
        <v>217</v>
      </c>
      <c r="B381" s="432" t="s">
        <v>83</v>
      </c>
      <c r="C381" s="433">
        <v>5352</v>
      </c>
      <c r="D381" s="485">
        <v>478.42193504606769</v>
      </c>
      <c r="E381" s="485">
        <v>474.32831496811258</v>
      </c>
      <c r="F381" s="486">
        <v>473.61549354706432</v>
      </c>
      <c r="G381" s="486">
        <v>473.61549354706432</v>
      </c>
      <c r="H381" s="490">
        <f t="shared" si="57"/>
        <v>0</v>
      </c>
      <c r="I381" s="480">
        <v>-351.21264300342909</v>
      </c>
      <c r="J381" s="480">
        <v>-344.56171025338608</v>
      </c>
      <c r="K381" s="488">
        <v>-345.02759112457011</v>
      </c>
      <c r="L381" s="488">
        <v>-345.02759112457011</v>
      </c>
      <c r="M381" s="477">
        <f t="shared" si="58"/>
        <v>0</v>
      </c>
      <c r="N381" s="437">
        <v>127.20929204263859</v>
      </c>
      <c r="O381" s="437">
        <v>129.76660471472647</v>
      </c>
      <c r="P381" s="435">
        <v>128.58790242249427</v>
      </c>
      <c r="Q381" s="435">
        <v>128.58790242249427</v>
      </c>
      <c r="R381" s="476">
        <f t="shared" si="59"/>
        <v>0</v>
      </c>
      <c r="S381" s="437">
        <v>508.86335068488643</v>
      </c>
      <c r="T381" s="437">
        <v>508.86335068488643</v>
      </c>
      <c r="U381" s="435">
        <v>508.79241155449506</v>
      </c>
      <c r="V381" s="435">
        <v>508.79241155449506</v>
      </c>
      <c r="W381" s="476">
        <f t="shared" si="60"/>
        <v>0</v>
      </c>
      <c r="X381" s="437">
        <v>636.07264272752502</v>
      </c>
      <c r="Y381" s="437">
        <v>638.62995539961298</v>
      </c>
      <c r="Z381" s="435">
        <v>637.38031397698933</v>
      </c>
      <c r="AA381" s="435">
        <v>637.38031397698933</v>
      </c>
      <c r="AB381" s="476">
        <f t="shared" si="61"/>
        <v>0</v>
      </c>
      <c r="AC381" s="437">
        <v>199.71914512456902</v>
      </c>
      <c r="AD381" s="437">
        <v>198.4607109016743</v>
      </c>
      <c r="AE381" s="437">
        <v>198.4607109016743</v>
      </c>
      <c r="AF381" s="435">
        <f t="shared" si="62"/>
        <v>196.46937077256374</v>
      </c>
      <c r="AG381" s="476">
        <f t="shared" si="63"/>
        <v>1.9913401291105686</v>
      </c>
      <c r="AH381" s="437">
        <v>835.7917878520941</v>
      </c>
      <c r="AI381" s="437">
        <v>837.09066630128734</v>
      </c>
      <c r="AJ381" s="435">
        <v>835.84102487866369</v>
      </c>
      <c r="AK381" s="425">
        <f t="shared" si="64"/>
        <v>833.84968474955315</v>
      </c>
      <c r="AL381" s="476">
        <f t="shared" si="65"/>
        <v>1.9913401291105401</v>
      </c>
      <c r="AM381" s="426">
        <v>16</v>
      </c>
      <c r="AN381" s="426">
        <v>16</v>
      </c>
    </row>
    <row r="382" spans="1:40">
      <c r="A382" s="431">
        <v>218</v>
      </c>
      <c r="B382" s="432" t="s">
        <v>534</v>
      </c>
      <c r="C382" s="433">
        <v>1200</v>
      </c>
      <c r="D382" s="485">
        <v>-110.16164993192098</v>
      </c>
      <c r="E382" s="485">
        <v>-109.670743933026</v>
      </c>
      <c r="F382" s="486">
        <v>-108.50773305652862</v>
      </c>
      <c r="G382" s="486">
        <v>-108.50773305652862</v>
      </c>
      <c r="H382" s="490">
        <f t="shared" si="57"/>
        <v>0</v>
      </c>
      <c r="I382" s="480">
        <v>349.16935976736318</v>
      </c>
      <c r="J382" s="480">
        <v>362.97003637885257</v>
      </c>
      <c r="K382" s="488">
        <v>351.71338372846361</v>
      </c>
      <c r="L382" s="488">
        <v>351.71338372846361</v>
      </c>
      <c r="M382" s="477">
        <f t="shared" si="58"/>
        <v>0</v>
      </c>
      <c r="N382" s="437">
        <v>239.00770983544217</v>
      </c>
      <c r="O382" s="437">
        <v>253.29929244582658</v>
      </c>
      <c r="P382" s="435">
        <v>243.20565067193499</v>
      </c>
      <c r="Q382" s="435">
        <v>243.20565067193499</v>
      </c>
      <c r="R382" s="476">
        <f t="shared" si="59"/>
        <v>0</v>
      </c>
      <c r="S382" s="437">
        <v>521.89457925600254</v>
      </c>
      <c r="T382" s="437">
        <v>521.89457925600254</v>
      </c>
      <c r="U382" s="435">
        <v>521.50541273322085</v>
      </c>
      <c r="V382" s="435">
        <v>521.50541273322085</v>
      </c>
      <c r="W382" s="476">
        <f t="shared" si="60"/>
        <v>0</v>
      </c>
      <c r="X382" s="437">
        <v>760.90228909144469</v>
      </c>
      <c r="Y382" s="437">
        <v>775.19387170182915</v>
      </c>
      <c r="Z382" s="435">
        <v>764.71106340515587</v>
      </c>
      <c r="AA382" s="435">
        <v>764.71106340515587</v>
      </c>
      <c r="AB382" s="476">
        <f t="shared" si="61"/>
        <v>0</v>
      </c>
      <c r="AC382" s="437">
        <v>284.32168314403947</v>
      </c>
      <c r="AD382" s="437">
        <v>281.67376538213313</v>
      </c>
      <c r="AE382" s="437">
        <v>281.67376538213313</v>
      </c>
      <c r="AF382" s="435">
        <f t="shared" si="62"/>
        <v>280.64284538311233</v>
      </c>
      <c r="AG382" s="476">
        <f t="shared" si="63"/>
        <v>1.0309199990207958</v>
      </c>
      <c r="AH382" s="437">
        <v>1045.2239722354841</v>
      </c>
      <c r="AI382" s="437">
        <v>1056.8676370839623</v>
      </c>
      <c r="AJ382" s="435">
        <v>1046.3848287872888</v>
      </c>
      <c r="AK382" s="425">
        <f t="shared" si="64"/>
        <v>1045.353908788268</v>
      </c>
      <c r="AL382" s="476">
        <f t="shared" si="65"/>
        <v>1.0309199990208526</v>
      </c>
      <c r="AM382" s="426">
        <v>14</v>
      </c>
      <c r="AN382" s="426">
        <v>14</v>
      </c>
    </row>
    <row r="383" spans="1:40">
      <c r="A383" s="431">
        <v>224</v>
      </c>
      <c r="B383" s="432" t="s">
        <v>535</v>
      </c>
      <c r="C383" s="433">
        <v>8603</v>
      </c>
      <c r="D383" s="485">
        <v>253.65541907171468</v>
      </c>
      <c r="E383" s="485">
        <v>251.04051420940928</v>
      </c>
      <c r="F383" s="486">
        <v>253.15181878195079</v>
      </c>
      <c r="G383" s="486">
        <v>253.15181878195079</v>
      </c>
      <c r="H383" s="490">
        <f t="shared" si="57"/>
        <v>0</v>
      </c>
      <c r="I383" s="480">
        <v>-96.227685727058386</v>
      </c>
      <c r="J383" s="480">
        <v>-89.754730567135994</v>
      </c>
      <c r="K383" s="488">
        <v>-100.86544372277406</v>
      </c>
      <c r="L383" s="488">
        <v>-100.86544372277406</v>
      </c>
      <c r="M383" s="477">
        <f t="shared" si="58"/>
        <v>0</v>
      </c>
      <c r="N383" s="437">
        <v>157.4277333446563</v>
      </c>
      <c r="O383" s="437">
        <v>161.28578364227329</v>
      </c>
      <c r="P383" s="435">
        <v>152.28637505917672</v>
      </c>
      <c r="Q383" s="435">
        <v>152.28637505917672</v>
      </c>
      <c r="R383" s="476">
        <f t="shared" si="59"/>
        <v>0</v>
      </c>
      <c r="S383" s="437">
        <v>432.80725926518312</v>
      </c>
      <c r="T383" s="437">
        <v>432.80725926518312</v>
      </c>
      <c r="U383" s="435">
        <v>434.44997246723375</v>
      </c>
      <c r="V383" s="435">
        <v>434.44997246723375</v>
      </c>
      <c r="W383" s="476">
        <f t="shared" si="60"/>
        <v>0</v>
      </c>
      <c r="X383" s="437">
        <v>590.23499260983942</v>
      </c>
      <c r="Y383" s="437">
        <v>594.09304290745638</v>
      </c>
      <c r="Z383" s="435">
        <v>586.73634752641044</v>
      </c>
      <c r="AA383" s="435">
        <v>586.73634752641044</v>
      </c>
      <c r="AB383" s="476">
        <f t="shared" si="61"/>
        <v>0</v>
      </c>
      <c r="AC383" s="437">
        <v>172.91842968055994</v>
      </c>
      <c r="AD383" s="437">
        <v>172.06824444858714</v>
      </c>
      <c r="AE383" s="437">
        <v>172.06824444858714</v>
      </c>
      <c r="AF383" s="435">
        <f t="shared" si="62"/>
        <v>166.76469993582913</v>
      </c>
      <c r="AG383" s="476">
        <f t="shared" si="63"/>
        <v>5.303544512758009</v>
      </c>
      <c r="AH383" s="437">
        <v>763.15342229039936</v>
      </c>
      <c r="AI383" s="437">
        <v>766.16128735604354</v>
      </c>
      <c r="AJ383" s="435">
        <v>758.80459197499761</v>
      </c>
      <c r="AK383" s="425">
        <f t="shared" si="64"/>
        <v>753.50104746223974</v>
      </c>
      <c r="AL383" s="476">
        <f t="shared" si="65"/>
        <v>5.3035445127578669</v>
      </c>
      <c r="AM383" s="426">
        <v>1</v>
      </c>
      <c r="AN383" s="427">
        <v>34</v>
      </c>
    </row>
    <row r="384" spans="1:40">
      <c r="A384" s="431">
        <v>226</v>
      </c>
      <c r="B384" s="432" t="s">
        <v>86</v>
      </c>
      <c r="C384" s="433">
        <v>3665</v>
      </c>
      <c r="D384" s="485">
        <v>228.71319519021054</v>
      </c>
      <c r="E384" s="485">
        <v>226.53177624817937</v>
      </c>
      <c r="F384" s="486">
        <v>224.50644773486027</v>
      </c>
      <c r="G384" s="486">
        <v>224.50644773486027</v>
      </c>
      <c r="H384" s="490">
        <f t="shared" si="57"/>
        <v>0</v>
      </c>
      <c r="I384" s="480">
        <v>91.71153906766672</v>
      </c>
      <c r="J384" s="480">
        <v>99.540892827703416</v>
      </c>
      <c r="K384" s="488">
        <v>106.23984292155379</v>
      </c>
      <c r="L384" s="488">
        <v>106.23984292155379</v>
      </c>
      <c r="M384" s="477">
        <f t="shared" si="58"/>
        <v>0</v>
      </c>
      <c r="N384" s="437">
        <v>320.42473425787728</v>
      </c>
      <c r="O384" s="437">
        <v>326.0726690758828</v>
      </c>
      <c r="P384" s="435">
        <v>330.74629065641403</v>
      </c>
      <c r="Q384" s="435">
        <v>330.74629065641403</v>
      </c>
      <c r="R384" s="476">
        <f t="shared" si="59"/>
        <v>0</v>
      </c>
      <c r="S384" s="437">
        <v>450.78421856572737</v>
      </c>
      <c r="T384" s="437">
        <v>450.78421856572737</v>
      </c>
      <c r="U384" s="435">
        <v>448.53222815637218</v>
      </c>
      <c r="V384" s="435">
        <v>448.53222815637218</v>
      </c>
      <c r="W384" s="476">
        <f t="shared" si="60"/>
        <v>0</v>
      </c>
      <c r="X384" s="437">
        <v>771.20895282360459</v>
      </c>
      <c r="Y384" s="437">
        <v>776.85688764161011</v>
      </c>
      <c r="Z384" s="435">
        <v>779.27851881278627</v>
      </c>
      <c r="AA384" s="435">
        <v>779.27851881278627</v>
      </c>
      <c r="AB384" s="476">
        <f t="shared" si="61"/>
        <v>0</v>
      </c>
      <c r="AC384" s="437">
        <v>221.98561157609257</v>
      </c>
      <c r="AD384" s="437">
        <v>220.04068708914409</v>
      </c>
      <c r="AE384" s="437">
        <v>220.04068708914409</v>
      </c>
      <c r="AF384" s="435">
        <f t="shared" si="62"/>
        <v>219.18366534459051</v>
      </c>
      <c r="AG384" s="476">
        <f t="shared" si="63"/>
        <v>0.85702174455357749</v>
      </c>
      <c r="AH384" s="437">
        <v>993.19456439969724</v>
      </c>
      <c r="AI384" s="437">
        <v>996.89757473075417</v>
      </c>
      <c r="AJ384" s="435">
        <v>999.31920590193033</v>
      </c>
      <c r="AK384" s="425">
        <f t="shared" si="64"/>
        <v>998.46218415737678</v>
      </c>
      <c r="AL384" s="476">
        <f t="shared" si="65"/>
        <v>0.85702174455354907</v>
      </c>
      <c r="AM384" s="426">
        <v>13</v>
      </c>
      <c r="AN384" s="426">
        <v>13</v>
      </c>
    </row>
    <row r="385" spans="1:40">
      <c r="A385" s="431">
        <v>230</v>
      </c>
      <c r="B385" s="432" t="s">
        <v>87</v>
      </c>
      <c r="C385" s="433">
        <v>2240</v>
      </c>
      <c r="D385" s="485">
        <v>261.63042437301908</v>
      </c>
      <c r="E385" s="485">
        <v>259.28161659992014</v>
      </c>
      <c r="F385" s="486">
        <v>257.51016995912977</v>
      </c>
      <c r="G385" s="486">
        <v>257.51016995912977</v>
      </c>
      <c r="H385" s="490">
        <f t="shared" si="57"/>
        <v>0</v>
      </c>
      <c r="I385" s="480">
        <v>-52.225882591337161</v>
      </c>
      <c r="J385" s="480">
        <v>-50.565036130994649</v>
      </c>
      <c r="K385" s="488">
        <v>-43.352920880394755</v>
      </c>
      <c r="L385" s="488">
        <v>-43.352920880394755</v>
      </c>
      <c r="M385" s="477">
        <f t="shared" si="58"/>
        <v>0</v>
      </c>
      <c r="N385" s="437">
        <v>209.40454178168193</v>
      </c>
      <c r="O385" s="437">
        <v>208.71658046892549</v>
      </c>
      <c r="P385" s="435">
        <v>214.15724907873499</v>
      </c>
      <c r="Q385" s="435">
        <v>214.15724907873499</v>
      </c>
      <c r="R385" s="476">
        <f t="shared" si="59"/>
        <v>0</v>
      </c>
      <c r="S385" s="437">
        <v>592.55671702826851</v>
      </c>
      <c r="T385" s="437">
        <v>592.55671702826851</v>
      </c>
      <c r="U385" s="435">
        <v>594.55275744087214</v>
      </c>
      <c r="V385" s="435">
        <v>594.55275744087214</v>
      </c>
      <c r="W385" s="476">
        <f t="shared" si="60"/>
        <v>0</v>
      </c>
      <c r="X385" s="437">
        <v>801.96125880995055</v>
      </c>
      <c r="Y385" s="437">
        <v>801.27329749719399</v>
      </c>
      <c r="Z385" s="435">
        <v>808.71000651960708</v>
      </c>
      <c r="AA385" s="435">
        <v>808.71000651960708</v>
      </c>
      <c r="AB385" s="476">
        <f t="shared" si="61"/>
        <v>0</v>
      </c>
      <c r="AC385" s="437">
        <v>267.11583927873079</v>
      </c>
      <c r="AD385" s="437">
        <v>264.96452711355789</v>
      </c>
      <c r="AE385" s="437">
        <v>264.96452711355789</v>
      </c>
      <c r="AF385" s="435">
        <f t="shared" si="62"/>
        <v>265.41306112301083</v>
      </c>
      <c r="AG385" s="476">
        <f t="shared" si="63"/>
        <v>-0.44853400945294197</v>
      </c>
      <c r="AH385" s="437">
        <v>1069.0770980886814</v>
      </c>
      <c r="AI385" s="437">
        <v>1066.2378246107519</v>
      </c>
      <c r="AJ385" s="435">
        <v>1073.6745336331649</v>
      </c>
      <c r="AK385" s="425">
        <f t="shared" si="64"/>
        <v>1074.123067642618</v>
      </c>
      <c r="AL385" s="476">
        <f t="shared" si="65"/>
        <v>-0.44853400945316935</v>
      </c>
      <c r="AM385" s="426">
        <v>4</v>
      </c>
      <c r="AN385" s="426">
        <v>4</v>
      </c>
    </row>
    <row r="386" spans="1:40">
      <c r="A386" s="431">
        <v>231</v>
      </c>
      <c r="B386" s="432" t="s">
        <v>536</v>
      </c>
      <c r="C386" s="433">
        <v>1256</v>
      </c>
      <c r="D386" s="485">
        <v>256.93137662185268</v>
      </c>
      <c r="E386" s="485">
        <v>254.55948131753186</v>
      </c>
      <c r="F386" s="486">
        <v>257.23093539213033</v>
      </c>
      <c r="G386" s="486">
        <v>257.23093539213033</v>
      </c>
      <c r="H386" s="490">
        <f t="shared" si="57"/>
        <v>0</v>
      </c>
      <c r="I386" s="480">
        <v>-1142.1912239368044</v>
      </c>
      <c r="J386" s="480">
        <v>-1133.7431277990363</v>
      </c>
      <c r="K386" s="488">
        <v>-1151.5254908287036</v>
      </c>
      <c r="L386" s="488">
        <v>-1151.5254908287036</v>
      </c>
      <c r="M386" s="477">
        <f t="shared" si="58"/>
        <v>0</v>
      </c>
      <c r="N386" s="437">
        <v>-885.25984731495157</v>
      </c>
      <c r="O386" s="437">
        <v>-879.18364648150441</v>
      </c>
      <c r="P386" s="435">
        <v>-894.29455543657321</v>
      </c>
      <c r="Q386" s="435">
        <v>-894.29455543657321</v>
      </c>
      <c r="R386" s="476">
        <f t="shared" si="59"/>
        <v>0</v>
      </c>
      <c r="S386" s="437">
        <v>-12.476168494739728</v>
      </c>
      <c r="T386" s="437">
        <v>-12.476168494739728</v>
      </c>
      <c r="U386" s="435">
        <v>-12.218179968569894</v>
      </c>
      <c r="V386" s="435">
        <v>-12.218179968569894</v>
      </c>
      <c r="W386" s="476">
        <f t="shared" si="60"/>
        <v>0</v>
      </c>
      <c r="X386" s="437">
        <v>-897.73601580969137</v>
      </c>
      <c r="Y386" s="437">
        <v>-891.65981497624421</v>
      </c>
      <c r="Z386" s="435">
        <v>-906.51273540514308</v>
      </c>
      <c r="AA386" s="435">
        <v>-906.51273540514308</v>
      </c>
      <c r="AB386" s="476">
        <f t="shared" si="61"/>
        <v>0</v>
      </c>
      <c r="AC386" s="437">
        <v>182.01960150127047</v>
      </c>
      <c r="AD386" s="437">
        <v>180.16645887736934</v>
      </c>
      <c r="AE386" s="437">
        <v>180.16645887736934</v>
      </c>
      <c r="AF386" s="435">
        <f t="shared" si="62"/>
        <v>177.56738194615812</v>
      </c>
      <c r="AG386" s="476">
        <f t="shared" si="63"/>
        <v>2.599076931211215</v>
      </c>
      <c r="AH386" s="437">
        <v>-715.71641430842089</v>
      </c>
      <c r="AI386" s="437">
        <v>-711.49335609887487</v>
      </c>
      <c r="AJ386" s="435">
        <v>-726.34627652777374</v>
      </c>
      <c r="AK386" s="425">
        <f t="shared" si="64"/>
        <v>-728.94535345898498</v>
      </c>
      <c r="AL386" s="476">
        <f t="shared" si="65"/>
        <v>2.5990769312112434</v>
      </c>
      <c r="AM386" s="426">
        <v>15</v>
      </c>
      <c r="AN386" s="426">
        <v>15</v>
      </c>
    </row>
    <row r="387" spans="1:40">
      <c r="A387" s="431">
        <v>232</v>
      </c>
      <c r="B387" s="432" t="s">
        <v>89</v>
      </c>
      <c r="C387" s="433">
        <v>12750</v>
      </c>
      <c r="D387" s="485">
        <v>242.58572289894269</v>
      </c>
      <c r="E387" s="485">
        <v>240.18926578791275</v>
      </c>
      <c r="F387" s="486">
        <v>240.84301206247625</v>
      </c>
      <c r="G387" s="486">
        <v>240.84301206247625</v>
      </c>
      <c r="H387" s="490">
        <f t="shared" si="57"/>
        <v>0</v>
      </c>
      <c r="I387" s="480">
        <v>-73.59838622307889</v>
      </c>
      <c r="J387" s="480">
        <v>-66.599066734705218</v>
      </c>
      <c r="K387" s="488">
        <v>-71.058083015721152</v>
      </c>
      <c r="L387" s="488">
        <v>-71.058083015721152</v>
      </c>
      <c r="M387" s="477">
        <f t="shared" si="58"/>
        <v>0</v>
      </c>
      <c r="N387" s="437">
        <v>168.98733667586379</v>
      </c>
      <c r="O387" s="437">
        <v>173.59019905320753</v>
      </c>
      <c r="P387" s="435">
        <v>169.78492904675511</v>
      </c>
      <c r="Q387" s="435">
        <v>169.78492904675511</v>
      </c>
      <c r="R387" s="476">
        <f t="shared" si="59"/>
        <v>0</v>
      </c>
      <c r="S387" s="437">
        <v>417.46864292682568</v>
      </c>
      <c r="T387" s="437">
        <v>417.46864292682568</v>
      </c>
      <c r="U387" s="435">
        <v>418.12428030920751</v>
      </c>
      <c r="V387" s="435">
        <v>418.12428030920751</v>
      </c>
      <c r="W387" s="476">
        <f t="shared" si="60"/>
        <v>0</v>
      </c>
      <c r="X387" s="437">
        <v>586.45597960268947</v>
      </c>
      <c r="Y387" s="437">
        <v>591.05884198003321</v>
      </c>
      <c r="Z387" s="435">
        <v>587.90920935596262</v>
      </c>
      <c r="AA387" s="435">
        <v>587.90920935596262</v>
      </c>
      <c r="AB387" s="476">
        <f t="shared" si="61"/>
        <v>0</v>
      </c>
      <c r="AC387" s="437">
        <v>223.96447791752527</v>
      </c>
      <c r="AD387" s="437">
        <v>222.16284066723659</v>
      </c>
      <c r="AE387" s="437">
        <v>222.16284066723659</v>
      </c>
      <c r="AF387" s="435">
        <f t="shared" si="62"/>
        <v>222.26231722750967</v>
      </c>
      <c r="AG387" s="476">
        <f t="shared" si="63"/>
        <v>-9.9476560273075165E-2</v>
      </c>
      <c r="AH387" s="437">
        <v>810.42045752021465</v>
      </c>
      <c r="AI387" s="437">
        <v>813.22168264726974</v>
      </c>
      <c r="AJ387" s="435">
        <v>810.07205002319927</v>
      </c>
      <c r="AK387" s="425">
        <f t="shared" si="64"/>
        <v>810.17152658347231</v>
      </c>
      <c r="AL387" s="476">
        <f t="shared" si="65"/>
        <v>-9.9476560273046744E-2</v>
      </c>
      <c r="AM387" s="426">
        <v>14</v>
      </c>
      <c r="AN387" s="426">
        <v>14</v>
      </c>
    </row>
    <row r="388" spans="1:40">
      <c r="A388" s="431">
        <v>233</v>
      </c>
      <c r="B388" s="432" t="s">
        <v>90</v>
      </c>
      <c r="C388" s="433">
        <v>15116</v>
      </c>
      <c r="D388" s="485">
        <v>215.48324610763248</v>
      </c>
      <c r="E388" s="485">
        <v>213.3909046557288</v>
      </c>
      <c r="F388" s="486">
        <v>213.21732638844907</v>
      </c>
      <c r="G388" s="486">
        <v>213.21732638844907</v>
      </c>
      <c r="H388" s="490">
        <f t="shared" si="57"/>
        <v>0</v>
      </c>
      <c r="I388" s="480">
        <v>101.49770059475377</v>
      </c>
      <c r="J388" s="480">
        <v>107.46063194465371</v>
      </c>
      <c r="K388" s="488">
        <v>100.00867433459439</v>
      </c>
      <c r="L388" s="488">
        <v>100.00867433459439</v>
      </c>
      <c r="M388" s="477">
        <f t="shared" si="58"/>
        <v>0</v>
      </c>
      <c r="N388" s="437">
        <v>316.98094670238623</v>
      </c>
      <c r="O388" s="437">
        <v>320.85153660038253</v>
      </c>
      <c r="P388" s="435">
        <v>313.22600072304346</v>
      </c>
      <c r="Q388" s="435">
        <v>313.22600072304346</v>
      </c>
      <c r="R388" s="476">
        <f t="shared" si="59"/>
        <v>0</v>
      </c>
      <c r="S388" s="437">
        <v>460.58859531823128</v>
      </c>
      <c r="T388" s="437">
        <v>460.58859531823128</v>
      </c>
      <c r="U388" s="435">
        <v>462.48067334448507</v>
      </c>
      <c r="V388" s="435">
        <v>462.48067334448507</v>
      </c>
      <c r="W388" s="476">
        <f t="shared" si="60"/>
        <v>0</v>
      </c>
      <c r="X388" s="437">
        <v>777.56954202061752</v>
      </c>
      <c r="Y388" s="437">
        <v>781.44013191861382</v>
      </c>
      <c r="Z388" s="435">
        <v>775.70667406752852</v>
      </c>
      <c r="AA388" s="435">
        <v>775.70667406752852</v>
      </c>
      <c r="AB388" s="476">
        <f t="shared" si="61"/>
        <v>0</v>
      </c>
      <c r="AC388" s="437">
        <v>227.09945481622063</v>
      </c>
      <c r="AD388" s="437">
        <v>225.48791167143335</v>
      </c>
      <c r="AE388" s="437">
        <v>225.48791167143335</v>
      </c>
      <c r="AF388" s="435">
        <f t="shared" si="62"/>
        <v>224.39844213184637</v>
      </c>
      <c r="AG388" s="476">
        <f t="shared" si="63"/>
        <v>1.089469539586986</v>
      </c>
      <c r="AH388" s="437">
        <v>1004.668996836838</v>
      </c>
      <c r="AI388" s="437">
        <v>1006.9280435900472</v>
      </c>
      <c r="AJ388" s="435">
        <v>1001.1945857389619</v>
      </c>
      <c r="AK388" s="425">
        <f t="shared" si="64"/>
        <v>1000.1051161993748</v>
      </c>
      <c r="AL388" s="476">
        <f t="shared" si="65"/>
        <v>1.0894695395870713</v>
      </c>
      <c r="AM388" s="426">
        <v>14</v>
      </c>
      <c r="AN388" s="426">
        <v>14</v>
      </c>
    </row>
    <row r="389" spans="1:40">
      <c r="A389" s="431">
        <v>235</v>
      </c>
      <c r="B389" s="432" t="s">
        <v>537</v>
      </c>
      <c r="C389" s="433">
        <v>10284</v>
      </c>
      <c r="D389" s="485">
        <v>703.10310711226043</v>
      </c>
      <c r="E389" s="485">
        <v>697.16911938656574</v>
      </c>
      <c r="F389" s="486">
        <v>698.9246564327949</v>
      </c>
      <c r="G389" s="486">
        <v>698.9246564327949</v>
      </c>
      <c r="H389" s="490">
        <f t="shared" si="57"/>
        <v>0</v>
      </c>
      <c r="I389" s="480">
        <v>1217.0201702571401</v>
      </c>
      <c r="J389" s="480">
        <v>1220.1826785406206</v>
      </c>
      <c r="K389" s="488">
        <v>1206.5915726558794</v>
      </c>
      <c r="L389" s="488">
        <v>1206.5915726558794</v>
      </c>
      <c r="M389" s="477">
        <f t="shared" si="58"/>
        <v>0</v>
      </c>
      <c r="N389" s="437">
        <v>1920.1232773694005</v>
      </c>
      <c r="O389" s="437">
        <v>1917.3517979271862</v>
      </c>
      <c r="P389" s="435">
        <v>1905.5162290886742</v>
      </c>
      <c r="Q389" s="435">
        <v>1905.5162290886742</v>
      </c>
      <c r="R389" s="476">
        <f t="shared" si="59"/>
        <v>0</v>
      </c>
      <c r="S389" s="437">
        <v>-162.8647092839</v>
      </c>
      <c r="T389" s="437">
        <v>-162.8647092839</v>
      </c>
      <c r="U389" s="435">
        <v>-162.88735143351096</v>
      </c>
      <c r="V389" s="435">
        <v>-162.88735143351096</v>
      </c>
      <c r="W389" s="476">
        <f t="shared" si="60"/>
        <v>0</v>
      </c>
      <c r="X389" s="437">
        <v>1757.2585680855004</v>
      </c>
      <c r="Y389" s="437">
        <v>1754.4870886432861</v>
      </c>
      <c r="Z389" s="435">
        <v>1742.6288776551633</v>
      </c>
      <c r="AA389" s="435">
        <v>1742.6288776551633</v>
      </c>
      <c r="AB389" s="476">
        <f t="shared" si="61"/>
        <v>0</v>
      </c>
      <c r="AC389" s="437">
        <v>63.680033901909738</v>
      </c>
      <c r="AD389" s="437">
        <v>65.331351133265088</v>
      </c>
      <c r="AE389" s="437">
        <v>65.331351133265088</v>
      </c>
      <c r="AF389" s="435">
        <f t="shared" si="62"/>
        <v>63.737457094704425</v>
      </c>
      <c r="AG389" s="476">
        <f t="shared" si="63"/>
        <v>1.5938940385606628</v>
      </c>
      <c r="AH389" s="437">
        <v>1820.9386019874103</v>
      </c>
      <c r="AI389" s="437">
        <v>1819.8184397765513</v>
      </c>
      <c r="AJ389" s="435">
        <v>1807.9602287884284</v>
      </c>
      <c r="AK389" s="425">
        <f t="shared" si="64"/>
        <v>1806.3663347498675</v>
      </c>
      <c r="AL389" s="476">
        <f t="shared" si="65"/>
        <v>1.5938940385608475</v>
      </c>
      <c r="AM389" s="426">
        <v>1</v>
      </c>
      <c r="AN389" s="427">
        <v>34</v>
      </c>
    </row>
    <row r="390" spans="1:40">
      <c r="A390" s="431">
        <v>236</v>
      </c>
      <c r="B390" s="432" t="s">
        <v>538</v>
      </c>
      <c r="C390" s="433">
        <v>4198</v>
      </c>
      <c r="D390" s="485">
        <v>495.15307326694176</v>
      </c>
      <c r="E390" s="485">
        <v>490.9880684871427</v>
      </c>
      <c r="F390" s="486">
        <v>486.36266773291391</v>
      </c>
      <c r="G390" s="486">
        <v>486.36266773291391</v>
      </c>
      <c r="H390" s="490">
        <f t="shared" si="57"/>
        <v>0</v>
      </c>
      <c r="I390" s="480">
        <v>-96.918886057305244</v>
      </c>
      <c r="J390" s="480">
        <v>-90.657955778102647</v>
      </c>
      <c r="K390" s="488">
        <v>-102.09847682584335</v>
      </c>
      <c r="L390" s="488">
        <v>-102.09847682584335</v>
      </c>
      <c r="M390" s="477">
        <f t="shared" si="58"/>
        <v>0</v>
      </c>
      <c r="N390" s="437">
        <v>398.23418720963656</v>
      </c>
      <c r="O390" s="437">
        <v>400.33011270904007</v>
      </c>
      <c r="P390" s="435">
        <v>384.26419090707054</v>
      </c>
      <c r="Q390" s="435">
        <v>384.26419090707054</v>
      </c>
      <c r="R390" s="476">
        <f t="shared" si="59"/>
        <v>0</v>
      </c>
      <c r="S390" s="437">
        <v>537.50170882327495</v>
      </c>
      <c r="T390" s="437">
        <v>537.50170882327495</v>
      </c>
      <c r="U390" s="435">
        <v>537.63088334912391</v>
      </c>
      <c r="V390" s="435">
        <v>537.63088334912391</v>
      </c>
      <c r="W390" s="476">
        <f t="shared" si="60"/>
        <v>0</v>
      </c>
      <c r="X390" s="437">
        <v>935.73589603291146</v>
      </c>
      <c r="Y390" s="437">
        <v>937.83182153231508</v>
      </c>
      <c r="Z390" s="435">
        <v>921.89507425619445</v>
      </c>
      <c r="AA390" s="435">
        <v>921.89507425619445</v>
      </c>
      <c r="AB390" s="476">
        <f t="shared" si="61"/>
        <v>0</v>
      </c>
      <c r="AC390" s="437">
        <v>214.19604828563808</v>
      </c>
      <c r="AD390" s="437">
        <v>212.79138126540897</v>
      </c>
      <c r="AE390" s="437">
        <v>212.79138126540897</v>
      </c>
      <c r="AF390" s="435">
        <f t="shared" si="62"/>
        <v>211.49427310850086</v>
      </c>
      <c r="AG390" s="476">
        <f t="shared" si="63"/>
        <v>1.2971081569081093</v>
      </c>
      <c r="AH390" s="437">
        <v>1149.9319443185493</v>
      </c>
      <c r="AI390" s="437">
        <v>1150.6232027977239</v>
      </c>
      <c r="AJ390" s="435">
        <v>1134.6864555216034</v>
      </c>
      <c r="AK390" s="425">
        <f t="shared" si="64"/>
        <v>1133.3893473646951</v>
      </c>
      <c r="AL390" s="476">
        <f t="shared" si="65"/>
        <v>1.2971081569082799</v>
      </c>
      <c r="AM390" s="426">
        <v>16</v>
      </c>
      <c r="AN390" s="426">
        <v>16</v>
      </c>
    </row>
    <row r="391" spans="1:40">
      <c r="A391" s="431">
        <v>239</v>
      </c>
      <c r="B391" s="432" t="s">
        <v>93</v>
      </c>
      <c r="C391" s="433">
        <v>2029</v>
      </c>
      <c r="D391" s="485">
        <v>232.10004782496534</v>
      </c>
      <c r="E391" s="485">
        <v>229.85002491597552</v>
      </c>
      <c r="F391" s="486">
        <v>228.94981284169185</v>
      </c>
      <c r="G391" s="486">
        <v>228.94981284169185</v>
      </c>
      <c r="H391" s="490">
        <f t="shared" si="57"/>
        <v>0</v>
      </c>
      <c r="I391" s="480">
        <v>-34.148495760971329</v>
      </c>
      <c r="J391" s="480">
        <v>-26.900660003564024</v>
      </c>
      <c r="K391" s="488">
        <v>-24.965242830973807</v>
      </c>
      <c r="L391" s="488">
        <v>-24.965242830973807</v>
      </c>
      <c r="M391" s="477">
        <f t="shared" si="58"/>
        <v>0</v>
      </c>
      <c r="N391" s="437">
        <v>197.951552063994</v>
      </c>
      <c r="O391" s="437">
        <v>202.94936491241151</v>
      </c>
      <c r="P391" s="435">
        <v>203.98457001071807</v>
      </c>
      <c r="Q391" s="435">
        <v>203.98457001071807</v>
      </c>
      <c r="R391" s="476">
        <f t="shared" si="59"/>
        <v>0</v>
      </c>
      <c r="S391" s="437">
        <v>388.32327164533569</v>
      </c>
      <c r="T391" s="437">
        <v>388.32327164533569</v>
      </c>
      <c r="U391" s="435">
        <v>389.76997537347285</v>
      </c>
      <c r="V391" s="435">
        <v>389.76997537347285</v>
      </c>
      <c r="W391" s="476">
        <f t="shared" si="60"/>
        <v>0</v>
      </c>
      <c r="X391" s="437">
        <v>586.27482370932967</v>
      </c>
      <c r="Y391" s="437">
        <v>591.27263655774721</v>
      </c>
      <c r="Z391" s="435">
        <v>593.75454538419092</v>
      </c>
      <c r="AA391" s="435">
        <v>593.75454538419092</v>
      </c>
      <c r="AB391" s="476">
        <f t="shared" si="61"/>
        <v>0</v>
      </c>
      <c r="AC391" s="437">
        <v>230.40618958112816</v>
      </c>
      <c r="AD391" s="437">
        <v>228.85644112772306</v>
      </c>
      <c r="AE391" s="437">
        <v>228.85644112772306</v>
      </c>
      <c r="AF391" s="435">
        <f t="shared" si="62"/>
        <v>227.84629986727481</v>
      </c>
      <c r="AG391" s="476">
        <f t="shared" si="63"/>
        <v>1.0101412604482505</v>
      </c>
      <c r="AH391" s="437">
        <v>816.68101329045771</v>
      </c>
      <c r="AI391" s="437">
        <v>820.12907768547029</v>
      </c>
      <c r="AJ391" s="435">
        <v>822.61098651191389</v>
      </c>
      <c r="AK391" s="425">
        <f t="shared" si="64"/>
        <v>821.60084525146567</v>
      </c>
      <c r="AL391" s="476">
        <f t="shared" si="65"/>
        <v>1.0101412604482221</v>
      </c>
      <c r="AM391" s="426">
        <v>11</v>
      </c>
      <c r="AN391" s="426">
        <v>11</v>
      </c>
    </row>
    <row r="392" spans="1:40">
      <c r="A392" s="431">
        <v>240</v>
      </c>
      <c r="B392" s="432" t="s">
        <v>94</v>
      </c>
      <c r="C392" s="433">
        <v>19499</v>
      </c>
      <c r="D392" s="485">
        <v>130.55678486791462</v>
      </c>
      <c r="E392" s="485">
        <v>128.79797517026364</v>
      </c>
      <c r="F392" s="486">
        <v>123.63807068104177</v>
      </c>
      <c r="G392" s="486">
        <v>123.63807068104177</v>
      </c>
      <c r="H392" s="490">
        <f t="shared" si="57"/>
        <v>0</v>
      </c>
      <c r="I392" s="480">
        <v>-695.4678357048623</v>
      </c>
      <c r="J392" s="480">
        <v>-688.24356396745543</v>
      </c>
      <c r="K392" s="488">
        <v>-704.86342557501041</v>
      </c>
      <c r="L392" s="488">
        <v>-704.86342557501041</v>
      </c>
      <c r="M392" s="477">
        <f t="shared" si="58"/>
        <v>0</v>
      </c>
      <c r="N392" s="437">
        <v>-564.91105083694765</v>
      </c>
      <c r="O392" s="437">
        <v>-559.44558879719182</v>
      </c>
      <c r="P392" s="435">
        <v>-581.22535489396864</v>
      </c>
      <c r="Q392" s="435">
        <v>-581.22535489396864</v>
      </c>
      <c r="R392" s="476">
        <f t="shared" si="59"/>
        <v>0</v>
      </c>
      <c r="S392" s="437">
        <v>281.73449053508801</v>
      </c>
      <c r="T392" s="437">
        <v>281.73449053508801</v>
      </c>
      <c r="U392" s="435">
        <v>282.77868564307499</v>
      </c>
      <c r="V392" s="435">
        <v>282.77868564307499</v>
      </c>
      <c r="W392" s="476">
        <f t="shared" si="60"/>
        <v>0</v>
      </c>
      <c r="X392" s="437">
        <v>-283.17656030185964</v>
      </c>
      <c r="Y392" s="437">
        <v>-277.71109826210375</v>
      </c>
      <c r="Z392" s="435">
        <v>-298.44666925089359</v>
      </c>
      <c r="AA392" s="435">
        <v>-298.44666925089359</v>
      </c>
      <c r="AB392" s="476">
        <f t="shared" si="61"/>
        <v>0</v>
      </c>
      <c r="AC392" s="437">
        <v>167.86555661378756</v>
      </c>
      <c r="AD392" s="437">
        <v>167.03833481636133</v>
      </c>
      <c r="AE392" s="437">
        <v>167.03833481636133</v>
      </c>
      <c r="AF392" s="435">
        <f t="shared" si="62"/>
        <v>164.87091258685052</v>
      </c>
      <c r="AG392" s="476">
        <f t="shared" si="63"/>
        <v>2.1674222295108052</v>
      </c>
      <c r="AH392" s="437">
        <v>-115.31100368807206</v>
      </c>
      <c r="AI392" s="437">
        <v>-110.67276344574242</v>
      </c>
      <c r="AJ392" s="435">
        <v>-131.40833443453226</v>
      </c>
      <c r="AK392" s="425">
        <f t="shared" si="64"/>
        <v>-133.57575666404307</v>
      </c>
      <c r="AL392" s="476">
        <f t="shared" si="65"/>
        <v>2.1674222295108052</v>
      </c>
      <c r="AM392" s="426">
        <v>19</v>
      </c>
      <c r="AN392" s="426">
        <v>19</v>
      </c>
    </row>
    <row r="393" spans="1:40">
      <c r="A393" s="431">
        <v>241</v>
      </c>
      <c r="B393" s="432" t="s">
        <v>95</v>
      </c>
      <c r="C393" s="433">
        <v>7771</v>
      </c>
      <c r="D393" s="485">
        <v>353.77208222905949</v>
      </c>
      <c r="E393" s="485">
        <v>350.67843822128941</v>
      </c>
      <c r="F393" s="486">
        <v>351.69893424257759</v>
      </c>
      <c r="G393" s="486">
        <v>351.69893424257759</v>
      </c>
      <c r="H393" s="490">
        <f t="shared" si="57"/>
        <v>0</v>
      </c>
      <c r="I393" s="480">
        <v>-424.50529081977322</v>
      </c>
      <c r="J393" s="480">
        <v>-407.63411925179963</v>
      </c>
      <c r="K393" s="488">
        <v>-422.73773863356035</v>
      </c>
      <c r="L393" s="488">
        <v>-422.73773863356035</v>
      </c>
      <c r="M393" s="477">
        <f t="shared" si="58"/>
        <v>0</v>
      </c>
      <c r="N393" s="437">
        <v>-70.73320859071373</v>
      </c>
      <c r="O393" s="437">
        <v>-56.95568103051022</v>
      </c>
      <c r="P393" s="435">
        <v>-71.038804390982747</v>
      </c>
      <c r="Q393" s="435">
        <v>-71.038804390982747</v>
      </c>
      <c r="R393" s="476">
        <f t="shared" si="59"/>
        <v>0</v>
      </c>
      <c r="S393" s="437">
        <v>211.97626608684538</v>
      </c>
      <c r="T393" s="437">
        <v>211.97626608684538</v>
      </c>
      <c r="U393" s="435">
        <v>212.23188104555877</v>
      </c>
      <c r="V393" s="435">
        <v>212.23188104555877</v>
      </c>
      <c r="W393" s="476">
        <f t="shared" si="60"/>
        <v>0</v>
      </c>
      <c r="X393" s="437">
        <v>141.24305749613166</v>
      </c>
      <c r="Y393" s="437">
        <v>155.02058505633516</v>
      </c>
      <c r="Z393" s="435">
        <v>141.19307665457603</v>
      </c>
      <c r="AA393" s="435">
        <v>141.19307665457603</v>
      </c>
      <c r="AB393" s="476">
        <f t="shared" si="61"/>
        <v>0</v>
      </c>
      <c r="AC393" s="437">
        <v>149.55525912689885</v>
      </c>
      <c r="AD393" s="437">
        <v>149.36628122956276</v>
      </c>
      <c r="AE393" s="437">
        <v>149.36628122956276</v>
      </c>
      <c r="AF393" s="435">
        <f t="shared" si="62"/>
        <v>145.73961668862108</v>
      </c>
      <c r="AG393" s="476">
        <f t="shared" si="63"/>
        <v>3.6266645409416753</v>
      </c>
      <c r="AH393" s="437">
        <v>290.79831662303047</v>
      </c>
      <c r="AI393" s="437">
        <v>304.38686628589795</v>
      </c>
      <c r="AJ393" s="435">
        <v>290.55935788413876</v>
      </c>
      <c r="AK393" s="425">
        <f t="shared" si="64"/>
        <v>286.93269334319706</v>
      </c>
      <c r="AL393" s="476">
        <f t="shared" si="65"/>
        <v>3.6266645409417038</v>
      </c>
      <c r="AM393" s="426">
        <v>19</v>
      </c>
      <c r="AN393" s="426">
        <v>19</v>
      </c>
    </row>
    <row r="394" spans="1:40">
      <c r="A394" s="431">
        <v>244</v>
      </c>
      <c r="B394" s="432" t="s">
        <v>96</v>
      </c>
      <c r="C394" s="433">
        <v>19300</v>
      </c>
      <c r="D394" s="485">
        <v>909.53896797488892</v>
      </c>
      <c r="E394" s="485">
        <v>902.13015501763789</v>
      </c>
      <c r="F394" s="486">
        <v>901.54113363759984</v>
      </c>
      <c r="G394" s="486">
        <v>901.54113363759984</v>
      </c>
      <c r="H394" s="490">
        <f t="shared" si="57"/>
        <v>0</v>
      </c>
      <c r="I394" s="480">
        <v>-39.550244797978451</v>
      </c>
      <c r="J394" s="480">
        <v>-34.212262728294604</v>
      </c>
      <c r="K394" s="488">
        <v>-48.577567587343651</v>
      </c>
      <c r="L394" s="488">
        <v>-48.577567587343651</v>
      </c>
      <c r="M394" s="477">
        <f t="shared" si="58"/>
        <v>0</v>
      </c>
      <c r="N394" s="437">
        <v>869.98872317691041</v>
      </c>
      <c r="O394" s="437">
        <v>867.91789228934317</v>
      </c>
      <c r="P394" s="435">
        <v>852.96356605025619</v>
      </c>
      <c r="Q394" s="435">
        <v>852.96356605025619</v>
      </c>
      <c r="R394" s="476">
        <f t="shared" si="59"/>
        <v>0</v>
      </c>
      <c r="S394" s="437">
        <v>189.05515579864363</v>
      </c>
      <c r="T394" s="437">
        <v>189.05515579864363</v>
      </c>
      <c r="U394" s="435">
        <v>189.6867374440564</v>
      </c>
      <c r="V394" s="435">
        <v>189.6867374440564</v>
      </c>
      <c r="W394" s="476">
        <f t="shared" si="60"/>
        <v>0</v>
      </c>
      <c r="X394" s="437">
        <v>1059.043878975554</v>
      </c>
      <c r="Y394" s="437">
        <v>1056.9730480879869</v>
      </c>
      <c r="Z394" s="435">
        <v>1042.6503034943125</v>
      </c>
      <c r="AA394" s="435">
        <v>1042.6503034943125</v>
      </c>
      <c r="AB394" s="476">
        <f t="shared" si="61"/>
        <v>0</v>
      </c>
      <c r="AC394" s="437">
        <v>110.55817156766054</v>
      </c>
      <c r="AD394" s="437">
        <v>110.92024082123437</v>
      </c>
      <c r="AE394" s="437">
        <v>110.92024082123437</v>
      </c>
      <c r="AF394" s="435">
        <f t="shared" si="62"/>
        <v>107.53248548247026</v>
      </c>
      <c r="AG394" s="476">
        <f t="shared" si="63"/>
        <v>3.3877553387641086</v>
      </c>
      <c r="AH394" s="437">
        <v>1169.6020505432145</v>
      </c>
      <c r="AI394" s="437">
        <v>1167.8932889092214</v>
      </c>
      <c r="AJ394" s="435">
        <v>1153.5705443155471</v>
      </c>
      <c r="AK394" s="425">
        <f t="shared" si="64"/>
        <v>1150.1827889767831</v>
      </c>
      <c r="AL394" s="476">
        <f t="shared" si="65"/>
        <v>3.3877553387640091</v>
      </c>
      <c r="AM394" s="426">
        <v>17</v>
      </c>
      <c r="AN394" s="426">
        <v>17</v>
      </c>
    </row>
    <row r="395" spans="1:40">
      <c r="A395" s="431">
        <v>245</v>
      </c>
      <c r="B395" s="432" t="s">
        <v>539</v>
      </c>
      <c r="C395" s="433">
        <v>37676</v>
      </c>
      <c r="D395" s="485">
        <v>430.8099784412172</v>
      </c>
      <c r="E395" s="485">
        <v>426.45889846644172</v>
      </c>
      <c r="F395" s="486">
        <v>424.86891664061119</v>
      </c>
      <c r="G395" s="486">
        <v>424.86891664061119</v>
      </c>
      <c r="H395" s="490">
        <f t="shared" si="57"/>
        <v>0</v>
      </c>
      <c r="I395" s="480">
        <v>-117.04602587190486</v>
      </c>
      <c r="J395" s="480">
        <v>-112.07918038264773</v>
      </c>
      <c r="K395" s="488">
        <v>-117.10314704338444</v>
      </c>
      <c r="L395" s="488">
        <v>-117.10314704338444</v>
      </c>
      <c r="M395" s="477">
        <f t="shared" si="58"/>
        <v>0</v>
      </c>
      <c r="N395" s="437">
        <v>313.76395256931232</v>
      </c>
      <c r="O395" s="437">
        <v>314.37971808379399</v>
      </c>
      <c r="P395" s="435">
        <v>307.76576959722672</v>
      </c>
      <c r="Q395" s="435">
        <v>307.76576959722672</v>
      </c>
      <c r="R395" s="476">
        <f t="shared" si="59"/>
        <v>0</v>
      </c>
      <c r="S395" s="437">
        <v>11.941452600900423</v>
      </c>
      <c r="T395" s="437">
        <v>11.941452600900423</v>
      </c>
      <c r="U395" s="435">
        <v>11.438123364455167</v>
      </c>
      <c r="V395" s="435">
        <v>11.438123364455167</v>
      </c>
      <c r="W395" s="476">
        <f t="shared" si="60"/>
        <v>0</v>
      </c>
      <c r="X395" s="437">
        <v>325.70540517021277</v>
      </c>
      <c r="Y395" s="437">
        <v>326.32117068469438</v>
      </c>
      <c r="Z395" s="435">
        <v>319.2038929616819</v>
      </c>
      <c r="AA395" s="435">
        <v>319.2038929616819</v>
      </c>
      <c r="AB395" s="476">
        <f t="shared" si="61"/>
        <v>0</v>
      </c>
      <c r="AC395" s="437">
        <v>130.50396095322867</v>
      </c>
      <c r="AD395" s="437">
        <v>130.80770556330205</v>
      </c>
      <c r="AE395" s="437">
        <v>130.80770556330205</v>
      </c>
      <c r="AF395" s="435">
        <f t="shared" si="62"/>
        <v>128.04687376504623</v>
      </c>
      <c r="AG395" s="476">
        <f t="shared" si="63"/>
        <v>2.7608317982558219</v>
      </c>
      <c r="AH395" s="437">
        <v>456.20936612344138</v>
      </c>
      <c r="AI395" s="437">
        <v>457.12887624799646</v>
      </c>
      <c r="AJ395" s="435">
        <v>450.01159852498387</v>
      </c>
      <c r="AK395" s="425">
        <f t="shared" si="64"/>
        <v>447.25076672672816</v>
      </c>
      <c r="AL395" s="476">
        <f t="shared" si="65"/>
        <v>2.7608317982557082</v>
      </c>
      <c r="AM395" s="426">
        <v>1</v>
      </c>
      <c r="AN395" s="427">
        <v>35</v>
      </c>
    </row>
    <row r="396" spans="1:40">
      <c r="A396" s="431">
        <v>249</v>
      </c>
      <c r="B396" s="432" t="s">
        <v>540</v>
      </c>
      <c r="C396" s="433">
        <v>9250</v>
      </c>
      <c r="D396" s="485">
        <v>118.86920587851887</v>
      </c>
      <c r="E396" s="485">
        <v>117.39642055301147</v>
      </c>
      <c r="F396" s="486">
        <v>115.29186058500787</v>
      </c>
      <c r="G396" s="486">
        <v>115.29186058500787</v>
      </c>
      <c r="H396" s="490">
        <f t="shared" si="57"/>
        <v>0</v>
      </c>
      <c r="I396" s="480">
        <v>14.471012740111988</v>
      </c>
      <c r="J396" s="480">
        <v>58.562785580455312</v>
      </c>
      <c r="K396" s="488">
        <v>51.552880455570495</v>
      </c>
      <c r="L396" s="488">
        <v>51.552880455570495</v>
      </c>
      <c r="M396" s="477">
        <f t="shared" si="58"/>
        <v>0</v>
      </c>
      <c r="N396" s="437">
        <v>133.34021861863087</v>
      </c>
      <c r="O396" s="437">
        <v>175.95920613346678</v>
      </c>
      <c r="P396" s="435">
        <v>166.84474104057836</v>
      </c>
      <c r="Q396" s="435">
        <v>166.84474104057836</v>
      </c>
      <c r="R396" s="476">
        <f t="shared" si="59"/>
        <v>0</v>
      </c>
      <c r="S396" s="437">
        <v>364.34207766297953</v>
      </c>
      <c r="T396" s="437">
        <v>364.34207766297953</v>
      </c>
      <c r="U396" s="435">
        <v>364.88095904591017</v>
      </c>
      <c r="V396" s="435">
        <v>364.88095904591017</v>
      </c>
      <c r="W396" s="476">
        <f t="shared" si="60"/>
        <v>0</v>
      </c>
      <c r="X396" s="437">
        <v>497.68229628161038</v>
      </c>
      <c r="Y396" s="437">
        <v>540.30128379644634</v>
      </c>
      <c r="Z396" s="435">
        <v>531.72570008648847</v>
      </c>
      <c r="AA396" s="435">
        <v>531.72570008648847</v>
      </c>
      <c r="AB396" s="476">
        <f t="shared" si="61"/>
        <v>0</v>
      </c>
      <c r="AC396" s="437">
        <v>183.60811597629487</v>
      </c>
      <c r="AD396" s="437">
        <v>182.21383487409642</v>
      </c>
      <c r="AE396" s="437">
        <v>182.21383487409642</v>
      </c>
      <c r="AF396" s="435">
        <f t="shared" si="62"/>
        <v>180.04477912774965</v>
      </c>
      <c r="AG396" s="476">
        <f t="shared" si="63"/>
        <v>2.1690557463467712</v>
      </c>
      <c r="AH396" s="437">
        <v>681.29041225790525</v>
      </c>
      <c r="AI396" s="437">
        <v>722.51511867054285</v>
      </c>
      <c r="AJ396" s="435">
        <v>713.93953496058498</v>
      </c>
      <c r="AK396" s="425">
        <f t="shared" si="64"/>
        <v>711.77047921423821</v>
      </c>
      <c r="AL396" s="476">
        <f t="shared" si="65"/>
        <v>2.1690557463467712</v>
      </c>
      <c r="AM396" s="426">
        <v>13</v>
      </c>
      <c r="AN396" s="426">
        <v>13</v>
      </c>
    </row>
    <row r="397" spans="1:40">
      <c r="A397" s="431">
        <v>250</v>
      </c>
      <c r="B397" s="432" t="s">
        <v>99</v>
      </c>
      <c r="C397" s="433">
        <v>1771</v>
      </c>
      <c r="D397" s="485">
        <v>140.32112434836398</v>
      </c>
      <c r="E397" s="485">
        <v>138.784142850102</v>
      </c>
      <c r="F397" s="486">
        <v>136.87868035568479</v>
      </c>
      <c r="G397" s="486">
        <v>136.87868035568479</v>
      </c>
      <c r="H397" s="490">
        <f t="shared" si="57"/>
        <v>0</v>
      </c>
      <c r="I397" s="480">
        <v>-18.229980581912528</v>
      </c>
      <c r="J397" s="480">
        <v>-8.6527041251575376</v>
      </c>
      <c r="K397" s="488">
        <v>-14.574831785193071</v>
      </c>
      <c r="L397" s="488">
        <v>-14.574831785193071</v>
      </c>
      <c r="M397" s="477">
        <f t="shared" si="58"/>
        <v>0</v>
      </c>
      <c r="N397" s="437">
        <v>122.09114376645147</v>
      </c>
      <c r="O397" s="437">
        <v>130.13143872494445</v>
      </c>
      <c r="P397" s="435">
        <v>122.30384857049174</v>
      </c>
      <c r="Q397" s="435">
        <v>122.30384857049174</v>
      </c>
      <c r="R397" s="476">
        <f t="shared" si="59"/>
        <v>0</v>
      </c>
      <c r="S397" s="437">
        <v>452.05444056420919</v>
      </c>
      <c r="T397" s="437">
        <v>452.05444056420919</v>
      </c>
      <c r="U397" s="435">
        <v>451.95305934649497</v>
      </c>
      <c r="V397" s="435">
        <v>451.95305934649497</v>
      </c>
      <c r="W397" s="476">
        <f t="shared" si="60"/>
        <v>0</v>
      </c>
      <c r="X397" s="437">
        <v>574.14558433066065</v>
      </c>
      <c r="Y397" s="437">
        <v>582.1858792891536</v>
      </c>
      <c r="Z397" s="435">
        <v>574.25690791698673</v>
      </c>
      <c r="AA397" s="435">
        <v>574.25690791698673</v>
      </c>
      <c r="AB397" s="476">
        <f t="shared" si="61"/>
        <v>0</v>
      </c>
      <c r="AC397" s="437">
        <v>254.06354838941422</v>
      </c>
      <c r="AD397" s="437">
        <v>251.87969566935647</v>
      </c>
      <c r="AE397" s="437">
        <v>251.87969566935647</v>
      </c>
      <c r="AF397" s="435">
        <f t="shared" si="62"/>
        <v>249.17683155505947</v>
      </c>
      <c r="AG397" s="476">
        <f t="shared" si="63"/>
        <v>2.7028641142970002</v>
      </c>
      <c r="AH397" s="437">
        <v>828.20913272007499</v>
      </c>
      <c r="AI397" s="437">
        <v>834.06557495851018</v>
      </c>
      <c r="AJ397" s="435">
        <v>826.1366035863432</v>
      </c>
      <c r="AK397" s="425">
        <f t="shared" si="64"/>
        <v>823.43373947204623</v>
      </c>
      <c r="AL397" s="476">
        <f t="shared" si="65"/>
        <v>2.7028641142969718</v>
      </c>
      <c r="AM397" s="426">
        <v>6</v>
      </c>
      <c r="AN397" s="426">
        <v>6</v>
      </c>
    </row>
    <row r="398" spans="1:40">
      <c r="A398" s="431">
        <v>256</v>
      </c>
      <c r="B398" s="432" t="s">
        <v>100</v>
      </c>
      <c r="C398" s="433">
        <v>1554</v>
      </c>
      <c r="D398" s="485">
        <v>943.84281014383555</v>
      </c>
      <c r="E398" s="485">
        <v>936.23367538126161</v>
      </c>
      <c r="F398" s="486">
        <v>936.33484654971392</v>
      </c>
      <c r="G398" s="486">
        <v>936.33484654971392</v>
      </c>
      <c r="H398" s="490">
        <f t="shared" si="57"/>
        <v>0</v>
      </c>
      <c r="I398" s="480">
        <v>-598.89117438931225</v>
      </c>
      <c r="J398" s="480">
        <v>-590.72438363818173</v>
      </c>
      <c r="K398" s="488">
        <v>-569.10166572341586</v>
      </c>
      <c r="L398" s="488">
        <v>-569.10166572341586</v>
      </c>
      <c r="M398" s="477">
        <f t="shared" si="58"/>
        <v>0</v>
      </c>
      <c r="N398" s="437">
        <v>344.95163575452347</v>
      </c>
      <c r="O398" s="437">
        <v>345.50929174307993</v>
      </c>
      <c r="P398" s="435">
        <v>367.23318082629805</v>
      </c>
      <c r="Q398" s="435">
        <v>367.23318082629805</v>
      </c>
      <c r="R398" s="476">
        <f t="shared" si="59"/>
        <v>0</v>
      </c>
      <c r="S398" s="437">
        <v>555.79720775916849</v>
      </c>
      <c r="T398" s="437">
        <v>555.79720775916849</v>
      </c>
      <c r="U398" s="435">
        <v>548.20057800177244</v>
      </c>
      <c r="V398" s="435">
        <v>548.20057800177244</v>
      </c>
      <c r="W398" s="476">
        <f t="shared" si="60"/>
        <v>0</v>
      </c>
      <c r="X398" s="437">
        <v>900.74884351369201</v>
      </c>
      <c r="Y398" s="437">
        <v>901.30649950224847</v>
      </c>
      <c r="Z398" s="435">
        <v>915.43375882807061</v>
      </c>
      <c r="AA398" s="435">
        <v>915.43375882807061</v>
      </c>
      <c r="AB398" s="476">
        <f t="shared" si="61"/>
        <v>0</v>
      </c>
      <c r="AC398" s="437">
        <v>222.91575754611719</v>
      </c>
      <c r="AD398" s="437">
        <v>221.12160810430132</v>
      </c>
      <c r="AE398" s="437">
        <v>221.12160810430132</v>
      </c>
      <c r="AF398" s="435">
        <f t="shared" si="62"/>
        <v>220.92355982505865</v>
      </c>
      <c r="AG398" s="476">
        <f t="shared" si="63"/>
        <v>0.19804827924266988</v>
      </c>
      <c r="AH398" s="437">
        <v>1123.664601059809</v>
      </c>
      <c r="AI398" s="437">
        <v>1122.4281076065499</v>
      </c>
      <c r="AJ398" s="435">
        <v>1136.555366932372</v>
      </c>
      <c r="AK398" s="425">
        <f t="shared" si="64"/>
        <v>1136.3573186531291</v>
      </c>
      <c r="AL398" s="476">
        <f t="shared" si="65"/>
        <v>0.19804827924281199</v>
      </c>
      <c r="AM398" s="426">
        <v>13</v>
      </c>
      <c r="AN398" s="426">
        <v>13</v>
      </c>
    </row>
    <row r="399" spans="1:40">
      <c r="A399" s="431">
        <v>257</v>
      </c>
      <c r="B399" s="432" t="s">
        <v>541</v>
      </c>
      <c r="C399" s="433">
        <v>40722</v>
      </c>
      <c r="D399" s="485">
        <v>664.02254707395241</v>
      </c>
      <c r="E399" s="485">
        <v>658.23766739854966</v>
      </c>
      <c r="F399" s="486">
        <v>661.65799684548188</v>
      </c>
      <c r="G399" s="486">
        <v>661.65799684548188</v>
      </c>
      <c r="H399" s="490">
        <f t="shared" si="57"/>
        <v>0</v>
      </c>
      <c r="I399" s="480">
        <v>214.28983434208371</v>
      </c>
      <c r="J399" s="480">
        <v>219.68506305222903</v>
      </c>
      <c r="K399" s="488">
        <v>208.79125763826084</v>
      </c>
      <c r="L399" s="488">
        <v>208.79125763826084</v>
      </c>
      <c r="M399" s="477">
        <f t="shared" si="58"/>
        <v>0</v>
      </c>
      <c r="N399" s="437">
        <v>878.31238141603615</v>
      </c>
      <c r="O399" s="437">
        <v>877.92273045077877</v>
      </c>
      <c r="P399" s="435">
        <v>870.44925448374272</v>
      </c>
      <c r="Q399" s="435">
        <v>870.44925448374272</v>
      </c>
      <c r="R399" s="476">
        <f t="shared" si="59"/>
        <v>0</v>
      </c>
      <c r="S399" s="437">
        <v>-23.287511335669453</v>
      </c>
      <c r="T399" s="437">
        <v>-23.287511335669453</v>
      </c>
      <c r="U399" s="435">
        <v>-23.515399770588246</v>
      </c>
      <c r="V399" s="435">
        <v>-23.515399770588246</v>
      </c>
      <c r="W399" s="476">
        <f t="shared" si="60"/>
        <v>0</v>
      </c>
      <c r="X399" s="437">
        <v>855.02487008036667</v>
      </c>
      <c r="Y399" s="437">
        <v>854.63521911510929</v>
      </c>
      <c r="Z399" s="435">
        <v>846.93385471315446</v>
      </c>
      <c r="AA399" s="435">
        <v>846.93385471315446</v>
      </c>
      <c r="AB399" s="476">
        <f t="shared" si="61"/>
        <v>0</v>
      </c>
      <c r="AC399" s="437">
        <v>112.68843741758556</v>
      </c>
      <c r="AD399" s="437">
        <v>113.24989278348286</v>
      </c>
      <c r="AE399" s="437">
        <v>113.24989278348286</v>
      </c>
      <c r="AF399" s="435">
        <f t="shared" si="62"/>
        <v>110.51489517860526</v>
      </c>
      <c r="AG399" s="476">
        <f t="shared" si="63"/>
        <v>2.7349976048776057</v>
      </c>
      <c r="AH399" s="437">
        <v>967.7133074979522</v>
      </c>
      <c r="AI399" s="437">
        <v>967.88511189859219</v>
      </c>
      <c r="AJ399" s="435">
        <v>960.18374749663735</v>
      </c>
      <c r="AK399" s="425">
        <f t="shared" si="64"/>
        <v>957.44874989175969</v>
      </c>
      <c r="AL399" s="476">
        <f t="shared" si="65"/>
        <v>2.7349976048776625</v>
      </c>
      <c r="AM399" s="426">
        <v>1</v>
      </c>
      <c r="AN399" s="427">
        <v>34</v>
      </c>
    </row>
    <row r="400" spans="1:40">
      <c r="A400" s="431">
        <v>260</v>
      </c>
      <c r="B400" s="432" t="s">
        <v>542</v>
      </c>
      <c r="C400" s="433">
        <v>9727</v>
      </c>
      <c r="D400" s="485">
        <v>133.71775865127867</v>
      </c>
      <c r="E400" s="485">
        <v>132.24633983499569</v>
      </c>
      <c r="F400" s="486">
        <v>134.56640265777907</v>
      </c>
      <c r="G400" s="486">
        <v>134.56640265777907</v>
      </c>
      <c r="H400" s="490">
        <f t="shared" si="57"/>
        <v>0</v>
      </c>
      <c r="I400" s="480">
        <v>440.44702491986408</v>
      </c>
      <c r="J400" s="480">
        <v>398.52401695946696</v>
      </c>
      <c r="K400" s="488">
        <v>403.7925451506589</v>
      </c>
      <c r="L400" s="488">
        <v>403.7925451506589</v>
      </c>
      <c r="M400" s="477">
        <f t="shared" si="58"/>
        <v>0</v>
      </c>
      <c r="N400" s="437">
        <v>574.16478357114272</v>
      </c>
      <c r="O400" s="437">
        <v>530.77035679446271</v>
      </c>
      <c r="P400" s="435">
        <v>538.35894780843796</v>
      </c>
      <c r="Q400" s="435">
        <v>538.35894780843796</v>
      </c>
      <c r="R400" s="476">
        <f t="shared" si="59"/>
        <v>0</v>
      </c>
      <c r="S400" s="437">
        <v>542.24722042060182</v>
      </c>
      <c r="T400" s="437">
        <v>542.24722042060182</v>
      </c>
      <c r="U400" s="435">
        <v>541.71875328260023</v>
      </c>
      <c r="V400" s="435">
        <v>541.71875328260023</v>
      </c>
      <c r="W400" s="476">
        <f t="shared" si="60"/>
        <v>0</v>
      </c>
      <c r="X400" s="437">
        <v>1116.4120039917445</v>
      </c>
      <c r="Y400" s="437">
        <v>1073.0175772150644</v>
      </c>
      <c r="Z400" s="435">
        <v>1080.0777010910383</v>
      </c>
      <c r="AA400" s="435">
        <v>1080.0777010910383</v>
      </c>
      <c r="AB400" s="476">
        <f t="shared" si="61"/>
        <v>0</v>
      </c>
      <c r="AC400" s="437">
        <v>219.69580018929258</v>
      </c>
      <c r="AD400" s="437">
        <v>218.23354884302574</v>
      </c>
      <c r="AE400" s="437">
        <v>218.23354884302574</v>
      </c>
      <c r="AF400" s="435">
        <f t="shared" si="62"/>
        <v>216.35868341259115</v>
      </c>
      <c r="AG400" s="476">
        <f t="shared" si="63"/>
        <v>1.8748654304345962</v>
      </c>
      <c r="AH400" s="437">
        <v>1336.1078041810372</v>
      </c>
      <c r="AI400" s="437">
        <v>1291.2511260580902</v>
      </c>
      <c r="AJ400" s="435">
        <v>1298.3112499340641</v>
      </c>
      <c r="AK400" s="425">
        <f t="shared" si="64"/>
        <v>1296.4363845036294</v>
      </c>
      <c r="AL400" s="476">
        <f t="shared" si="65"/>
        <v>1.8748654304347383</v>
      </c>
      <c r="AM400" s="426">
        <v>12</v>
      </c>
      <c r="AN400" s="426">
        <v>12</v>
      </c>
    </row>
    <row r="401" spans="1:40">
      <c r="A401" s="431">
        <v>261</v>
      </c>
      <c r="B401" s="432" t="s">
        <v>103</v>
      </c>
      <c r="C401" s="433">
        <v>6637</v>
      </c>
      <c r="D401" s="485">
        <v>1331.1028307728996</v>
      </c>
      <c r="E401" s="485">
        <v>1320.3733555534343</v>
      </c>
      <c r="F401" s="486">
        <v>1317.8318716164652</v>
      </c>
      <c r="G401" s="486">
        <v>1317.8318716164652</v>
      </c>
      <c r="H401" s="490">
        <f t="shared" si="57"/>
        <v>0</v>
      </c>
      <c r="I401" s="480">
        <v>300.74918438215929</v>
      </c>
      <c r="J401" s="480">
        <v>307.57377061045025</v>
      </c>
      <c r="K401" s="488">
        <v>313.90788479958991</v>
      </c>
      <c r="L401" s="488">
        <v>313.90788479958991</v>
      </c>
      <c r="M401" s="477">
        <f t="shared" si="58"/>
        <v>0</v>
      </c>
      <c r="N401" s="437">
        <v>1631.8520151550588</v>
      </c>
      <c r="O401" s="437">
        <v>1627.9471261638846</v>
      </c>
      <c r="P401" s="435">
        <v>1631.7397564160551</v>
      </c>
      <c r="Q401" s="435">
        <v>1631.7397564160551</v>
      </c>
      <c r="R401" s="476">
        <f t="shared" si="59"/>
        <v>0</v>
      </c>
      <c r="S401" s="437">
        <v>-49.087326615279466</v>
      </c>
      <c r="T401" s="437">
        <v>-49.087326615279466</v>
      </c>
      <c r="U401" s="435">
        <v>-49.00157740738959</v>
      </c>
      <c r="V401" s="435">
        <v>-49.00157740738959</v>
      </c>
      <c r="W401" s="476">
        <f t="shared" si="60"/>
        <v>0</v>
      </c>
      <c r="X401" s="437">
        <v>1582.7646885397792</v>
      </c>
      <c r="Y401" s="437">
        <v>1578.859799548605</v>
      </c>
      <c r="Z401" s="435">
        <v>1582.7381790086654</v>
      </c>
      <c r="AA401" s="435">
        <v>1582.7381790086654</v>
      </c>
      <c r="AB401" s="476">
        <f t="shared" si="61"/>
        <v>0</v>
      </c>
      <c r="AC401" s="437">
        <v>187.24395347079167</v>
      </c>
      <c r="AD401" s="437">
        <v>186.49276999333176</v>
      </c>
      <c r="AE401" s="437">
        <v>186.49276999333176</v>
      </c>
      <c r="AF401" s="435">
        <f t="shared" si="62"/>
        <v>181.88507258379221</v>
      </c>
      <c r="AG401" s="476">
        <f t="shared" si="63"/>
        <v>4.6076974095395542</v>
      </c>
      <c r="AH401" s="437">
        <v>1770.0086420105708</v>
      </c>
      <c r="AI401" s="437">
        <v>1765.3525695419366</v>
      </c>
      <c r="AJ401" s="435">
        <v>1769.2309490019973</v>
      </c>
      <c r="AK401" s="425">
        <f t="shared" si="64"/>
        <v>1764.6232515924578</v>
      </c>
      <c r="AL401" s="476">
        <f t="shared" si="65"/>
        <v>4.6076974095394689</v>
      </c>
      <c r="AM401" s="426">
        <v>19</v>
      </c>
      <c r="AN401" s="426">
        <v>19</v>
      </c>
    </row>
    <row r="402" spans="1:40">
      <c r="A402" s="431">
        <v>263</v>
      </c>
      <c r="B402" s="432" t="s">
        <v>104</v>
      </c>
      <c r="C402" s="433">
        <v>7597</v>
      </c>
      <c r="D402" s="485">
        <v>282.41568496974156</v>
      </c>
      <c r="E402" s="485">
        <v>279.72979206198232</v>
      </c>
      <c r="F402" s="486">
        <v>279.68442112567334</v>
      </c>
      <c r="G402" s="486">
        <v>279.68442112567334</v>
      </c>
      <c r="H402" s="490">
        <f t="shared" si="57"/>
        <v>0</v>
      </c>
      <c r="I402" s="480">
        <v>138.88510293270207</v>
      </c>
      <c r="J402" s="480">
        <v>156.02898367316641</v>
      </c>
      <c r="K402" s="488">
        <v>153.17793675135604</v>
      </c>
      <c r="L402" s="488">
        <v>153.17793675135604</v>
      </c>
      <c r="M402" s="477">
        <f t="shared" si="58"/>
        <v>0</v>
      </c>
      <c r="N402" s="437">
        <v>421.30078790244363</v>
      </c>
      <c r="O402" s="437">
        <v>435.75877573514867</v>
      </c>
      <c r="P402" s="435">
        <v>432.86235787702941</v>
      </c>
      <c r="Q402" s="435">
        <v>432.86235787702941</v>
      </c>
      <c r="R402" s="476">
        <f t="shared" si="59"/>
        <v>0</v>
      </c>
      <c r="S402" s="437">
        <v>595.71862675275042</v>
      </c>
      <c r="T402" s="437">
        <v>595.71862675275042</v>
      </c>
      <c r="U402" s="435">
        <v>592.61864248631787</v>
      </c>
      <c r="V402" s="435">
        <v>592.61864248631787</v>
      </c>
      <c r="W402" s="476">
        <f t="shared" si="60"/>
        <v>0</v>
      </c>
      <c r="X402" s="437">
        <v>1017.0194146551941</v>
      </c>
      <c r="Y402" s="437">
        <v>1031.4774024878991</v>
      </c>
      <c r="Z402" s="435">
        <v>1025.4810003633472</v>
      </c>
      <c r="AA402" s="435">
        <v>1025.4810003633472</v>
      </c>
      <c r="AB402" s="476">
        <f t="shared" si="61"/>
        <v>0</v>
      </c>
      <c r="AC402" s="437">
        <v>240.02607775885653</v>
      </c>
      <c r="AD402" s="437">
        <v>238.04281175592638</v>
      </c>
      <c r="AE402" s="437">
        <v>238.04281175592638</v>
      </c>
      <c r="AF402" s="435">
        <f t="shared" si="62"/>
        <v>237.71580938237457</v>
      </c>
      <c r="AG402" s="476">
        <f t="shared" si="63"/>
        <v>0.32700237355180661</v>
      </c>
      <c r="AH402" s="437">
        <v>1257.0454924140506</v>
      </c>
      <c r="AI402" s="437">
        <v>1269.5202142438254</v>
      </c>
      <c r="AJ402" s="435">
        <v>1263.5238121192738</v>
      </c>
      <c r="AK402" s="425">
        <f t="shared" si="64"/>
        <v>1263.1968097457218</v>
      </c>
      <c r="AL402" s="476">
        <f t="shared" si="65"/>
        <v>0.32700237355197714</v>
      </c>
      <c r="AM402" s="426">
        <v>11</v>
      </c>
      <c r="AN402" s="426">
        <v>11</v>
      </c>
    </row>
    <row r="403" spans="1:40">
      <c r="A403" s="431">
        <v>265</v>
      </c>
      <c r="B403" s="432" t="s">
        <v>105</v>
      </c>
      <c r="C403" s="433">
        <v>1064</v>
      </c>
      <c r="D403" s="485">
        <v>788.53417088650031</v>
      </c>
      <c r="E403" s="485">
        <v>781.9332132980104</v>
      </c>
      <c r="F403" s="486">
        <v>778.61213437178935</v>
      </c>
      <c r="G403" s="486">
        <v>778.61213437178935</v>
      </c>
      <c r="H403" s="490">
        <f t="shared" si="57"/>
        <v>0</v>
      </c>
      <c r="I403" s="480">
        <v>506.30437528268573</v>
      </c>
      <c r="J403" s="480">
        <v>484.08544388629485</v>
      </c>
      <c r="K403" s="488">
        <v>485.04341342862176</v>
      </c>
      <c r="L403" s="488">
        <v>485.04341342862176</v>
      </c>
      <c r="M403" s="477">
        <f t="shared" si="58"/>
        <v>0</v>
      </c>
      <c r="N403" s="437">
        <v>1294.838546169186</v>
      </c>
      <c r="O403" s="437">
        <v>1266.0186571843053</v>
      </c>
      <c r="P403" s="435">
        <v>1263.6555478004111</v>
      </c>
      <c r="Q403" s="435">
        <v>1263.6555478004111</v>
      </c>
      <c r="R403" s="476">
        <f t="shared" si="59"/>
        <v>0</v>
      </c>
      <c r="S403" s="437">
        <v>330.72532368051355</v>
      </c>
      <c r="T403" s="437">
        <v>330.72532368051355</v>
      </c>
      <c r="U403" s="435">
        <v>331.51838261617576</v>
      </c>
      <c r="V403" s="435">
        <v>331.51838261617576</v>
      </c>
      <c r="W403" s="476">
        <f t="shared" si="60"/>
        <v>0</v>
      </c>
      <c r="X403" s="437">
        <v>1625.5638698496996</v>
      </c>
      <c r="Y403" s="437">
        <v>1596.7439808648187</v>
      </c>
      <c r="Z403" s="435">
        <v>1595.1739304165867</v>
      </c>
      <c r="AA403" s="435">
        <v>1595.1739304165867</v>
      </c>
      <c r="AB403" s="476">
        <f t="shared" si="61"/>
        <v>0</v>
      </c>
      <c r="AC403" s="437">
        <v>232.6296898420309</v>
      </c>
      <c r="AD403" s="437">
        <v>230.3906196224747</v>
      </c>
      <c r="AE403" s="437">
        <v>230.3906196224747</v>
      </c>
      <c r="AF403" s="435">
        <f t="shared" si="62"/>
        <v>229.50621627134856</v>
      </c>
      <c r="AG403" s="476">
        <f t="shared" si="63"/>
        <v>0.88440335112613866</v>
      </c>
      <c r="AH403" s="437">
        <v>1858.1935596917306</v>
      </c>
      <c r="AI403" s="437">
        <v>1827.1346004872935</v>
      </c>
      <c r="AJ403" s="435">
        <v>1825.5645500390615</v>
      </c>
      <c r="AK403" s="425">
        <f t="shared" si="64"/>
        <v>1824.6801466879351</v>
      </c>
      <c r="AL403" s="476">
        <f t="shared" si="65"/>
        <v>0.88440335112636603</v>
      </c>
      <c r="AM403" s="426">
        <v>13</v>
      </c>
      <c r="AN403" s="426">
        <v>13</v>
      </c>
    </row>
    <row r="404" spans="1:40">
      <c r="A404" s="431">
        <v>271</v>
      </c>
      <c r="B404" s="432" t="s">
        <v>543</v>
      </c>
      <c r="C404" s="433">
        <v>6903</v>
      </c>
      <c r="D404" s="485">
        <v>37.031108601015923</v>
      </c>
      <c r="E404" s="485">
        <v>36.249919733174245</v>
      </c>
      <c r="F404" s="486">
        <v>37.80132492308109</v>
      </c>
      <c r="G404" s="486">
        <v>37.80132492308109</v>
      </c>
      <c r="H404" s="490">
        <f t="shared" si="57"/>
        <v>0</v>
      </c>
      <c r="I404" s="480">
        <v>-207.57616681180269</v>
      </c>
      <c r="J404" s="480">
        <v>-200.43593075056455</v>
      </c>
      <c r="K404" s="488">
        <v>-211.07352454358059</v>
      </c>
      <c r="L404" s="488">
        <v>-211.07352454358059</v>
      </c>
      <c r="M404" s="477">
        <f t="shared" si="58"/>
        <v>0</v>
      </c>
      <c r="N404" s="437">
        <v>-170.54505821078678</v>
      </c>
      <c r="O404" s="437">
        <v>-164.18601101739031</v>
      </c>
      <c r="P404" s="435">
        <v>-173.27219962049949</v>
      </c>
      <c r="Q404" s="435">
        <v>-173.27219962049949</v>
      </c>
      <c r="R404" s="476">
        <f t="shared" si="59"/>
        <v>0</v>
      </c>
      <c r="S404" s="437">
        <v>430.21801646961876</v>
      </c>
      <c r="T404" s="437">
        <v>430.21801646961876</v>
      </c>
      <c r="U404" s="435">
        <v>431.59041388638553</v>
      </c>
      <c r="V404" s="435">
        <v>431.59041388638553</v>
      </c>
      <c r="W404" s="476">
        <f t="shared" si="60"/>
        <v>0</v>
      </c>
      <c r="X404" s="437">
        <v>259.67295825883195</v>
      </c>
      <c r="Y404" s="437">
        <v>266.03200545222842</v>
      </c>
      <c r="Z404" s="435">
        <v>258.31821426588607</v>
      </c>
      <c r="AA404" s="435">
        <v>258.31821426588607</v>
      </c>
      <c r="AB404" s="476">
        <f t="shared" si="61"/>
        <v>0</v>
      </c>
      <c r="AC404" s="437">
        <v>208.14277447821172</v>
      </c>
      <c r="AD404" s="437">
        <v>206.71331262296178</v>
      </c>
      <c r="AE404" s="437">
        <v>206.71331262296178</v>
      </c>
      <c r="AF404" s="435">
        <f t="shared" si="62"/>
        <v>204.39317791754056</v>
      </c>
      <c r="AG404" s="476">
        <f t="shared" si="63"/>
        <v>2.3201347054212249</v>
      </c>
      <c r="AH404" s="437">
        <v>467.81573273704367</v>
      </c>
      <c r="AI404" s="437">
        <v>472.7453180751902</v>
      </c>
      <c r="AJ404" s="435">
        <v>465.03152688884785</v>
      </c>
      <c r="AK404" s="425">
        <f t="shared" si="64"/>
        <v>462.7113921834266</v>
      </c>
      <c r="AL404" s="476">
        <f t="shared" si="65"/>
        <v>2.3201347054212533</v>
      </c>
      <c r="AM404" s="426">
        <v>4</v>
      </c>
      <c r="AN404" s="426">
        <v>4</v>
      </c>
    </row>
    <row r="405" spans="1:40">
      <c r="A405" s="431">
        <v>272</v>
      </c>
      <c r="B405" s="432" t="s">
        <v>544</v>
      </c>
      <c r="C405" s="433">
        <v>48006</v>
      </c>
      <c r="D405" s="485">
        <v>566.83287726878507</v>
      </c>
      <c r="E405" s="485">
        <v>561.95750465342644</v>
      </c>
      <c r="F405" s="486">
        <v>560.40366959926484</v>
      </c>
      <c r="G405" s="486">
        <v>560.40366959926484</v>
      </c>
      <c r="H405" s="490">
        <f t="shared" si="57"/>
        <v>0</v>
      </c>
      <c r="I405" s="480">
        <v>-345.24400313799538</v>
      </c>
      <c r="J405" s="480">
        <v>-341.27813157584018</v>
      </c>
      <c r="K405" s="488">
        <v>-352.32697569487078</v>
      </c>
      <c r="L405" s="488">
        <v>-352.32697569487078</v>
      </c>
      <c r="M405" s="477">
        <f t="shared" si="58"/>
        <v>0</v>
      </c>
      <c r="N405" s="437">
        <v>221.58887413078975</v>
      </c>
      <c r="O405" s="437">
        <v>220.67937307758626</v>
      </c>
      <c r="P405" s="435">
        <v>208.07669390439412</v>
      </c>
      <c r="Q405" s="435">
        <v>208.07669390439412</v>
      </c>
      <c r="R405" s="476">
        <f t="shared" si="59"/>
        <v>0</v>
      </c>
      <c r="S405" s="437">
        <v>189.24439571219915</v>
      </c>
      <c r="T405" s="437">
        <v>189.24439571219915</v>
      </c>
      <c r="U405" s="435">
        <v>189.53210044214313</v>
      </c>
      <c r="V405" s="435">
        <v>189.53210044214313</v>
      </c>
      <c r="W405" s="476">
        <f t="shared" si="60"/>
        <v>0</v>
      </c>
      <c r="X405" s="437">
        <v>410.83326984298884</v>
      </c>
      <c r="Y405" s="437">
        <v>409.92376878978547</v>
      </c>
      <c r="Z405" s="435">
        <v>397.60879434653725</v>
      </c>
      <c r="AA405" s="435">
        <v>397.60879434653725</v>
      </c>
      <c r="AB405" s="476">
        <f t="shared" si="61"/>
        <v>0</v>
      </c>
      <c r="AC405" s="437">
        <v>160.22076593651207</v>
      </c>
      <c r="AD405" s="437">
        <v>159.56739836521692</v>
      </c>
      <c r="AE405" s="437">
        <v>159.56739836521692</v>
      </c>
      <c r="AF405" s="435">
        <f t="shared" si="62"/>
        <v>157.87892241796203</v>
      </c>
      <c r="AG405" s="476">
        <f t="shared" si="63"/>
        <v>1.6884759472548865</v>
      </c>
      <c r="AH405" s="437">
        <v>571.05403577950085</v>
      </c>
      <c r="AI405" s="437">
        <v>569.49116715500236</v>
      </c>
      <c r="AJ405" s="435">
        <v>557.1761927117542</v>
      </c>
      <c r="AK405" s="425">
        <f t="shared" si="64"/>
        <v>555.48771676449928</v>
      </c>
      <c r="AL405" s="476">
        <f t="shared" si="65"/>
        <v>1.6884759472549149</v>
      </c>
      <c r="AM405" s="426">
        <v>16</v>
      </c>
      <c r="AN405" s="426">
        <v>16</v>
      </c>
    </row>
    <row r="406" spans="1:40">
      <c r="A406" s="431">
        <v>273</v>
      </c>
      <c r="B406" s="432" t="s">
        <v>108</v>
      </c>
      <c r="C406" s="433">
        <v>3999</v>
      </c>
      <c r="D406" s="485">
        <v>1101.0226136046313</v>
      </c>
      <c r="E406" s="485">
        <v>1092.1254670079832</v>
      </c>
      <c r="F406" s="486">
        <v>1093.0595637797951</v>
      </c>
      <c r="G406" s="486">
        <v>1093.0595637797951</v>
      </c>
      <c r="H406" s="490">
        <f t="shared" si="57"/>
        <v>0</v>
      </c>
      <c r="I406" s="480">
        <v>-11.77794824562106</v>
      </c>
      <c r="J406" s="480">
        <v>-4.0499912578640247</v>
      </c>
      <c r="K406" s="488">
        <v>5.2016973704824654</v>
      </c>
      <c r="L406" s="488">
        <v>5.2016973704824654</v>
      </c>
      <c r="M406" s="477">
        <f t="shared" si="58"/>
        <v>0</v>
      </c>
      <c r="N406" s="437">
        <v>1089.2446653590102</v>
      </c>
      <c r="O406" s="437">
        <v>1088.0754757501193</v>
      </c>
      <c r="P406" s="435">
        <v>1098.2612611502777</v>
      </c>
      <c r="Q406" s="435">
        <v>1098.2612611502777</v>
      </c>
      <c r="R406" s="476">
        <f t="shared" si="59"/>
        <v>0</v>
      </c>
      <c r="S406" s="437">
        <v>68.024749208550674</v>
      </c>
      <c r="T406" s="437">
        <v>68.024749208550674</v>
      </c>
      <c r="U406" s="435">
        <v>65.222435439813708</v>
      </c>
      <c r="V406" s="435">
        <v>65.222435439813708</v>
      </c>
      <c r="W406" s="476">
        <f t="shared" si="60"/>
        <v>0</v>
      </c>
      <c r="X406" s="437">
        <v>1157.2694145675609</v>
      </c>
      <c r="Y406" s="437">
        <v>1156.10022495867</v>
      </c>
      <c r="Z406" s="435">
        <v>1163.4836965900913</v>
      </c>
      <c r="AA406" s="435">
        <v>1163.4836965900913</v>
      </c>
      <c r="AB406" s="476">
        <f t="shared" si="61"/>
        <v>0</v>
      </c>
      <c r="AC406" s="437">
        <v>190.46090461484266</v>
      </c>
      <c r="AD406" s="437">
        <v>189.52246914248767</v>
      </c>
      <c r="AE406" s="437">
        <v>189.52246914248767</v>
      </c>
      <c r="AF406" s="435">
        <f t="shared" si="62"/>
        <v>186.37541743372427</v>
      </c>
      <c r="AG406" s="476">
        <f t="shared" si="63"/>
        <v>3.1470517087633993</v>
      </c>
      <c r="AH406" s="437">
        <v>1347.7303191824037</v>
      </c>
      <c r="AI406" s="437">
        <v>1345.6226941011578</v>
      </c>
      <c r="AJ406" s="435">
        <v>1353.0061657325791</v>
      </c>
      <c r="AK406" s="425">
        <f t="shared" si="64"/>
        <v>1349.8591140238157</v>
      </c>
      <c r="AL406" s="476">
        <f t="shared" si="65"/>
        <v>3.1470517087634562</v>
      </c>
      <c r="AM406" s="426">
        <v>19</v>
      </c>
      <c r="AN406" s="426">
        <v>19</v>
      </c>
    </row>
    <row r="407" spans="1:40">
      <c r="A407" s="431">
        <v>275</v>
      </c>
      <c r="B407" s="432" t="s">
        <v>109</v>
      </c>
      <c r="C407" s="433">
        <v>2521</v>
      </c>
      <c r="D407" s="485">
        <v>200.76941478008862</v>
      </c>
      <c r="E407" s="485">
        <v>198.73404619295377</v>
      </c>
      <c r="F407" s="486">
        <v>199.2044770728078</v>
      </c>
      <c r="G407" s="486">
        <v>199.2044770728078</v>
      </c>
      <c r="H407" s="490">
        <f t="shared" si="57"/>
        <v>0</v>
      </c>
      <c r="I407" s="480">
        <v>102.09651114447797</v>
      </c>
      <c r="J407" s="480">
        <v>108.8002794614146</v>
      </c>
      <c r="K407" s="488">
        <v>109.37617647042627</v>
      </c>
      <c r="L407" s="488">
        <v>109.37617647042627</v>
      </c>
      <c r="M407" s="477">
        <f t="shared" si="58"/>
        <v>0</v>
      </c>
      <c r="N407" s="437">
        <v>302.86592592456662</v>
      </c>
      <c r="O407" s="437">
        <v>307.53432565436839</v>
      </c>
      <c r="P407" s="435">
        <v>308.58065354323406</v>
      </c>
      <c r="Q407" s="435">
        <v>308.58065354323406</v>
      </c>
      <c r="R407" s="476">
        <f t="shared" si="59"/>
        <v>0</v>
      </c>
      <c r="S407" s="437">
        <v>494.85495674298534</v>
      </c>
      <c r="T407" s="437">
        <v>494.85495674298534</v>
      </c>
      <c r="U407" s="435">
        <v>493.32037484557486</v>
      </c>
      <c r="V407" s="435">
        <v>493.32037484557486</v>
      </c>
      <c r="W407" s="476">
        <f t="shared" si="60"/>
        <v>0</v>
      </c>
      <c r="X407" s="437">
        <v>797.72088266755202</v>
      </c>
      <c r="Y407" s="437">
        <v>802.38928239735378</v>
      </c>
      <c r="Z407" s="435">
        <v>801.90102838880898</v>
      </c>
      <c r="AA407" s="435">
        <v>801.90102838880898</v>
      </c>
      <c r="AB407" s="476">
        <f t="shared" si="61"/>
        <v>0</v>
      </c>
      <c r="AC407" s="437">
        <v>210.65817956584098</v>
      </c>
      <c r="AD407" s="437">
        <v>208.71130876053286</v>
      </c>
      <c r="AE407" s="437">
        <v>208.71130876053286</v>
      </c>
      <c r="AF407" s="435">
        <f t="shared" si="62"/>
        <v>207.18476114747722</v>
      </c>
      <c r="AG407" s="476">
        <f t="shared" si="63"/>
        <v>1.5265476130556408</v>
      </c>
      <c r="AH407" s="437">
        <v>1008.379062233393</v>
      </c>
      <c r="AI407" s="437">
        <v>1011.1005911578867</v>
      </c>
      <c r="AJ407" s="435">
        <v>1010.6123371493418</v>
      </c>
      <c r="AK407" s="425">
        <f t="shared" si="64"/>
        <v>1009.0857895362863</v>
      </c>
      <c r="AL407" s="476">
        <f t="shared" si="65"/>
        <v>1.5265476130555271</v>
      </c>
      <c r="AM407" s="426">
        <v>13</v>
      </c>
      <c r="AN407" s="426">
        <v>13</v>
      </c>
    </row>
    <row r="408" spans="1:40">
      <c r="A408" s="431">
        <v>276</v>
      </c>
      <c r="B408" s="432" t="s">
        <v>545</v>
      </c>
      <c r="C408" s="433">
        <v>15157</v>
      </c>
      <c r="D408" s="485">
        <v>721.75903558586015</v>
      </c>
      <c r="E408" s="485">
        <v>715.71489587375913</v>
      </c>
      <c r="F408" s="486">
        <v>713.55858148988034</v>
      </c>
      <c r="G408" s="486">
        <v>713.55858148988034</v>
      </c>
      <c r="H408" s="490">
        <f t="shared" si="57"/>
        <v>0</v>
      </c>
      <c r="I408" s="480">
        <v>39.364770896186499</v>
      </c>
      <c r="J408" s="480">
        <v>26.41601272649757</v>
      </c>
      <c r="K408" s="488">
        <v>23.153317101968586</v>
      </c>
      <c r="L408" s="488">
        <v>23.153317101968586</v>
      </c>
      <c r="M408" s="477">
        <f t="shared" si="58"/>
        <v>0</v>
      </c>
      <c r="N408" s="437">
        <v>761.1238064820468</v>
      </c>
      <c r="O408" s="437">
        <v>742.1309086002567</v>
      </c>
      <c r="P408" s="435">
        <v>736.71189859184892</v>
      </c>
      <c r="Q408" s="435">
        <v>736.71189859184892</v>
      </c>
      <c r="R408" s="476">
        <f t="shared" si="59"/>
        <v>0</v>
      </c>
      <c r="S408" s="437">
        <v>356.05383144407477</v>
      </c>
      <c r="T408" s="437">
        <v>356.05383144407477</v>
      </c>
      <c r="U408" s="435">
        <v>355.14856475821824</v>
      </c>
      <c r="V408" s="435">
        <v>355.14856475821824</v>
      </c>
      <c r="W408" s="476">
        <f t="shared" si="60"/>
        <v>0</v>
      </c>
      <c r="X408" s="437">
        <v>1117.1776379261216</v>
      </c>
      <c r="Y408" s="437">
        <v>1098.1847400443314</v>
      </c>
      <c r="Z408" s="435">
        <v>1091.8604633500672</v>
      </c>
      <c r="AA408" s="435">
        <v>1091.8604633500672</v>
      </c>
      <c r="AB408" s="476">
        <f t="shared" si="61"/>
        <v>0</v>
      </c>
      <c r="AC408" s="437">
        <v>134.51767098969418</v>
      </c>
      <c r="AD408" s="437">
        <v>134.52125417307599</v>
      </c>
      <c r="AE408" s="437">
        <v>134.52125417307599</v>
      </c>
      <c r="AF408" s="435">
        <f t="shared" si="62"/>
        <v>131.45214763214292</v>
      </c>
      <c r="AG408" s="476">
        <f t="shared" si="63"/>
        <v>3.0691065409330633</v>
      </c>
      <c r="AH408" s="437">
        <v>1251.6953089158158</v>
      </c>
      <c r="AI408" s="437">
        <v>1232.7059942174074</v>
      </c>
      <c r="AJ408" s="435">
        <v>1226.3817175231432</v>
      </c>
      <c r="AK408" s="425">
        <f t="shared" si="64"/>
        <v>1223.3126109822101</v>
      </c>
      <c r="AL408" s="476">
        <f t="shared" si="65"/>
        <v>3.0691065409330349</v>
      </c>
      <c r="AM408" s="426">
        <v>12</v>
      </c>
      <c r="AN408" s="426">
        <v>12</v>
      </c>
    </row>
    <row r="409" spans="1:40">
      <c r="A409" s="431">
        <v>280</v>
      </c>
      <c r="B409" s="432" t="s">
        <v>111</v>
      </c>
      <c r="C409" s="433">
        <v>2024</v>
      </c>
      <c r="D409" s="485">
        <v>706.57864229341033</v>
      </c>
      <c r="E409" s="485">
        <v>700.75797333604226</v>
      </c>
      <c r="F409" s="486">
        <v>703.69178342171733</v>
      </c>
      <c r="G409" s="486">
        <v>703.69178342171733</v>
      </c>
      <c r="H409" s="490">
        <f t="shared" si="57"/>
        <v>0</v>
      </c>
      <c r="I409" s="480">
        <v>131.40373526862581</v>
      </c>
      <c r="J409" s="480">
        <v>138.01921257438102</v>
      </c>
      <c r="K409" s="488">
        <v>140.9014838298398</v>
      </c>
      <c r="L409" s="488">
        <v>140.9014838298398</v>
      </c>
      <c r="M409" s="477">
        <f t="shared" si="58"/>
        <v>0</v>
      </c>
      <c r="N409" s="437">
        <v>837.98237756203605</v>
      </c>
      <c r="O409" s="437">
        <v>838.77718591042321</v>
      </c>
      <c r="P409" s="435">
        <v>844.59326725155699</v>
      </c>
      <c r="Q409" s="435">
        <v>844.59326725155699</v>
      </c>
      <c r="R409" s="476">
        <f t="shared" si="59"/>
        <v>0</v>
      </c>
      <c r="S409" s="437">
        <v>458.38247417337584</v>
      </c>
      <c r="T409" s="437">
        <v>458.38247417337584</v>
      </c>
      <c r="U409" s="435">
        <v>456.32597589348461</v>
      </c>
      <c r="V409" s="435">
        <v>456.32597589348461</v>
      </c>
      <c r="W409" s="476">
        <f t="shared" si="60"/>
        <v>0</v>
      </c>
      <c r="X409" s="437">
        <v>1296.364851735412</v>
      </c>
      <c r="Y409" s="437">
        <v>1297.1596600837991</v>
      </c>
      <c r="Z409" s="435">
        <v>1300.9192431450415</v>
      </c>
      <c r="AA409" s="435">
        <v>1300.9192431450415</v>
      </c>
      <c r="AB409" s="476">
        <f t="shared" si="61"/>
        <v>0</v>
      </c>
      <c r="AC409" s="437">
        <v>252.60598416418975</v>
      </c>
      <c r="AD409" s="437">
        <v>250.10484900851731</v>
      </c>
      <c r="AE409" s="437">
        <v>250.10484900851731</v>
      </c>
      <c r="AF409" s="435">
        <f t="shared" si="62"/>
        <v>245.65550564544014</v>
      </c>
      <c r="AG409" s="476">
        <f t="shared" si="63"/>
        <v>4.4493433630771619</v>
      </c>
      <c r="AH409" s="437">
        <v>1548.9708358996018</v>
      </c>
      <c r="AI409" s="437">
        <v>1547.2645090923163</v>
      </c>
      <c r="AJ409" s="435">
        <v>1551.024092153559</v>
      </c>
      <c r="AK409" s="425">
        <f t="shared" si="64"/>
        <v>1546.5747487904816</v>
      </c>
      <c r="AL409" s="476">
        <f t="shared" si="65"/>
        <v>4.4493433630773325</v>
      </c>
      <c r="AM409" s="426">
        <v>15</v>
      </c>
      <c r="AN409" s="426">
        <v>15</v>
      </c>
    </row>
    <row r="410" spans="1:40">
      <c r="A410" s="431">
        <v>284</v>
      </c>
      <c r="B410" s="432" t="s">
        <v>546</v>
      </c>
      <c r="C410" s="433">
        <v>2227</v>
      </c>
      <c r="D410" s="485">
        <v>132.37473793501374</v>
      </c>
      <c r="E410" s="485">
        <v>131.02473136598817</v>
      </c>
      <c r="F410" s="486">
        <v>134.17778210108824</v>
      </c>
      <c r="G410" s="486">
        <v>134.17778210108824</v>
      </c>
      <c r="H410" s="490">
        <f t="shared" si="57"/>
        <v>0</v>
      </c>
      <c r="I410" s="480">
        <v>361.1346305162952</v>
      </c>
      <c r="J410" s="480">
        <v>370.47267581182712</v>
      </c>
      <c r="K410" s="488">
        <v>363.024355629659</v>
      </c>
      <c r="L410" s="488">
        <v>363.024355629659</v>
      </c>
      <c r="M410" s="477">
        <f t="shared" si="58"/>
        <v>0</v>
      </c>
      <c r="N410" s="437">
        <v>493.50936845130894</v>
      </c>
      <c r="O410" s="437">
        <v>501.49740717781532</v>
      </c>
      <c r="P410" s="435">
        <v>497.20213773074721</v>
      </c>
      <c r="Q410" s="435">
        <v>497.20213773074721</v>
      </c>
      <c r="R410" s="476">
        <f t="shared" si="59"/>
        <v>0</v>
      </c>
      <c r="S410" s="437">
        <v>495.2810513387787</v>
      </c>
      <c r="T410" s="437">
        <v>495.2810513387787</v>
      </c>
      <c r="U410" s="435">
        <v>500.83681645835742</v>
      </c>
      <c r="V410" s="435">
        <v>500.83681645835742</v>
      </c>
      <c r="W410" s="476">
        <f t="shared" si="60"/>
        <v>0</v>
      </c>
      <c r="X410" s="437">
        <v>988.79041979008753</v>
      </c>
      <c r="Y410" s="437">
        <v>996.77845851659401</v>
      </c>
      <c r="Z410" s="435">
        <v>998.03895418910452</v>
      </c>
      <c r="AA410" s="435">
        <v>998.03895418910452</v>
      </c>
      <c r="AB410" s="476">
        <f t="shared" si="61"/>
        <v>0</v>
      </c>
      <c r="AC410" s="437">
        <v>228.29667284240699</v>
      </c>
      <c r="AD410" s="437">
        <v>227.09726558556241</v>
      </c>
      <c r="AE410" s="437">
        <v>227.09726558556241</v>
      </c>
      <c r="AF410" s="435">
        <f t="shared" si="62"/>
        <v>227.73904971244093</v>
      </c>
      <c r="AG410" s="476">
        <f t="shared" si="63"/>
        <v>-0.6417841268785196</v>
      </c>
      <c r="AH410" s="437">
        <v>1217.0870926324944</v>
      </c>
      <c r="AI410" s="437">
        <v>1223.8757241021563</v>
      </c>
      <c r="AJ410" s="435">
        <v>1225.1362197746669</v>
      </c>
      <c r="AK410" s="425">
        <f t="shared" si="64"/>
        <v>1225.7780039015454</v>
      </c>
      <c r="AL410" s="476">
        <f t="shared" si="65"/>
        <v>-0.6417841268785196</v>
      </c>
      <c r="AM410" s="426">
        <v>2</v>
      </c>
      <c r="AN410" s="426">
        <v>2</v>
      </c>
    </row>
    <row r="411" spans="1:40">
      <c r="A411" s="431">
        <v>285</v>
      </c>
      <c r="B411" s="432" t="s">
        <v>113</v>
      </c>
      <c r="C411" s="433">
        <v>50617</v>
      </c>
      <c r="D411" s="485">
        <v>78.865363234109992</v>
      </c>
      <c r="E411" s="485">
        <v>77.416856601866527</v>
      </c>
      <c r="F411" s="486">
        <v>76.113058117808848</v>
      </c>
      <c r="G411" s="486">
        <v>76.113058117808848</v>
      </c>
      <c r="H411" s="490">
        <f t="shared" si="57"/>
        <v>0</v>
      </c>
      <c r="I411" s="480">
        <v>-278.88132193668594</v>
      </c>
      <c r="J411" s="480">
        <v>-270.27735311532956</v>
      </c>
      <c r="K411" s="488">
        <v>-288.21921624539192</v>
      </c>
      <c r="L411" s="488">
        <v>-288.21921624539192</v>
      </c>
      <c r="M411" s="477">
        <f t="shared" si="58"/>
        <v>0</v>
      </c>
      <c r="N411" s="437">
        <v>-200.01595870257592</v>
      </c>
      <c r="O411" s="437">
        <v>-192.86049651346303</v>
      </c>
      <c r="P411" s="435">
        <v>-212.10615812758309</v>
      </c>
      <c r="Q411" s="435">
        <v>-212.10615812758309</v>
      </c>
      <c r="R411" s="476">
        <f t="shared" si="59"/>
        <v>0</v>
      </c>
      <c r="S411" s="437">
        <v>176.49301326594562</v>
      </c>
      <c r="T411" s="437">
        <v>176.49301326594562</v>
      </c>
      <c r="U411" s="435">
        <v>176.67393269109149</v>
      </c>
      <c r="V411" s="435">
        <v>176.67393269109149</v>
      </c>
      <c r="W411" s="476">
        <f t="shared" si="60"/>
        <v>0</v>
      </c>
      <c r="X411" s="437">
        <v>-23.522945436630312</v>
      </c>
      <c r="Y411" s="437">
        <v>-16.367483247517434</v>
      </c>
      <c r="Z411" s="435">
        <v>-35.432225436491592</v>
      </c>
      <c r="AA411" s="435">
        <v>-35.432225436491592</v>
      </c>
      <c r="AB411" s="476">
        <f t="shared" si="61"/>
        <v>0</v>
      </c>
      <c r="AC411" s="437">
        <v>157.05346871241301</v>
      </c>
      <c r="AD411" s="437">
        <v>156.18671695910183</v>
      </c>
      <c r="AE411" s="437">
        <v>156.18671695910183</v>
      </c>
      <c r="AF411" s="435">
        <f t="shared" si="62"/>
        <v>153.62296149117316</v>
      </c>
      <c r="AG411" s="476">
        <f t="shared" si="63"/>
        <v>2.5637554679286723</v>
      </c>
      <c r="AH411" s="437">
        <v>133.53052327578268</v>
      </c>
      <c r="AI411" s="437">
        <v>139.81923371158439</v>
      </c>
      <c r="AJ411" s="435">
        <v>120.75449152261024</v>
      </c>
      <c r="AK411" s="425">
        <f t="shared" si="64"/>
        <v>118.19073605468155</v>
      </c>
      <c r="AL411" s="476">
        <f t="shared" si="65"/>
        <v>2.5637554679286865</v>
      </c>
      <c r="AM411" s="426">
        <v>8</v>
      </c>
      <c r="AN411" s="426">
        <v>8</v>
      </c>
    </row>
    <row r="412" spans="1:40">
      <c r="A412" s="431">
        <v>286</v>
      </c>
      <c r="B412" s="432" t="s">
        <v>114</v>
      </c>
      <c r="C412" s="433">
        <v>79429</v>
      </c>
      <c r="D412" s="485">
        <v>21.225785511480236</v>
      </c>
      <c r="E412" s="485">
        <v>20.484093176665095</v>
      </c>
      <c r="F412" s="486">
        <v>19.354610111942513</v>
      </c>
      <c r="G412" s="486">
        <v>19.354610111942513</v>
      </c>
      <c r="H412" s="490">
        <f t="shared" si="57"/>
        <v>0</v>
      </c>
      <c r="I412" s="480">
        <v>-332.49251450083983</v>
      </c>
      <c r="J412" s="480">
        <v>-321.11441874805479</v>
      </c>
      <c r="K412" s="488">
        <v>-330.08308099010424</v>
      </c>
      <c r="L412" s="488">
        <v>-330.08308099010424</v>
      </c>
      <c r="M412" s="477">
        <f t="shared" si="58"/>
        <v>0</v>
      </c>
      <c r="N412" s="437">
        <v>-311.26672898935965</v>
      </c>
      <c r="O412" s="437">
        <v>-300.63032557138968</v>
      </c>
      <c r="P412" s="435">
        <v>-310.72847087816172</v>
      </c>
      <c r="Q412" s="435">
        <v>-310.72847087816172</v>
      </c>
      <c r="R412" s="476">
        <f t="shared" si="59"/>
        <v>0</v>
      </c>
      <c r="S412" s="437">
        <v>177.10214675191827</v>
      </c>
      <c r="T412" s="437">
        <v>177.10214675191827</v>
      </c>
      <c r="U412" s="435">
        <v>176.57372808799082</v>
      </c>
      <c r="V412" s="435">
        <v>176.57372808799082</v>
      </c>
      <c r="W412" s="476">
        <f t="shared" si="60"/>
        <v>0</v>
      </c>
      <c r="X412" s="437">
        <v>-134.16458223744135</v>
      </c>
      <c r="Y412" s="437">
        <v>-123.52817881947142</v>
      </c>
      <c r="Z412" s="435">
        <v>-134.1547427901709</v>
      </c>
      <c r="AA412" s="435">
        <v>-134.1547427901709</v>
      </c>
      <c r="AB412" s="476">
        <f t="shared" si="61"/>
        <v>0</v>
      </c>
      <c r="AC412" s="437">
        <v>166.20932310580102</v>
      </c>
      <c r="AD412" s="437">
        <v>165.49365055124255</v>
      </c>
      <c r="AE412" s="437">
        <v>165.49365055124255</v>
      </c>
      <c r="AF412" s="435">
        <f t="shared" si="62"/>
        <v>162.5826446453182</v>
      </c>
      <c r="AG412" s="476">
        <f t="shared" si="63"/>
        <v>2.9110059059243554</v>
      </c>
      <c r="AH412" s="437">
        <v>32.044740868359661</v>
      </c>
      <c r="AI412" s="437">
        <v>41.965471731771117</v>
      </c>
      <c r="AJ412" s="435">
        <v>31.338907761071642</v>
      </c>
      <c r="AK412" s="425">
        <f t="shared" si="64"/>
        <v>28.427901855147287</v>
      </c>
      <c r="AL412" s="476">
        <f t="shared" si="65"/>
        <v>2.9110059059243554</v>
      </c>
      <c r="AM412" s="426">
        <v>8</v>
      </c>
      <c r="AN412" s="426">
        <v>8</v>
      </c>
    </row>
    <row r="413" spans="1:40">
      <c r="A413" s="431">
        <v>287</v>
      </c>
      <c r="B413" s="432" t="s">
        <v>547</v>
      </c>
      <c r="C413" s="433">
        <v>6242</v>
      </c>
      <c r="D413" s="485">
        <v>250.19870807579738</v>
      </c>
      <c r="E413" s="485">
        <v>247.93833377635056</v>
      </c>
      <c r="F413" s="486">
        <v>250.99837685022041</v>
      </c>
      <c r="G413" s="486">
        <v>250.99837685022041</v>
      </c>
      <c r="H413" s="490">
        <f t="shared" si="57"/>
        <v>0</v>
      </c>
      <c r="I413" s="480">
        <v>291.12965110831578</v>
      </c>
      <c r="J413" s="480">
        <v>291.36115109421087</v>
      </c>
      <c r="K413" s="488">
        <v>283.94275693110689</v>
      </c>
      <c r="L413" s="488">
        <v>283.94275693110689</v>
      </c>
      <c r="M413" s="477">
        <f t="shared" si="58"/>
        <v>0</v>
      </c>
      <c r="N413" s="437">
        <v>541.3283591841132</v>
      </c>
      <c r="O413" s="437">
        <v>539.2994848705614</v>
      </c>
      <c r="P413" s="435">
        <v>534.94113378132727</v>
      </c>
      <c r="Q413" s="435">
        <v>534.94113378132727</v>
      </c>
      <c r="R413" s="476">
        <f t="shared" si="59"/>
        <v>0</v>
      </c>
      <c r="S413" s="437">
        <v>360.14395360193726</v>
      </c>
      <c r="T413" s="437">
        <v>360.14395360193726</v>
      </c>
      <c r="U413" s="435">
        <v>359.15030205964564</v>
      </c>
      <c r="V413" s="435">
        <v>359.15030205964564</v>
      </c>
      <c r="W413" s="476">
        <f t="shared" si="60"/>
        <v>0</v>
      </c>
      <c r="X413" s="437">
        <v>901.47231278605045</v>
      </c>
      <c r="Y413" s="437">
        <v>899.44343847249866</v>
      </c>
      <c r="Z413" s="435">
        <v>894.09143584097285</v>
      </c>
      <c r="AA413" s="435">
        <v>894.09143584097285</v>
      </c>
      <c r="AB413" s="476">
        <f t="shared" si="61"/>
        <v>0</v>
      </c>
      <c r="AC413" s="437">
        <v>232.5041572657293</v>
      </c>
      <c r="AD413" s="437">
        <v>230.88035617568647</v>
      </c>
      <c r="AE413" s="437">
        <v>230.88035617568647</v>
      </c>
      <c r="AF413" s="435">
        <f t="shared" si="62"/>
        <v>230.35542364029615</v>
      </c>
      <c r="AG413" s="476">
        <f t="shared" si="63"/>
        <v>0.52493253539032025</v>
      </c>
      <c r="AH413" s="437">
        <v>1133.9764700517796</v>
      </c>
      <c r="AI413" s="437">
        <v>1130.3237946481852</v>
      </c>
      <c r="AJ413" s="435">
        <v>1124.9717920166595</v>
      </c>
      <c r="AK413" s="425">
        <f t="shared" si="64"/>
        <v>1124.446859481269</v>
      </c>
      <c r="AL413" s="476">
        <f t="shared" si="65"/>
        <v>0.52493253539046236</v>
      </c>
      <c r="AM413" s="426">
        <v>15</v>
      </c>
      <c r="AN413" s="426">
        <v>15</v>
      </c>
    </row>
    <row r="414" spans="1:40">
      <c r="A414" s="431">
        <v>288</v>
      </c>
      <c r="B414" s="432" t="s">
        <v>548</v>
      </c>
      <c r="C414" s="433">
        <v>6405</v>
      </c>
      <c r="D414" s="485">
        <v>718.12467353211764</v>
      </c>
      <c r="E414" s="485">
        <v>712.26064462255044</v>
      </c>
      <c r="F414" s="486">
        <v>710.51482819473222</v>
      </c>
      <c r="G414" s="486">
        <v>710.51482819473222</v>
      </c>
      <c r="H414" s="490">
        <f t="shared" si="57"/>
        <v>0</v>
      </c>
      <c r="I414" s="480">
        <v>-82.995231326568756</v>
      </c>
      <c r="J414" s="480">
        <v>-76.591299410073475</v>
      </c>
      <c r="K414" s="488">
        <v>-91.020238109437528</v>
      </c>
      <c r="L414" s="488">
        <v>-91.020238109437528</v>
      </c>
      <c r="M414" s="477">
        <f t="shared" si="58"/>
        <v>0</v>
      </c>
      <c r="N414" s="437">
        <v>635.1294422055488</v>
      </c>
      <c r="O414" s="437">
        <v>635.66934521247697</v>
      </c>
      <c r="P414" s="435">
        <v>619.4945900852947</v>
      </c>
      <c r="Q414" s="435">
        <v>619.4945900852947</v>
      </c>
      <c r="R414" s="476">
        <f t="shared" si="59"/>
        <v>0</v>
      </c>
      <c r="S414" s="437">
        <v>322.35339098648842</v>
      </c>
      <c r="T414" s="437">
        <v>322.35339098648842</v>
      </c>
      <c r="U414" s="435">
        <v>322.07508885980837</v>
      </c>
      <c r="V414" s="435">
        <v>322.07508885980837</v>
      </c>
      <c r="W414" s="476">
        <f t="shared" si="60"/>
        <v>0</v>
      </c>
      <c r="X414" s="437">
        <v>957.48283319203733</v>
      </c>
      <c r="Y414" s="437">
        <v>958.02273619896528</v>
      </c>
      <c r="Z414" s="435">
        <v>941.56967894510308</v>
      </c>
      <c r="AA414" s="435">
        <v>941.56967894510308</v>
      </c>
      <c r="AB414" s="476">
        <f t="shared" si="61"/>
        <v>0</v>
      </c>
      <c r="AC414" s="437">
        <v>210.31100096270507</v>
      </c>
      <c r="AD414" s="437">
        <v>208.86189308171956</v>
      </c>
      <c r="AE414" s="437">
        <v>208.86189308171956</v>
      </c>
      <c r="AF414" s="435">
        <f t="shared" si="62"/>
        <v>206.84360723736589</v>
      </c>
      <c r="AG414" s="476">
        <f t="shared" si="63"/>
        <v>2.0182858443536702</v>
      </c>
      <c r="AH414" s="437">
        <v>1167.7938341547424</v>
      </c>
      <c r="AI414" s="437">
        <v>1166.884629280685</v>
      </c>
      <c r="AJ414" s="435">
        <v>1150.4315720268226</v>
      </c>
      <c r="AK414" s="425">
        <f t="shared" si="64"/>
        <v>1148.4132861824689</v>
      </c>
      <c r="AL414" s="476">
        <f t="shared" si="65"/>
        <v>2.0182858443536134</v>
      </c>
      <c r="AM414" s="426">
        <v>15</v>
      </c>
      <c r="AN414" s="426">
        <v>15</v>
      </c>
    </row>
    <row r="415" spans="1:40">
      <c r="A415" s="431">
        <v>290</v>
      </c>
      <c r="B415" s="432" t="s">
        <v>117</v>
      </c>
      <c r="C415" s="433">
        <v>7755</v>
      </c>
      <c r="D415" s="485">
        <v>448.76186980330482</v>
      </c>
      <c r="E415" s="485">
        <v>444.81500204389761</v>
      </c>
      <c r="F415" s="486">
        <v>443.63137061258311</v>
      </c>
      <c r="G415" s="486">
        <v>443.63137061258311</v>
      </c>
      <c r="H415" s="490">
        <f t="shared" si="57"/>
        <v>0</v>
      </c>
      <c r="I415" s="480">
        <v>94.302943491445021</v>
      </c>
      <c r="J415" s="480">
        <v>89.940996739767087</v>
      </c>
      <c r="K415" s="488">
        <v>87.227384979759648</v>
      </c>
      <c r="L415" s="488">
        <v>87.227384979759648</v>
      </c>
      <c r="M415" s="477">
        <f t="shared" si="58"/>
        <v>0</v>
      </c>
      <c r="N415" s="437">
        <v>543.06481329474991</v>
      </c>
      <c r="O415" s="437">
        <v>534.75599878366461</v>
      </c>
      <c r="P415" s="435">
        <v>530.85875559234273</v>
      </c>
      <c r="Q415" s="435">
        <v>530.85875559234273</v>
      </c>
      <c r="R415" s="476">
        <f t="shared" si="59"/>
        <v>0</v>
      </c>
      <c r="S415" s="437">
        <v>369.31525150052607</v>
      </c>
      <c r="T415" s="437">
        <v>369.31525150052607</v>
      </c>
      <c r="U415" s="435">
        <v>369.95731134437051</v>
      </c>
      <c r="V415" s="435">
        <v>369.95731134437051</v>
      </c>
      <c r="W415" s="476">
        <f t="shared" si="60"/>
        <v>0</v>
      </c>
      <c r="X415" s="437">
        <v>912.38006479527598</v>
      </c>
      <c r="Y415" s="437">
        <v>904.0712502841908</v>
      </c>
      <c r="Z415" s="435">
        <v>900.81606693671336</v>
      </c>
      <c r="AA415" s="435">
        <v>900.81606693671336</v>
      </c>
      <c r="AB415" s="476">
        <f t="shared" si="61"/>
        <v>0</v>
      </c>
      <c r="AC415" s="437">
        <v>222.1905800307895</v>
      </c>
      <c r="AD415" s="437">
        <v>220.31827874203964</v>
      </c>
      <c r="AE415" s="437">
        <v>220.31827874203964</v>
      </c>
      <c r="AF415" s="435">
        <f t="shared" si="62"/>
        <v>219.50407212844013</v>
      </c>
      <c r="AG415" s="476">
        <f t="shared" si="63"/>
        <v>0.81420661359950941</v>
      </c>
      <c r="AH415" s="437">
        <v>1134.5706448260653</v>
      </c>
      <c r="AI415" s="437">
        <v>1124.3895290262305</v>
      </c>
      <c r="AJ415" s="435">
        <v>1121.1343456787531</v>
      </c>
      <c r="AK415" s="425">
        <f t="shared" si="64"/>
        <v>1120.3201390651536</v>
      </c>
      <c r="AL415" s="476">
        <f t="shared" si="65"/>
        <v>0.81420661359948099</v>
      </c>
      <c r="AM415" s="426">
        <v>18</v>
      </c>
      <c r="AN415" s="426">
        <v>18</v>
      </c>
    </row>
    <row r="416" spans="1:40">
      <c r="A416" s="431">
        <v>291</v>
      </c>
      <c r="B416" s="432" t="s">
        <v>549</v>
      </c>
      <c r="C416" s="433">
        <v>2119</v>
      </c>
      <c r="D416" s="485">
        <v>-62.865589881671283</v>
      </c>
      <c r="E416" s="485">
        <v>-62.781241550382994</v>
      </c>
      <c r="F416" s="486">
        <v>-63.614072910692293</v>
      </c>
      <c r="G416" s="486">
        <v>-63.614072910692293</v>
      </c>
      <c r="H416" s="490">
        <f t="shared" si="57"/>
        <v>0</v>
      </c>
      <c r="I416" s="480">
        <v>761.1739359686818</v>
      </c>
      <c r="J416" s="480">
        <v>882.91993106192433</v>
      </c>
      <c r="K416" s="488">
        <v>878.05631766398483</v>
      </c>
      <c r="L416" s="488">
        <v>878.05631766398483</v>
      </c>
      <c r="M416" s="477">
        <f t="shared" si="58"/>
        <v>0</v>
      </c>
      <c r="N416" s="437">
        <v>698.30834608701048</v>
      </c>
      <c r="O416" s="437">
        <v>820.13868951154132</v>
      </c>
      <c r="P416" s="435">
        <v>814.44224475329247</v>
      </c>
      <c r="Q416" s="435">
        <v>814.44224475329247</v>
      </c>
      <c r="R416" s="476">
        <f t="shared" si="59"/>
        <v>0</v>
      </c>
      <c r="S416" s="437">
        <v>117.87393458483693</v>
      </c>
      <c r="T416" s="437">
        <v>117.87393458483693</v>
      </c>
      <c r="U416" s="435">
        <v>115.9866358598989</v>
      </c>
      <c r="V416" s="435">
        <v>115.9866358598989</v>
      </c>
      <c r="W416" s="476">
        <f t="shared" si="60"/>
        <v>0</v>
      </c>
      <c r="X416" s="437">
        <v>816.18228067184737</v>
      </c>
      <c r="Y416" s="437">
        <v>938.0126240963782</v>
      </c>
      <c r="Z416" s="435">
        <v>930.42888061319138</v>
      </c>
      <c r="AA416" s="435">
        <v>930.42888061319138</v>
      </c>
      <c r="AB416" s="476">
        <f t="shared" si="61"/>
        <v>0</v>
      </c>
      <c r="AC416" s="437">
        <v>209.16647659880221</v>
      </c>
      <c r="AD416" s="437">
        <v>207.19648847419592</v>
      </c>
      <c r="AE416" s="437">
        <v>207.19648847419592</v>
      </c>
      <c r="AF416" s="435">
        <f t="shared" si="62"/>
        <v>206.73597515327032</v>
      </c>
      <c r="AG416" s="476">
        <f t="shared" si="63"/>
        <v>0.4605133209255996</v>
      </c>
      <c r="AH416" s="437">
        <v>1025.3487572706495</v>
      </c>
      <c r="AI416" s="437">
        <v>1145.209112570574</v>
      </c>
      <c r="AJ416" s="435">
        <v>1137.6253690873873</v>
      </c>
      <c r="AK416" s="425">
        <f t="shared" si="64"/>
        <v>1137.1648557664616</v>
      </c>
      <c r="AL416" s="476">
        <f t="shared" si="65"/>
        <v>0.46051332092565644</v>
      </c>
      <c r="AM416" s="426">
        <v>6</v>
      </c>
      <c r="AN416" s="426">
        <v>6</v>
      </c>
    </row>
    <row r="417" spans="1:40">
      <c r="A417" s="431">
        <v>297</v>
      </c>
      <c r="B417" s="432" t="s">
        <v>119</v>
      </c>
      <c r="C417" s="433">
        <v>122594</v>
      </c>
      <c r="D417" s="485">
        <v>107.03834634889357</v>
      </c>
      <c r="E417" s="485">
        <v>105.39859561273389</v>
      </c>
      <c r="F417" s="486">
        <v>105.03554333279035</v>
      </c>
      <c r="G417" s="486">
        <v>105.03554333279035</v>
      </c>
      <c r="H417" s="490">
        <f t="shared" si="57"/>
        <v>0</v>
      </c>
      <c r="I417" s="480">
        <v>-196.03198800579582</v>
      </c>
      <c r="J417" s="480">
        <v>-189.26416824161561</v>
      </c>
      <c r="K417" s="488">
        <v>-199.33541936600272</v>
      </c>
      <c r="L417" s="488">
        <v>-199.33541936600272</v>
      </c>
      <c r="M417" s="477">
        <f t="shared" si="58"/>
        <v>0</v>
      </c>
      <c r="N417" s="437">
        <v>-88.993641656902241</v>
      </c>
      <c r="O417" s="437">
        <v>-83.865572628881722</v>
      </c>
      <c r="P417" s="435">
        <v>-94.299876033212385</v>
      </c>
      <c r="Q417" s="435">
        <v>-94.299876033212385</v>
      </c>
      <c r="R417" s="476">
        <f t="shared" si="59"/>
        <v>0</v>
      </c>
      <c r="S417" s="437">
        <v>206.08678767441833</v>
      </c>
      <c r="T417" s="437">
        <v>206.08678767441833</v>
      </c>
      <c r="U417" s="435">
        <v>206.92164027945807</v>
      </c>
      <c r="V417" s="435">
        <v>206.92164027945807</v>
      </c>
      <c r="W417" s="476">
        <f t="shared" si="60"/>
        <v>0</v>
      </c>
      <c r="X417" s="437">
        <v>117.0931460175161</v>
      </c>
      <c r="Y417" s="437">
        <v>122.22121504553661</v>
      </c>
      <c r="Z417" s="435">
        <v>112.6217642462457</v>
      </c>
      <c r="AA417" s="435">
        <v>112.6217642462457</v>
      </c>
      <c r="AB417" s="476">
        <f t="shared" si="61"/>
        <v>0</v>
      </c>
      <c r="AC417" s="437">
        <v>159.48377402561241</v>
      </c>
      <c r="AD417" s="437">
        <v>158.81596699735573</v>
      </c>
      <c r="AE417" s="437">
        <v>158.81596699735573</v>
      </c>
      <c r="AF417" s="435">
        <f t="shared" si="62"/>
        <v>156.69675980565484</v>
      </c>
      <c r="AG417" s="476">
        <f t="shared" si="63"/>
        <v>2.1192071917008946</v>
      </c>
      <c r="AH417" s="437">
        <v>276.5769200431285</v>
      </c>
      <c r="AI417" s="437">
        <v>281.03718204289237</v>
      </c>
      <c r="AJ417" s="435">
        <v>271.43773124360143</v>
      </c>
      <c r="AK417" s="425">
        <f t="shared" si="64"/>
        <v>269.31852405190051</v>
      </c>
      <c r="AL417" s="476">
        <f t="shared" si="65"/>
        <v>2.119207191700923</v>
      </c>
      <c r="AM417" s="426">
        <v>11</v>
      </c>
      <c r="AN417" s="426">
        <v>11</v>
      </c>
    </row>
    <row r="418" spans="1:40">
      <c r="A418" s="431">
        <v>300</v>
      </c>
      <c r="B418" s="432" t="s">
        <v>120</v>
      </c>
      <c r="C418" s="433">
        <v>3437</v>
      </c>
      <c r="D418" s="485">
        <v>160.88431967217372</v>
      </c>
      <c r="E418" s="485">
        <v>159.31169332760419</v>
      </c>
      <c r="F418" s="486">
        <v>159.14583385762941</v>
      </c>
      <c r="G418" s="486">
        <v>159.14583385762941</v>
      </c>
      <c r="H418" s="490">
        <f t="shared" si="57"/>
        <v>0</v>
      </c>
      <c r="I418" s="480">
        <v>558.52719265156111</v>
      </c>
      <c r="J418" s="480">
        <v>565.76976883736836</v>
      </c>
      <c r="K418" s="488">
        <v>563.09214076754188</v>
      </c>
      <c r="L418" s="488">
        <v>563.09214076754188</v>
      </c>
      <c r="M418" s="477">
        <f t="shared" si="58"/>
        <v>0</v>
      </c>
      <c r="N418" s="437">
        <v>719.41151232373488</v>
      </c>
      <c r="O418" s="437">
        <v>725.08146216497255</v>
      </c>
      <c r="P418" s="435">
        <v>722.23797462517132</v>
      </c>
      <c r="Q418" s="435">
        <v>722.23797462517132</v>
      </c>
      <c r="R418" s="476">
        <f t="shared" si="59"/>
        <v>0</v>
      </c>
      <c r="S418" s="437">
        <v>538.07332077027149</v>
      </c>
      <c r="T418" s="437">
        <v>538.07332077027149</v>
      </c>
      <c r="U418" s="435">
        <v>539.71939201214605</v>
      </c>
      <c r="V418" s="435">
        <v>539.71939201214605</v>
      </c>
      <c r="W418" s="476">
        <f t="shared" si="60"/>
        <v>0</v>
      </c>
      <c r="X418" s="437">
        <v>1257.4848330940063</v>
      </c>
      <c r="Y418" s="437">
        <v>1263.1547829352439</v>
      </c>
      <c r="Z418" s="435">
        <v>1261.9573666373174</v>
      </c>
      <c r="AA418" s="435">
        <v>1261.9573666373174</v>
      </c>
      <c r="AB418" s="476">
        <f t="shared" si="61"/>
        <v>0</v>
      </c>
      <c r="AC418" s="437">
        <v>227.54926711707029</v>
      </c>
      <c r="AD418" s="437">
        <v>225.83389210028628</v>
      </c>
      <c r="AE418" s="437">
        <v>225.83389210028628</v>
      </c>
      <c r="AF418" s="435">
        <f t="shared" si="62"/>
        <v>223.11068551308898</v>
      </c>
      <c r="AG418" s="476">
        <f t="shared" si="63"/>
        <v>2.7232065871972964</v>
      </c>
      <c r="AH418" s="437">
        <v>1485.0341002110767</v>
      </c>
      <c r="AI418" s="437">
        <v>1488.9886750355304</v>
      </c>
      <c r="AJ418" s="435">
        <v>1487.7912587376036</v>
      </c>
      <c r="AK418" s="425">
        <f t="shared" si="64"/>
        <v>1485.0680521504064</v>
      </c>
      <c r="AL418" s="476">
        <f t="shared" si="65"/>
        <v>2.7232065871971827</v>
      </c>
      <c r="AM418" s="426">
        <v>14</v>
      </c>
      <c r="AN418" s="426">
        <v>14</v>
      </c>
    </row>
    <row r="419" spans="1:40">
      <c r="A419" s="431">
        <v>301</v>
      </c>
      <c r="B419" s="432" t="s">
        <v>121</v>
      </c>
      <c r="C419" s="433">
        <v>19890</v>
      </c>
      <c r="D419" s="485">
        <v>185.02208987268713</v>
      </c>
      <c r="E419" s="485">
        <v>183.1679448966386</v>
      </c>
      <c r="F419" s="486">
        <v>182.83983220440359</v>
      </c>
      <c r="G419" s="486">
        <v>182.83983220440359</v>
      </c>
      <c r="H419" s="490">
        <f t="shared" si="57"/>
        <v>0</v>
      </c>
      <c r="I419" s="480">
        <v>-252.69660371716006</v>
      </c>
      <c r="J419" s="480">
        <v>-245.15280368875389</v>
      </c>
      <c r="K419" s="488">
        <v>-244.36905788383763</v>
      </c>
      <c r="L419" s="488">
        <v>-244.36905788383763</v>
      </c>
      <c r="M419" s="477">
        <f t="shared" si="58"/>
        <v>0</v>
      </c>
      <c r="N419" s="437">
        <v>-67.674513844472941</v>
      </c>
      <c r="O419" s="437">
        <v>-61.98485879211529</v>
      </c>
      <c r="P419" s="435">
        <v>-61.529225679434035</v>
      </c>
      <c r="Q419" s="435">
        <v>-61.529225679434035</v>
      </c>
      <c r="R419" s="476">
        <f t="shared" si="59"/>
        <v>0</v>
      </c>
      <c r="S419" s="437">
        <v>524.28443973246624</v>
      </c>
      <c r="T419" s="437">
        <v>524.28443973246624</v>
      </c>
      <c r="U419" s="435">
        <v>524.43721249856571</v>
      </c>
      <c r="V419" s="435">
        <v>524.43721249856571</v>
      </c>
      <c r="W419" s="476">
        <f t="shared" si="60"/>
        <v>0</v>
      </c>
      <c r="X419" s="437">
        <v>456.60992588799331</v>
      </c>
      <c r="Y419" s="437">
        <v>462.29958094035101</v>
      </c>
      <c r="Z419" s="435">
        <v>462.90798681913168</v>
      </c>
      <c r="AA419" s="435">
        <v>462.90798681913168</v>
      </c>
      <c r="AB419" s="476">
        <f t="shared" si="61"/>
        <v>0</v>
      </c>
      <c r="AC419" s="437">
        <v>225.45586303535919</v>
      </c>
      <c r="AD419" s="437">
        <v>224.00249536428103</v>
      </c>
      <c r="AE419" s="437">
        <v>224.00249536428103</v>
      </c>
      <c r="AF419" s="435">
        <f t="shared" si="62"/>
        <v>222.74439948027816</v>
      </c>
      <c r="AG419" s="476">
        <f t="shared" si="63"/>
        <v>1.25809588400287</v>
      </c>
      <c r="AH419" s="437">
        <v>682.06578892335244</v>
      </c>
      <c r="AI419" s="437">
        <v>686.30207630463201</v>
      </c>
      <c r="AJ419" s="435">
        <v>686.91048218341268</v>
      </c>
      <c r="AK419" s="425">
        <f t="shared" si="64"/>
        <v>685.65238629940984</v>
      </c>
      <c r="AL419" s="476">
        <f t="shared" si="65"/>
        <v>1.2580958840028416</v>
      </c>
      <c r="AM419" s="426">
        <v>14</v>
      </c>
      <c r="AN419" s="426">
        <v>14</v>
      </c>
    </row>
    <row r="420" spans="1:40">
      <c r="A420" s="431">
        <v>304</v>
      </c>
      <c r="B420" s="432" t="s">
        <v>550</v>
      </c>
      <c r="C420" s="433">
        <v>950</v>
      </c>
      <c r="D420" s="485">
        <v>220.78907597897339</v>
      </c>
      <c r="E420" s="485">
        <v>218.71767708234398</v>
      </c>
      <c r="F420" s="486">
        <v>221.27096912204732</v>
      </c>
      <c r="G420" s="486">
        <v>221.27096912204732</v>
      </c>
      <c r="H420" s="490">
        <f t="shared" si="57"/>
        <v>0</v>
      </c>
      <c r="I420" s="480">
        <v>-392.00940504609042</v>
      </c>
      <c r="J420" s="480">
        <v>-385.23948855623024</v>
      </c>
      <c r="K420" s="488">
        <v>-352.84333124911745</v>
      </c>
      <c r="L420" s="488">
        <v>-352.84333124911745</v>
      </c>
      <c r="M420" s="477">
        <f t="shared" si="58"/>
        <v>0</v>
      </c>
      <c r="N420" s="437">
        <v>-171.22032906711706</v>
      </c>
      <c r="O420" s="437">
        <v>-166.52181147388629</v>
      </c>
      <c r="P420" s="435">
        <v>-131.57236212707011</v>
      </c>
      <c r="Q420" s="435">
        <v>-131.57236212707011</v>
      </c>
      <c r="R420" s="476">
        <f t="shared" si="59"/>
        <v>0</v>
      </c>
      <c r="S420" s="437">
        <v>-76.23860820115479</v>
      </c>
      <c r="T420" s="437">
        <v>-76.23860820115479</v>
      </c>
      <c r="U420" s="435">
        <v>-77.187637853550882</v>
      </c>
      <c r="V420" s="435">
        <v>-77.187637853550882</v>
      </c>
      <c r="W420" s="476">
        <f t="shared" si="60"/>
        <v>0</v>
      </c>
      <c r="X420" s="437">
        <v>-247.45893726827185</v>
      </c>
      <c r="Y420" s="437">
        <v>-242.76041967504111</v>
      </c>
      <c r="Z420" s="435">
        <v>-208.75999998062102</v>
      </c>
      <c r="AA420" s="435">
        <v>-208.75999998062102</v>
      </c>
      <c r="AB420" s="476">
        <f t="shared" si="61"/>
        <v>0</v>
      </c>
      <c r="AC420" s="437">
        <v>187.76644886849735</v>
      </c>
      <c r="AD420" s="437">
        <v>187.65720815481262</v>
      </c>
      <c r="AE420" s="437">
        <v>187.65720815481262</v>
      </c>
      <c r="AF420" s="435">
        <f t="shared" si="62"/>
        <v>184.23426281926967</v>
      </c>
      <c r="AG420" s="476">
        <f t="shared" si="63"/>
        <v>3.4229453355429484</v>
      </c>
      <c r="AH420" s="437">
        <v>-59.692488399774483</v>
      </c>
      <c r="AI420" s="437">
        <v>-55.10321152022847</v>
      </c>
      <c r="AJ420" s="435">
        <v>-21.102791825808389</v>
      </c>
      <c r="AK420" s="425">
        <f t="shared" si="64"/>
        <v>-24.525737161351348</v>
      </c>
      <c r="AL420" s="476">
        <f t="shared" si="65"/>
        <v>3.4229453355429591</v>
      </c>
      <c r="AM420" s="426">
        <v>2</v>
      </c>
      <c r="AN420" s="426">
        <v>2</v>
      </c>
    </row>
    <row r="421" spans="1:40">
      <c r="A421" s="431">
        <v>305</v>
      </c>
      <c r="B421" s="432" t="s">
        <v>123</v>
      </c>
      <c r="C421" s="433">
        <v>15146</v>
      </c>
      <c r="D421" s="485">
        <v>482.94953224748082</v>
      </c>
      <c r="E421" s="485">
        <v>478.79252165919291</v>
      </c>
      <c r="F421" s="486">
        <v>479.95338588919714</v>
      </c>
      <c r="G421" s="486">
        <v>479.95338588919714</v>
      </c>
      <c r="H421" s="490">
        <f t="shared" si="57"/>
        <v>0</v>
      </c>
      <c r="I421" s="480">
        <v>24.835438277760563</v>
      </c>
      <c r="J421" s="480">
        <v>67.591606134091649</v>
      </c>
      <c r="K421" s="488">
        <v>74.95729240850639</v>
      </c>
      <c r="L421" s="488">
        <v>74.95729240850639</v>
      </c>
      <c r="M421" s="477">
        <f t="shared" si="58"/>
        <v>0</v>
      </c>
      <c r="N421" s="437">
        <v>507.78497052524136</v>
      </c>
      <c r="O421" s="437">
        <v>546.38412779328462</v>
      </c>
      <c r="P421" s="435">
        <v>554.91067829770361</v>
      </c>
      <c r="Q421" s="435">
        <v>554.91067829770361</v>
      </c>
      <c r="R421" s="476">
        <f t="shared" si="59"/>
        <v>0</v>
      </c>
      <c r="S421" s="437">
        <v>307.41448461834375</v>
      </c>
      <c r="T421" s="437">
        <v>307.41448461834375</v>
      </c>
      <c r="U421" s="435">
        <v>307.21853813443562</v>
      </c>
      <c r="V421" s="435">
        <v>307.21853813443562</v>
      </c>
      <c r="W421" s="476">
        <f t="shared" si="60"/>
        <v>0</v>
      </c>
      <c r="X421" s="437">
        <v>815.19945514358506</v>
      </c>
      <c r="Y421" s="437">
        <v>853.79861241162837</v>
      </c>
      <c r="Z421" s="435">
        <v>862.12921643213929</v>
      </c>
      <c r="AA421" s="435">
        <v>862.12921643213929</v>
      </c>
      <c r="AB421" s="476">
        <f t="shared" si="61"/>
        <v>0</v>
      </c>
      <c r="AC421" s="437">
        <v>185.17129479543024</v>
      </c>
      <c r="AD421" s="437">
        <v>184.35552119684252</v>
      </c>
      <c r="AE421" s="437">
        <v>184.35552119684252</v>
      </c>
      <c r="AF421" s="435">
        <f t="shared" si="62"/>
        <v>182.43585755568293</v>
      </c>
      <c r="AG421" s="476">
        <f t="shared" si="63"/>
        <v>1.9196636411595875</v>
      </c>
      <c r="AH421" s="437">
        <v>1000.3707499390154</v>
      </c>
      <c r="AI421" s="437">
        <v>1038.1541336084708</v>
      </c>
      <c r="AJ421" s="435">
        <v>1046.4847376289817</v>
      </c>
      <c r="AK421" s="425">
        <f t="shared" si="64"/>
        <v>1044.5650739878222</v>
      </c>
      <c r="AL421" s="476">
        <f t="shared" si="65"/>
        <v>1.9196636411595591</v>
      </c>
      <c r="AM421" s="426">
        <v>17</v>
      </c>
      <c r="AN421" s="426">
        <v>17</v>
      </c>
    </row>
    <row r="422" spans="1:40">
      <c r="A422" s="431">
        <v>309</v>
      </c>
      <c r="B422" s="432" t="s">
        <v>124</v>
      </c>
      <c r="C422" s="433">
        <v>6457</v>
      </c>
      <c r="D422" s="485">
        <v>135.11647497996381</v>
      </c>
      <c r="E422" s="485">
        <v>133.26590058391102</v>
      </c>
      <c r="F422" s="486">
        <v>132.4785805140142</v>
      </c>
      <c r="G422" s="486">
        <v>132.4785805140142</v>
      </c>
      <c r="H422" s="490">
        <f t="shared" si="57"/>
        <v>0</v>
      </c>
      <c r="I422" s="480">
        <v>-362.85063573029862</v>
      </c>
      <c r="J422" s="480">
        <v>-408.61188229046991</v>
      </c>
      <c r="K422" s="488">
        <v>-413.06800417906368</v>
      </c>
      <c r="L422" s="488">
        <v>-413.06800417906368</v>
      </c>
      <c r="M422" s="477">
        <f t="shared" si="58"/>
        <v>0</v>
      </c>
      <c r="N422" s="437">
        <v>-227.73416075033484</v>
      </c>
      <c r="O422" s="437">
        <v>-275.34598170655892</v>
      </c>
      <c r="P422" s="435">
        <v>-280.58942366504948</v>
      </c>
      <c r="Q422" s="435">
        <v>-280.58942366504948</v>
      </c>
      <c r="R422" s="476">
        <f t="shared" si="59"/>
        <v>0</v>
      </c>
      <c r="S422" s="437">
        <v>598.74223704884935</v>
      </c>
      <c r="T422" s="437">
        <v>598.74223704884935</v>
      </c>
      <c r="U422" s="435">
        <v>598.57722501269984</v>
      </c>
      <c r="V422" s="435">
        <v>598.57722501269984</v>
      </c>
      <c r="W422" s="476">
        <f t="shared" si="60"/>
        <v>0</v>
      </c>
      <c r="X422" s="437">
        <v>371.0080762985146</v>
      </c>
      <c r="Y422" s="437">
        <v>323.39625534229043</v>
      </c>
      <c r="Z422" s="435">
        <v>317.98780134765036</v>
      </c>
      <c r="AA422" s="435">
        <v>317.98780134765036</v>
      </c>
      <c r="AB422" s="476">
        <f t="shared" si="61"/>
        <v>0</v>
      </c>
      <c r="AC422" s="437">
        <v>197.49538972066804</v>
      </c>
      <c r="AD422" s="437">
        <v>196.03210038830312</v>
      </c>
      <c r="AE422" s="437">
        <v>196.03210038830312</v>
      </c>
      <c r="AF422" s="435">
        <f t="shared" si="62"/>
        <v>193.57627923724417</v>
      </c>
      <c r="AG422" s="476">
        <f t="shared" si="63"/>
        <v>2.4558211510589558</v>
      </c>
      <c r="AH422" s="437">
        <v>568.50346601918261</v>
      </c>
      <c r="AI422" s="437">
        <v>519.42835573059358</v>
      </c>
      <c r="AJ422" s="435">
        <v>514.01990173595345</v>
      </c>
      <c r="AK422" s="425">
        <f t="shared" si="64"/>
        <v>511.5640805848945</v>
      </c>
      <c r="AL422" s="476">
        <f t="shared" si="65"/>
        <v>2.4558211510589558</v>
      </c>
      <c r="AM422" s="426">
        <v>12</v>
      </c>
      <c r="AN422" s="426">
        <v>12</v>
      </c>
    </row>
    <row r="423" spans="1:40">
      <c r="A423" s="431">
        <v>312</v>
      </c>
      <c r="B423" s="432" t="s">
        <v>125</v>
      </c>
      <c r="C423" s="433">
        <v>1196</v>
      </c>
      <c r="D423" s="485">
        <v>549.00006802641781</v>
      </c>
      <c r="E423" s="485">
        <v>544.33497237983988</v>
      </c>
      <c r="F423" s="486">
        <v>542.0679072887325</v>
      </c>
      <c r="G423" s="486">
        <v>542.0679072887325</v>
      </c>
      <c r="H423" s="490">
        <f t="shared" si="57"/>
        <v>0</v>
      </c>
      <c r="I423" s="480">
        <v>-245.08974054704001</v>
      </c>
      <c r="J423" s="480">
        <v>-238.66697083394081</v>
      </c>
      <c r="K423" s="488">
        <v>-239.7129048129508</v>
      </c>
      <c r="L423" s="488">
        <v>-239.7129048129508</v>
      </c>
      <c r="M423" s="477">
        <f t="shared" si="58"/>
        <v>0</v>
      </c>
      <c r="N423" s="437">
        <v>303.91032747937788</v>
      </c>
      <c r="O423" s="437">
        <v>305.66800154589907</v>
      </c>
      <c r="P423" s="435">
        <v>302.3550024757817</v>
      </c>
      <c r="Q423" s="435">
        <v>302.3550024757817</v>
      </c>
      <c r="R423" s="476">
        <f t="shared" si="59"/>
        <v>0</v>
      </c>
      <c r="S423" s="437">
        <v>177.39869934840868</v>
      </c>
      <c r="T423" s="437">
        <v>177.39869934840868</v>
      </c>
      <c r="U423" s="435">
        <v>174.33134780403788</v>
      </c>
      <c r="V423" s="435">
        <v>174.33134780403788</v>
      </c>
      <c r="W423" s="476">
        <f t="shared" si="60"/>
        <v>0</v>
      </c>
      <c r="X423" s="437">
        <v>481.30902682778651</v>
      </c>
      <c r="Y423" s="437">
        <v>483.0667008943077</v>
      </c>
      <c r="Z423" s="435">
        <v>476.68635027981958</v>
      </c>
      <c r="AA423" s="435">
        <v>476.68635027981958</v>
      </c>
      <c r="AB423" s="476">
        <f t="shared" si="61"/>
        <v>0</v>
      </c>
      <c r="AC423" s="437">
        <v>250.13956147487079</v>
      </c>
      <c r="AD423" s="437">
        <v>247.23103948572603</v>
      </c>
      <c r="AE423" s="437">
        <v>247.23103948572603</v>
      </c>
      <c r="AF423" s="435">
        <f t="shared" si="62"/>
        <v>244.65510059803825</v>
      </c>
      <c r="AG423" s="476">
        <f t="shared" si="63"/>
        <v>2.5759388876877836</v>
      </c>
      <c r="AH423" s="437">
        <v>731.4485883026573</v>
      </c>
      <c r="AI423" s="437">
        <v>730.2977403800337</v>
      </c>
      <c r="AJ423" s="435">
        <v>723.91738976554564</v>
      </c>
      <c r="AK423" s="425">
        <f t="shared" si="64"/>
        <v>721.34145087785782</v>
      </c>
      <c r="AL423" s="476">
        <f t="shared" si="65"/>
        <v>2.575938887687812</v>
      </c>
      <c r="AM423" s="426">
        <v>13</v>
      </c>
      <c r="AN423" s="426">
        <v>13</v>
      </c>
    </row>
    <row r="424" spans="1:40">
      <c r="A424" s="431">
        <v>316</v>
      </c>
      <c r="B424" s="432" t="s">
        <v>126</v>
      </c>
      <c r="C424" s="433">
        <v>4198</v>
      </c>
      <c r="D424" s="485">
        <v>34.268440046928674</v>
      </c>
      <c r="E424" s="485">
        <v>33.23864270015482</v>
      </c>
      <c r="F424" s="486">
        <v>31.863601501023975</v>
      </c>
      <c r="G424" s="486">
        <v>31.863601501023975</v>
      </c>
      <c r="H424" s="490">
        <f t="shared" si="57"/>
        <v>0</v>
      </c>
      <c r="I424" s="480">
        <v>-163.10096426887429</v>
      </c>
      <c r="J424" s="480">
        <v>-124.42983784657683</v>
      </c>
      <c r="K424" s="488">
        <v>-148.66000453141547</v>
      </c>
      <c r="L424" s="488">
        <v>-148.66000453141547</v>
      </c>
      <c r="M424" s="477">
        <f t="shared" si="58"/>
        <v>0</v>
      </c>
      <c r="N424" s="437">
        <v>-128.83252422194562</v>
      </c>
      <c r="O424" s="437">
        <v>-91.191195146422004</v>
      </c>
      <c r="P424" s="435">
        <v>-116.7964030303915</v>
      </c>
      <c r="Q424" s="435">
        <v>-116.7964030303915</v>
      </c>
      <c r="R424" s="476">
        <f t="shared" si="59"/>
        <v>0</v>
      </c>
      <c r="S424" s="437">
        <v>433.15605440676188</v>
      </c>
      <c r="T424" s="437">
        <v>433.15605440676188</v>
      </c>
      <c r="U424" s="435">
        <v>433.82213146196472</v>
      </c>
      <c r="V424" s="435">
        <v>433.82213146196472</v>
      </c>
      <c r="W424" s="476">
        <f t="shared" si="60"/>
        <v>0</v>
      </c>
      <c r="X424" s="437">
        <v>304.32353018481626</v>
      </c>
      <c r="Y424" s="437">
        <v>341.96485926033989</v>
      </c>
      <c r="Z424" s="435">
        <v>317.02572843157321</v>
      </c>
      <c r="AA424" s="435">
        <v>317.02572843157321</v>
      </c>
      <c r="AB424" s="476">
        <f t="shared" si="61"/>
        <v>0</v>
      </c>
      <c r="AC424" s="437">
        <v>196.18442400125869</v>
      </c>
      <c r="AD424" s="437">
        <v>194.82023601757996</v>
      </c>
      <c r="AE424" s="437">
        <v>194.82023601757996</v>
      </c>
      <c r="AF424" s="435">
        <f t="shared" si="62"/>
        <v>190.74965185384406</v>
      </c>
      <c r="AG424" s="476">
        <f t="shared" si="63"/>
        <v>4.0705841637359015</v>
      </c>
      <c r="AH424" s="437">
        <v>500.50795418607504</v>
      </c>
      <c r="AI424" s="437">
        <v>536.78509527791994</v>
      </c>
      <c r="AJ424" s="435">
        <v>511.8459644491532</v>
      </c>
      <c r="AK424" s="425">
        <f t="shared" si="64"/>
        <v>507.77538028541727</v>
      </c>
      <c r="AL424" s="476">
        <f t="shared" si="65"/>
        <v>4.0705841637359299</v>
      </c>
      <c r="AM424" s="426">
        <v>7</v>
      </c>
      <c r="AN424" s="426">
        <v>7</v>
      </c>
    </row>
    <row r="425" spans="1:40">
      <c r="A425" s="431">
        <v>317</v>
      </c>
      <c r="B425" s="432" t="s">
        <v>127</v>
      </c>
      <c r="C425" s="433">
        <v>2474</v>
      </c>
      <c r="D425" s="485">
        <v>748.25056432759936</v>
      </c>
      <c r="E425" s="485">
        <v>742.01822490550262</v>
      </c>
      <c r="F425" s="486">
        <v>737.64058608543814</v>
      </c>
      <c r="G425" s="486">
        <v>737.64058608543814</v>
      </c>
      <c r="H425" s="490">
        <f t="shared" si="57"/>
        <v>0</v>
      </c>
      <c r="I425" s="480">
        <v>227.9592697982994</v>
      </c>
      <c r="J425" s="480">
        <v>274.29101760099877</v>
      </c>
      <c r="K425" s="488">
        <v>279.44520205920855</v>
      </c>
      <c r="L425" s="488">
        <v>279.44520205920855</v>
      </c>
      <c r="M425" s="477">
        <f t="shared" si="58"/>
        <v>0</v>
      </c>
      <c r="N425" s="437">
        <v>976.20983412589885</v>
      </c>
      <c r="O425" s="437">
        <v>1016.3092425065014</v>
      </c>
      <c r="P425" s="435">
        <v>1017.0857881446467</v>
      </c>
      <c r="Q425" s="435">
        <v>1017.0857881446467</v>
      </c>
      <c r="R425" s="476">
        <f t="shared" si="59"/>
        <v>0</v>
      </c>
      <c r="S425" s="437">
        <v>606.13625402129094</v>
      </c>
      <c r="T425" s="437">
        <v>606.13625402129094</v>
      </c>
      <c r="U425" s="435">
        <v>607.27354466981922</v>
      </c>
      <c r="V425" s="435">
        <v>607.27354466981922</v>
      </c>
      <c r="W425" s="476">
        <f t="shared" si="60"/>
        <v>0</v>
      </c>
      <c r="X425" s="437">
        <v>1582.3460881471897</v>
      </c>
      <c r="Y425" s="437">
        <v>1622.4454965277923</v>
      </c>
      <c r="Z425" s="435">
        <v>1624.3593328144659</v>
      </c>
      <c r="AA425" s="435">
        <v>1624.3593328144659</v>
      </c>
      <c r="AB425" s="476">
        <f t="shared" si="61"/>
        <v>0</v>
      </c>
      <c r="AC425" s="437">
        <v>242.93587607896276</v>
      </c>
      <c r="AD425" s="437">
        <v>241.01908340036127</v>
      </c>
      <c r="AE425" s="437">
        <v>241.01908340036127</v>
      </c>
      <c r="AF425" s="435">
        <f t="shared" si="62"/>
        <v>241.40243798937621</v>
      </c>
      <c r="AG425" s="476">
        <f t="shared" si="63"/>
        <v>-0.38335458901494235</v>
      </c>
      <c r="AH425" s="437">
        <v>1825.2819642261522</v>
      </c>
      <c r="AI425" s="437">
        <v>1863.4645799281536</v>
      </c>
      <c r="AJ425" s="435">
        <v>1865.3784162148272</v>
      </c>
      <c r="AK425" s="425">
        <f t="shared" si="64"/>
        <v>1865.761770803842</v>
      </c>
      <c r="AL425" s="476">
        <f t="shared" si="65"/>
        <v>-0.3833545890147434</v>
      </c>
      <c r="AM425" s="426">
        <v>17</v>
      </c>
      <c r="AN425" s="426">
        <v>17</v>
      </c>
    </row>
    <row r="426" spans="1:40">
      <c r="A426" s="431">
        <v>320</v>
      </c>
      <c r="B426" s="432" t="s">
        <v>128</v>
      </c>
      <c r="C426" s="433">
        <v>6996</v>
      </c>
      <c r="D426" s="485">
        <v>225.92430828332033</v>
      </c>
      <c r="E426" s="485">
        <v>223.70144812008692</v>
      </c>
      <c r="F426" s="486">
        <v>228.52941649911821</v>
      </c>
      <c r="G426" s="486">
        <v>228.52941649911821</v>
      </c>
      <c r="H426" s="490">
        <f t="shared" si="57"/>
        <v>0</v>
      </c>
      <c r="I426" s="480">
        <v>198.71035534707639</v>
      </c>
      <c r="J426" s="480">
        <v>110.12029779814851</v>
      </c>
      <c r="K426" s="488">
        <v>108.85020625738314</v>
      </c>
      <c r="L426" s="488">
        <v>108.85020625738314</v>
      </c>
      <c r="M426" s="477">
        <f t="shared" si="58"/>
        <v>0</v>
      </c>
      <c r="N426" s="437">
        <v>424.63466363039674</v>
      </c>
      <c r="O426" s="437">
        <v>333.82174591823548</v>
      </c>
      <c r="P426" s="435">
        <v>337.37962275650131</v>
      </c>
      <c r="Q426" s="435">
        <v>337.37962275650131</v>
      </c>
      <c r="R426" s="476">
        <f t="shared" si="59"/>
        <v>0</v>
      </c>
      <c r="S426" s="437">
        <v>380.49668153444247</v>
      </c>
      <c r="T426" s="437">
        <v>380.49668153444247</v>
      </c>
      <c r="U426" s="435">
        <v>381.56656604288014</v>
      </c>
      <c r="V426" s="435">
        <v>381.56656604288014</v>
      </c>
      <c r="W426" s="476">
        <f t="shared" si="60"/>
        <v>0</v>
      </c>
      <c r="X426" s="437">
        <v>805.1313451648391</v>
      </c>
      <c r="Y426" s="437">
        <v>714.31842745267795</v>
      </c>
      <c r="Z426" s="435">
        <v>718.94618879938139</v>
      </c>
      <c r="AA426" s="435">
        <v>718.94618879938139</v>
      </c>
      <c r="AB426" s="476">
        <f t="shared" si="61"/>
        <v>0</v>
      </c>
      <c r="AC426" s="437">
        <v>194.17472147695429</v>
      </c>
      <c r="AD426" s="437">
        <v>192.85512620844682</v>
      </c>
      <c r="AE426" s="437">
        <v>192.85512620844682</v>
      </c>
      <c r="AF426" s="435">
        <f t="shared" si="62"/>
        <v>190.65538441500556</v>
      </c>
      <c r="AG426" s="476">
        <f t="shared" si="63"/>
        <v>2.1997417934412624</v>
      </c>
      <c r="AH426" s="437">
        <v>999.30606664179345</v>
      </c>
      <c r="AI426" s="437">
        <v>907.17355366112474</v>
      </c>
      <c r="AJ426" s="435">
        <v>911.80131500782818</v>
      </c>
      <c r="AK426" s="425">
        <f t="shared" si="64"/>
        <v>909.60157321438703</v>
      </c>
      <c r="AL426" s="476">
        <f t="shared" si="65"/>
        <v>2.1997417934411487</v>
      </c>
      <c r="AM426" s="426">
        <v>19</v>
      </c>
      <c r="AN426" s="426">
        <v>19</v>
      </c>
    </row>
    <row r="427" spans="1:40">
      <c r="A427" s="431">
        <v>322</v>
      </c>
      <c r="B427" s="432" t="s">
        <v>551</v>
      </c>
      <c r="C427" s="433">
        <v>6549</v>
      </c>
      <c r="D427" s="485">
        <v>717.45148714268601</v>
      </c>
      <c r="E427" s="485">
        <v>711.47287799789319</v>
      </c>
      <c r="F427" s="486">
        <v>711.35039199409607</v>
      </c>
      <c r="G427" s="486">
        <v>711.35039199409607</v>
      </c>
      <c r="H427" s="490">
        <f t="shared" si="57"/>
        <v>0</v>
      </c>
      <c r="I427" s="480">
        <v>260.62430711598824</v>
      </c>
      <c r="J427" s="480">
        <v>262.67192735540601</v>
      </c>
      <c r="K427" s="488">
        <v>274.36036965444231</v>
      </c>
      <c r="L427" s="488">
        <v>274.36036965444231</v>
      </c>
      <c r="M427" s="477">
        <f t="shared" si="58"/>
        <v>0</v>
      </c>
      <c r="N427" s="437">
        <v>978.07579425867414</v>
      </c>
      <c r="O427" s="437">
        <v>974.14480535329926</v>
      </c>
      <c r="P427" s="435">
        <v>985.71076164853832</v>
      </c>
      <c r="Q427" s="435">
        <v>985.71076164853832</v>
      </c>
      <c r="R427" s="476">
        <f t="shared" si="59"/>
        <v>0</v>
      </c>
      <c r="S427" s="437">
        <v>315.36906654197458</v>
      </c>
      <c r="T427" s="437">
        <v>315.36906654197458</v>
      </c>
      <c r="U427" s="435">
        <v>315.50765395253183</v>
      </c>
      <c r="V427" s="435">
        <v>315.50765395253183</v>
      </c>
      <c r="W427" s="476">
        <f t="shared" si="60"/>
        <v>0</v>
      </c>
      <c r="X427" s="437">
        <v>1293.4448608006487</v>
      </c>
      <c r="Y427" s="437">
        <v>1289.513871895274</v>
      </c>
      <c r="Z427" s="435">
        <v>1301.2184156010701</v>
      </c>
      <c r="AA427" s="435">
        <v>1301.2184156010701</v>
      </c>
      <c r="AB427" s="476">
        <f t="shared" si="61"/>
        <v>0</v>
      </c>
      <c r="AC427" s="437">
        <v>195.97561735506</v>
      </c>
      <c r="AD427" s="437">
        <v>195.09488124097516</v>
      </c>
      <c r="AE427" s="437">
        <v>195.09488124097516</v>
      </c>
      <c r="AF427" s="435">
        <f t="shared" si="62"/>
        <v>193.1208034252586</v>
      </c>
      <c r="AG427" s="476">
        <f t="shared" si="63"/>
        <v>1.9740778157165551</v>
      </c>
      <c r="AH427" s="437">
        <v>1489.4204781557087</v>
      </c>
      <c r="AI427" s="437">
        <v>1484.6087531362489</v>
      </c>
      <c r="AJ427" s="435">
        <v>1496.3132968420455</v>
      </c>
      <c r="AK427" s="425">
        <f t="shared" si="64"/>
        <v>1494.3392190263287</v>
      </c>
      <c r="AL427" s="476">
        <f t="shared" si="65"/>
        <v>1.9740778157167824</v>
      </c>
      <c r="AM427" s="426">
        <v>2</v>
      </c>
      <c r="AN427" s="426">
        <v>2</v>
      </c>
    </row>
    <row r="428" spans="1:40">
      <c r="A428" s="431">
        <v>398</v>
      </c>
      <c r="B428" s="432" t="s">
        <v>552</v>
      </c>
      <c r="C428" s="433">
        <v>120175</v>
      </c>
      <c r="D428" s="485">
        <v>172.33252107669759</v>
      </c>
      <c r="E428" s="485">
        <v>170.05734293871134</v>
      </c>
      <c r="F428" s="486">
        <v>169.15083803675392</v>
      </c>
      <c r="G428" s="486">
        <v>169.15083803675392</v>
      </c>
      <c r="H428" s="490">
        <f t="shared" si="57"/>
        <v>0</v>
      </c>
      <c r="I428" s="480">
        <v>146.14013105274987</v>
      </c>
      <c r="J428" s="480">
        <v>151.0459919283991</v>
      </c>
      <c r="K428" s="488">
        <v>141.91426609092395</v>
      </c>
      <c r="L428" s="488">
        <v>141.91426609092395</v>
      </c>
      <c r="M428" s="477">
        <f t="shared" si="58"/>
        <v>0</v>
      </c>
      <c r="N428" s="437">
        <v>318.47265212944745</v>
      </c>
      <c r="O428" s="437">
        <v>321.10333486711045</v>
      </c>
      <c r="P428" s="435">
        <v>311.06510412767784</v>
      </c>
      <c r="Q428" s="435">
        <v>311.06510412767784</v>
      </c>
      <c r="R428" s="476">
        <f t="shared" si="59"/>
        <v>0</v>
      </c>
      <c r="S428" s="437">
        <v>192.98873870805815</v>
      </c>
      <c r="T428" s="437">
        <v>192.98873870805815</v>
      </c>
      <c r="U428" s="435">
        <v>192.90512538740219</v>
      </c>
      <c r="V428" s="435">
        <v>192.90512538740219</v>
      </c>
      <c r="W428" s="476">
        <f t="shared" si="60"/>
        <v>0</v>
      </c>
      <c r="X428" s="437">
        <v>511.46139083750558</v>
      </c>
      <c r="Y428" s="437">
        <v>514.09207357516857</v>
      </c>
      <c r="Z428" s="435">
        <v>503.97022951508006</v>
      </c>
      <c r="AA428" s="435">
        <v>503.97022951508006</v>
      </c>
      <c r="AB428" s="476">
        <f t="shared" si="61"/>
        <v>0</v>
      </c>
      <c r="AC428" s="437">
        <v>154.72329154731321</v>
      </c>
      <c r="AD428" s="437">
        <v>154.12846888480456</v>
      </c>
      <c r="AE428" s="437">
        <v>154.12846888480456</v>
      </c>
      <c r="AF428" s="435">
        <f t="shared" si="62"/>
        <v>151.64764195391825</v>
      </c>
      <c r="AG428" s="476">
        <f t="shared" si="63"/>
        <v>2.4808269308863089</v>
      </c>
      <c r="AH428" s="437">
        <v>666.18468238481876</v>
      </c>
      <c r="AI428" s="437">
        <v>668.22054245997322</v>
      </c>
      <c r="AJ428" s="435">
        <v>658.0986983998846</v>
      </c>
      <c r="AK428" s="425">
        <f t="shared" si="64"/>
        <v>655.61787146899837</v>
      </c>
      <c r="AL428" s="476">
        <f t="shared" si="65"/>
        <v>2.4808269308862236</v>
      </c>
      <c r="AM428" s="426">
        <v>7</v>
      </c>
      <c r="AN428" s="426">
        <v>7</v>
      </c>
    </row>
    <row r="429" spans="1:40">
      <c r="A429" s="431">
        <v>399</v>
      </c>
      <c r="B429" s="432" t="s">
        <v>553</v>
      </c>
      <c r="C429" s="433">
        <v>7817</v>
      </c>
      <c r="D429" s="485">
        <v>541.0506387953867</v>
      </c>
      <c r="E429" s="485">
        <v>536.47885881841808</v>
      </c>
      <c r="F429" s="486">
        <v>534.57682911832569</v>
      </c>
      <c r="G429" s="486">
        <v>534.57682911832569</v>
      </c>
      <c r="H429" s="490">
        <f t="shared" si="57"/>
        <v>0</v>
      </c>
      <c r="I429" s="480">
        <v>-452.31928846410159</v>
      </c>
      <c r="J429" s="480">
        <v>-446.19300126907279</v>
      </c>
      <c r="K429" s="488">
        <v>-465.67502975628344</v>
      </c>
      <c r="L429" s="488">
        <v>-465.67502975628344</v>
      </c>
      <c r="M429" s="477">
        <f t="shared" si="58"/>
        <v>0</v>
      </c>
      <c r="N429" s="437">
        <v>88.731350331285157</v>
      </c>
      <c r="O429" s="437">
        <v>90.285857549345252</v>
      </c>
      <c r="P429" s="435">
        <v>68.901799362042254</v>
      </c>
      <c r="Q429" s="435">
        <v>68.901799362042254</v>
      </c>
      <c r="R429" s="476">
        <f t="shared" si="59"/>
        <v>0</v>
      </c>
      <c r="S429" s="437">
        <v>369.85653180563412</v>
      </c>
      <c r="T429" s="437">
        <v>369.85653180563412</v>
      </c>
      <c r="U429" s="435">
        <v>372.48050124294343</v>
      </c>
      <c r="V429" s="435">
        <v>372.48050124294343</v>
      </c>
      <c r="W429" s="476">
        <f t="shared" si="60"/>
        <v>0</v>
      </c>
      <c r="X429" s="437">
        <v>458.58788213691929</v>
      </c>
      <c r="Y429" s="437">
        <v>460.14238935497934</v>
      </c>
      <c r="Z429" s="435">
        <v>441.38230060498569</v>
      </c>
      <c r="AA429" s="435">
        <v>441.38230060498569</v>
      </c>
      <c r="AB429" s="476">
        <f t="shared" si="61"/>
        <v>0</v>
      </c>
      <c r="AC429" s="437">
        <v>167.42672397474149</v>
      </c>
      <c r="AD429" s="437">
        <v>166.78069931683476</v>
      </c>
      <c r="AE429" s="437">
        <v>166.78069931683476</v>
      </c>
      <c r="AF429" s="435">
        <f t="shared" si="62"/>
        <v>163.46265293260512</v>
      </c>
      <c r="AG429" s="476">
        <f t="shared" si="63"/>
        <v>3.3180463842296319</v>
      </c>
      <c r="AH429" s="437">
        <v>626.01460611166078</v>
      </c>
      <c r="AI429" s="437">
        <v>626.92308867181407</v>
      </c>
      <c r="AJ429" s="435">
        <v>608.16299992182041</v>
      </c>
      <c r="AK429" s="425">
        <f t="shared" si="64"/>
        <v>604.84495353759087</v>
      </c>
      <c r="AL429" s="476">
        <f t="shared" si="65"/>
        <v>3.3180463842295467</v>
      </c>
      <c r="AM429" s="426">
        <v>15</v>
      </c>
      <c r="AN429" s="426">
        <v>15</v>
      </c>
    </row>
    <row r="430" spans="1:40">
      <c r="A430" s="431">
        <v>400</v>
      </c>
      <c r="B430" s="432" t="s">
        <v>554</v>
      </c>
      <c r="C430" s="433">
        <v>8366</v>
      </c>
      <c r="D430" s="485">
        <v>455.34151722535563</v>
      </c>
      <c r="E430" s="485">
        <v>451.4456199919203</v>
      </c>
      <c r="F430" s="486">
        <v>455.93976811224621</v>
      </c>
      <c r="G430" s="486">
        <v>455.93976811224621</v>
      </c>
      <c r="H430" s="490">
        <f t="shared" si="57"/>
        <v>0</v>
      </c>
      <c r="I430" s="480">
        <v>266.4278141950233</v>
      </c>
      <c r="J430" s="480">
        <v>266.42292574520741</v>
      </c>
      <c r="K430" s="488">
        <v>258.06195244986014</v>
      </c>
      <c r="L430" s="488">
        <v>258.06195244986014</v>
      </c>
      <c r="M430" s="477">
        <f t="shared" si="58"/>
        <v>0</v>
      </c>
      <c r="N430" s="437">
        <v>721.76933142037888</v>
      </c>
      <c r="O430" s="437">
        <v>717.86854573712765</v>
      </c>
      <c r="P430" s="435">
        <v>714.00172056210636</v>
      </c>
      <c r="Q430" s="435">
        <v>714.00172056210636</v>
      </c>
      <c r="R430" s="476">
        <f t="shared" si="59"/>
        <v>0</v>
      </c>
      <c r="S430" s="437">
        <v>337.0475552704774</v>
      </c>
      <c r="T430" s="437">
        <v>337.0475552704774</v>
      </c>
      <c r="U430" s="435">
        <v>337.54215038139108</v>
      </c>
      <c r="V430" s="435">
        <v>337.54215038139108</v>
      </c>
      <c r="W430" s="476">
        <f t="shared" si="60"/>
        <v>0</v>
      </c>
      <c r="X430" s="437">
        <v>1058.8168866908563</v>
      </c>
      <c r="Y430" s="437">
        <v>1054.916101007605</v>
      </c>
      <c r="Z430" s="435">
        <v>1051.5438709434973</v>
      </c>
      <c r="AA430" s="435">
        <v>1051.5438709434973</v>
      </c>
      <c r="AB430" s="476">
        <f t="shared" si="61"/>
        <v>0</v>
      </c>
      <c r="AC430" s="437">
        <v>206.76123644254687</v>
      </c>
      <c r="AD430" s="437">
        <v>205.54501576348696</v>
      </c>
      <c r="AE430" s="437">
        <v>205.54501576348696</v>
      </c>
      <c r="AF430" s="435">
        <f t="shared" si="62"/>
        <v>203.7489708922329</v>
      </c>
      <c r="AG430" s="476">
        <f t="shared" si="63"/>
        <v>1.796044871254054</v>
      </c>
      <c r="AH430" s="437">
        <v>1265.5781231334031</v>
      </c>
      <c r="AI430" s="437">
        <v>1260.4611167710918</v>
      </c>
      <c r="AJ430" s="435">
        <v>1257.0888867069843</v>
      </c>
      <c r="AK430" s="425">
        <f t="shared" si="64"/>
        <v>1255.2928418357303</v>
      </c>
      <c r="AL430" s="476">
        <f t="shared" si="65"/>
        <v>1.7960448712540256</v>
      </c>
      <c r="AM430" s="426">
        <v>2</v>
      </c>
      <c r="AN430" s="426">
        <v>2</v>
      </c>
    </row>
    <row r="431" spans="1:40">
      <c r="A431" s="431">
        <v>402</v>
      </c>
      <c r="B431" s="432" t="s">
        <v>133</v>
      </c>
      <c r="C431" s="433">
        <v>9099</v>
      </c>
      <c r="D431" s="485">
        <v>247.79317201119264</v>
      </c>
      <c r="E431" s="485">
        <v>245.35351409345455</v>
      </c>
      <c r="F431" s="486">
        <v>244.59208892189488</v>
      </c>
      <c r="G431" s="486">
        <v>244.59208892189488</v>
      </c>
      <c r="H431" s="490">
        <f t="shared" si="57"/>
        <v>0</v>
      </c>
      <c r="I431" s="480">
        <v>-435.42224533642104</v>
      </c>
      <c r="J431" s="480">
        <v>-429.39388219744058</v>
      </c>
      <c r="K431" s="488">
        <v>-435.22028698368837</v>
      </c>
      <c r="L431" s="488">
        <v>-435.22028698368837</v>
      </c>
      <c r="M431" s="477">
        <f t="shared" si="58"/>
        <v>0</v>
      </c>
      <c r="N431" s="437">
        <v>-187.62907332522843</v>
      </c>
      <c r="O431" s="437">
        <v>-184.040368103986</v>
      </c>
      <c r="P431" s="435">
        <v>-190.62819806179351</v>
      </c>
      <c r="Q431" s="435">
        <v>-190.62819806179351</v>
      </c>
      <c r="R431" s="476">
        <f t="shared" si="59"/>
        <v>0</v>
      </c>
      <c r="S431" s="437">
        <v>550.77228457167473</v>
      </c>
      <c r="T431" s="437">
        <v>550.77228457167473</v>
      </c>
      <c r="U431" s="435">
        <v>551.87013371636181</v>
      </c>
      <c r="V431" s="435">
        <v>551.87013371636181</v>
      </c>
      <c r="W431" s="476">
        <f t="shared" si="60"/>
        <v>0</v>
      </c>
      <c r="X431" s="437">
        <v>363.1432112464463</v>
      </c>
      <c r="Y431" s="437">
        <v>366.73191646768873</v>
      </c>
      <c r="Z431" s="435">
        <v>361.24193565456824</v>
      </c>
      <c r="AA431" s="435">
        <v>361.24193565456824</v>
      </c>
      <c r="AB431" s="476">
        <f t="shared" si="61"/>
        <v>0</v>
      </c>
      <c r="AC431" s="437">
        <v>211.59659701698243</v>
      </c>
      <c r="AD431" s="437">
        <v>210.21765517080399</v>
      </c>
      <c r="AE431" s="437">
        <v>210.21765517080399</v>
      </c>
      <c r="AF431" s="435">
        <f t="shared" si="62"/>
        <v>208.26133196945125</v>
      </c>
      <c r="AG431" s="476">
        <f t="shared" si="63"/>
        <v>1.9563232013527454</v>
      </c>
      <c r="AH431" s="437">
        <v>574.7398082634287</v>
      </c>
      <c r="AI431" s="437">
        <v>576.94957163849278</v>
      </c>
      <c r="AJ431" s="435">
        <v>571.45959082537229</v>
      </c>
      <c r="AK431" s="425">
        <f t="shared" si="64"/>
        <v>569.50326762401949</v>
      </c>
      <c r="AL431" s="476">
        <f t="shared" si="65"/>
        <v>1.9563232013528022</v>
      </c>
      <c r="AM431" s="426">
        <v>11</v>
      </c>
      <c r="AN431" s="426">
        <v>11</v>
      </c>
    </row>
    <row r="432" spans="1:40">
      <c r="A432" s="431">
        <v>403</v>
      </c>
      <c r="B432" s="432" t="s">
        <v>134</v>
      </c>
      <c r="C432" s="433">
        <v>2820</v>
      </c>
      <c r="D432" s="485">
        <v>290.59497227257913</v>
      </c>
      <c r="E432" s="485">
        <v>287.99316683201727</v>
      </c>
      <c r="F432" s="486">
        <v>289.64687411192517</v>
      </c>
      <c r="G432" s="486">
        <v>289.64687411192517</v>
      </c>
      <c r="H432" s="490">
        <f t="shared" si="57"/>
        <v>0</v>
      </c>
      <c r="I432" s="480">
        <v>3.9349317630734602</v>
      </c>
      <c r="J432" s="480">
        <v>33.321571350806643</v>
      </c>
      <c r="K432" s="488">
        <v>40.136084451894668</v>
      </c>
      <c r="L432" s="488">
        <v>40.136084451894668</v>
      </c>
      <c r="M432" s="477">
        <f t="shared" si="58"/>
        <v>0</v>
      </c>
      <c r="N432" s="437">
        <v>294.52990403565258</v>
      </c>
      <c r="O432" s="437">
        <v>321.31473818282393</v>
      </c>
      <c r="P432" s="435">
        <v>329.78295856381988</v>
      </c>
      <c r="Q432" s="435">
        <v>329.78295856381988</v>
      </c>
      <c r="R432" s="476">
        <f t="shared" si="59"/>
        <v>0</v>
      </c>
      <c r="S432" s="437">
        <v>543.29531463976446</v>
      </c>
      <c r="T432" s="437">
        <v>543.29531463976446</v>
      </c>
      <c r="U432" s="435">
        <v>541.93296216775832</v>
      </c>
      <c r="V432" s="435">
        <v>541.93296216775832</v>
      </c>
      <c r="W432" s="476">
        <f t="shared" si="60"/>
        <v>0</v>
      </c>
      <c r="X432" s="437">
        <v>837.82521867541698</v>
      </c>
      <c r="Y432" s="437">
        <v>864.61005282258839</v>
      </c>
      <c r="Z432" s="435">
        <v>871.71592073157819</v>
      </c>
      <c r="AA432" s="435">
        <v>871.71592073157819</v>
      </c>
      <c r="AB432" s="476">
        <f t="shared" si="61"/>
        <v>0</v>
      </c>
      <c r="AC432" s="437">
        <v>239.85931111322424</v>
      </c>
      <c r="AD432" s="437">
        <v>237.73890168546609</v>
      </c>
      <c r="AE432" s="437">
        <v>237.73890168546609</v>
      </c>
      <c r="AF432" s="435">
        <f t="shared" si="62"/>
        <v>236.94148647332898</v>
      </c>
      <c r="AG432" s="476">
        <f t="shared" si="63"/>
        <v>0.79741521213711053</v>
      </c>
      <c r="AH432" s="437">
        <v>1077.6845297886412</v>
      </c>
      <c r="AI432" s="437">
        <v>1102.3489545080545</v>
      </c>
      <c r="AJ432" s="435">
        <v>1109.4548224170444</v>
      </c>
      <c r="AK432" s="425">
        <f t="shared" si="64"/>
        <v>1108.6574072049073</v>
      </c>
      <c r="AL432" s="476">
        <f t="shared" si="65"/>
        <v>0.79741521213713895</v>
      </c>
      <c r="AM432" s="426">
        <v>14</v>
      </c>
      <c r="AN432" s="426">
        <v>14</v>
      </c>
    </row>
    <row r="433" spans="1:40">
      <c r="A433" s="431">
        <v>405</v>
      </c>
      <c r="B433" s="432" t="s">
        <v>555</v>
      </c>
      <c r="C433" s="433">
        <v>72650</v>
      </c>
      <c r="D433" s="485">
        <v>122.70620963175908</v>
      </c>
      <c r="E433" s="485">
        <v>121.07018334864242</v>
      </c>
      <c r="F433" s="486">
        <v>121.31527613182547</v>
      </c>
      <c r="G433" s="486">
        <v>121.31527613182547</v>
      </c>
      <c r="H433" s="490">
        <f t="shared" si="57"/>
        <v>0</v>
      </c>
      <c r="I433" s="480">
        <v>-55.297260228309739</v>
      </c>
      <c r="J433" s="480">
        <v>-49.134952846530993</v>
      </c>
      <c r="K433" s="488">
        <v>-58.420028474903155</v>
      </c>
      <c r="L433" s="488">
        <v>-58.420028474903155</v>
      </c>
      <c r="M433" s="477">
        <f t="shared" si="58"/>
        <v>0</v>
      </c>
      <c r="N433" s="437">
        <v>67.408949403449327</v>
      </c>
      <c r="O433" s="437">
        <v>71.935230502111423</v>
      </c>
      <c r="P433" s="435">
        <v>62.895247656922308</v>
      </c>
      <c r="Q433" s="435">
        <v>62.895247656922308</v>
      </c>
      <c r="R433" s="476">
        <f t="shared" si="59"/>
        <v>0</v>
      </c>
      <c r="S433" s="437">
        <v>180.64837842391591</v>
      </c>
      <c r="T433" s="437">
        <v>180.64837842391591</v>
      </c>
      <c r="U433" s="435">
        <v>180.93322663037111</v>
      </c>
      <c r="V433" s="435">
        <v>180.93322663037111</v>
      </c>
      <c r="W433" s="476">
        <f t="shared" si="60"/>
        <v>0</v>
      </c>
      <c r="X433" s="437">
        <v>248.05732782736524</v>
      </c>
      <c r="Y433" s="437">
        <v>252.58360892602732</v>
      </c>
      <c r="Z433" s="435">
        <v>243.82847428729337</v>
      </c>
      <c r="AA433" s="435">
        <v>243.82847428729337</v>
      </c>
      <c r="AB433" s="476">
        <f t="shared" si="61"/>
        <v>0</v>
      </c>
      <c r="AC433" s="437">
        <v>161.76030879784236</v>
      </c>
      <c r="AD433" s="437">
        <v>161.04677181902827</v>
      </c>
      <c r="AE433" s="437">
        <v>161.04677181902827</v>
      </c>
      <c r="AF433" s="435">
        <f t="shared" si="62"/>
        <v>158.77528531028076</v>
      </c>
      <c r="AG433" s="476">
        <f t="shared" si="63"/>
        <v>2.2714865087475005</v>
      </c>
      <c r="AH433" s="437">
        <v>409.81763662520757</v>
      </c>
      <c r="AI433" s="437">
        <v>413.63038074505562</v>
      </c>
      <c r="AJ433" s="435">
        <v>404.8752461063217</v>
      </c>
      <c r="AK433" s="425">
        <f t="shared" si="64"/>
        <v>402.60375959757414</v>
      </c>
      <c r="AL433" s="476">
        <f t="shared" si="65"/>
        <v>2.2714865087475573</v>
      </c>
      <c r="AM433" s="426">
        <v>9</v>
      </c>
      <c r="AN433" s="426">
        <v>9</v>
      </c>
    </row>
    <row r="434" spans="1:40">
      <c r="A434" s="431">
        <v>407</v>
      </c>
      <c r="B434" s="432" t="s">
        <v>556</v>
      </c>
      <c r="C434" s="433">
        <v>2518</v>
      </c>
      <c r="D434" s="485">
        <v>459.7248859816487</v>
      </c>
      <c r="E434" s="485">
        <v>455.64032717095392</v>
      </c>
      <c r="F434" s="486">
        <v>451.61345658043837</v>
      </c>
      <c r="G434" s="486">
        <v>451.61345658043837</v>
      </c>
      <c r="H434" s="490">
        <f t="shared" si="57"/>
        <v>0</v>
      </c>
      <c r="I434" s="480">
        <v>54.092552170613295</v>
      </c>
      <c r="J434" s="480">
        <v>58.921519300095525</v>
      </c>
      <c r="K434" s="488">
        <v>53.015708467946126</v>
      </c>
      <c r="L434" s="488">
        <v>53.015708467946126</v>
      </c>
      <c r="M434" s="477">
        <f t="shared" si="58"/>
        <v>0</v>
      </c>
      <c r="N434" s="437">
        <v>513.81743815226196</v>
      </c>
      <c r="O434" s="437">
        <v>514.56184647104942</v>
      </c>
      <c r="P434" s="435">
        <v>504.62916504838449</v>
      </c>
      <c r="Q434" s="435">
        <v>504.62916504838449</v>
      </c>
      <c r="R434" s="476">
        <f t="shared" si="59"/>
        <v>0</v>
      </c>
      <c r="S434" s="437">
        <v>478.6014560490396</v>
      </c>
      <c r="T434" s="437">
        <v>478.6014560490396</v>
      </c>
      <c r="U434" s="435">
        <v>479.35010916459788</v>
      </c>
      <c r="V434" s="435">
        <v>479.35010916459788</v>
      </c>
      <c r="W434" s="476">
        <f t="shared" si="60"/>
        <v>0</v>
      </c>
      <c r="X434" s="437">
        <v>992.41889420130144</v>
      </c>
      <c r="Y434" s="437">
        <v>993.16330252008902</v>
      </c>
      <c r="Z434" s="435">
        <v>983.97927421298232</v>
      </c>
      <c r="AA434" s="435">
        <v>983.97927421298232</v>
      </c>
      <c r="AB434" s="476">
        <f t="shared" si="61"/>
        <v>0</v>
      </c>
      <c r="AC434" s="437">
        <v>256.38845135151183</v>
      </c>
      <c r="AD434" s="437">
        <v>254.68717501743421</v>
      </c>
      <c r="AE434" s="437">
        <v>254.68717501743421</v>
      </c>
      <c r="AF434" s="435">
        <f t="shared" si="62"/>
        <v>250.75682736947877</v>
      </c>
      <c r="AG434" s="476">
        <f t="shared" si="63"/>
        <v>3.9303476479554433</v>
      </c>
      <c r="AH434" s="437">
        <v>1248.8073455528133</v>
      </c>
      <c r="AI434" s="437">
        <v>1247.8504775375231</v>
      </c>
      <c r="AJ434" s="435">
        <v>1238.6664492304164</v>
      </c>
      <c r="AK434" s="425">
        <f t="shared" si="64"/>
        <v>1234.7361015824611</v>
      </c>
      <c r="AL434" s="476">
        <f t="shared" si="65"/>
        <v>3.9303476479553865</v>
      </c>
      <c r="AM434" s="426">
        <v>1</v>
      </c>
      <c r="AN434" s="427">
        <v>32</v>
      </c>
    </row>
    <row r="435" spans="1:40">
      <c r="A435" s="431">
        <v>408</v>
      </c>
      <c r="B435" s="432" t="s">
        <v>557</v>
      </c>
      <c r="C435" s="433">
        <v>14099</v>
      </c>
      <c r="D435" s="485">
        <v>391.51682395746241</v>
      </c>
      <c r="E435" s="485">
        <v>388.00329350126634</v>
      </c>
      <c r="F435" s="486">
        <v>386.63524617100205</v>
      </c>
      <c r="G435" s="486">
        <v>386.63524617100205</v>
      </c>
      <c r="H435" s="490">
        <f t="shared" si="57"/>
        <v>0</v>
      </c>
      <c r="I435" s="480">
        <v>-20.386994973879823</v>
      </c>
      <c r="J435" s="480">
        <v>-13.847585439744746</v>
      </c>
      <c r="K435" s="488">
        <v>-24.649410939568707</v>
      </c>
      <c r="L435" s="488">
        <v>-24.649410939568707</v>
      </c>
      <c r="M435" s="477">
        <f t="shared" si="58"/>
        <v>0</v>
      </c>
      <c r="N435" s="437">
        <v>371.12982898358263</v>
      </c>
      <c r="O435" s="437">
        <v>374.15570806152164</v>
      </c>
      <c r="P435" s="435">
        <v>361.98583523143333</v>
      </c>
      <c r="Q435" s="435">
        <v>361.98583523143333</v>
      </c>
      <c r="R435" s="476">
        <f t="shared" si="59"/>
        <v>0</v>
      </c>
      <c r="S435" s="437">
        <v>428.62419332130332</v>
      </c>
      <c r="T435" s="437">
        <v>428.62419332130332</v>
      </c>
      <c r="U435" s="435">
        <v>429.90950849967999</v>
      </c>
      <c r="V435" s="435">
        <v>429.90950849967999</v>
      </c>
      <c r="W435" s="476">
        <f t="shared" si="60"/>
        <v>0</v>
      </c>
      <c r="X435" s="437">
        <v>799.75402230488589</v>
      </c>
      <c r="Y435" s="437">
        <v>802.77990138282496</v>
      </c>
      <c r="Z435" s="435">
        <v>791.89534373111326</v>
      </c>
      <c r="AA435" s="435">
        <v>791.89534373111326</v>
      </c>
      <c r="AB435" s="476">
        <f t="shared" si="61"/>
        <v>0</v>
      </c>
      <c r="AC435" s="437">
        <v>183.19701691891899</v>
      </c>
      <c r="AD435" s="437">
        <v>182.34326653971857</v>
      </c>
      <c r="AE435" s="437">
        <v>182.34326653971857</v>
      </c>
      <c r="AF435" s="435">
        <f t="shared" si="62"/>
        <v>180.8584401395384</v>
      </c>
      <c r="AG435" s="476">
        <f t="shared" si="63"/>
        <v>1.4848264001801681</v>
      </c>
      <c r="AH435" s="437">
        <v>982.95103922380486</v>
      </c>
      <c r="AI435" s="437">
        <v>985.12316792254353</v>
      </c>
      <c r="AJ435" s="435">
        <v>974.23861027083194</v>
      </c>
      <c r="AK435" s="425">
        <f t="shared" si="64"/>
        <v>972.75378387065166</v>
      </c>
      <c r="AL435" s="476">
        <f t="shared" si="65"/>
        <v>1.4848264001802818</v>
      </c>
      <c r="AM435" s="426">
        <v>14</v>
      </c>
      <c r="AN435" s="426">
        <v>14</v>
      </c>
    </row>
    <row r="436" spans="1:40">
      <c r="A436" s="431">
        <v>410</v>
      </c>
      <c r="B436" s="432" t="s">
        <v>558</v>
      </c>
      <c r="C436" s="433">
        <v>18775</v>
      </c>
      <c r="D436" s="485">
        <v>763.28119517559639</v>
      </c>
      <c r="E436" s="485">
        <v>756.87770795166557</v>
      </c>
      <c r="F436" s="486">
        <v>756.14438898507103</v>
      </c>
      <c r="G436" s="486">
        <v>756.14438898507103</v>
      </c>
      <c r="H436" s="490">
        <f t="shared" si="57"/>
        <v>0</v>
      </c>
      <c r="I436" s="480">
        <v>-399.99774499759479</v>
      </c>
      <c r="J436" s="480">
        <v>-393.39564174010201</v>
      </c>
      <c r="K436" s="488">
        <v>-404.51568074752316</v>
      </c>
      <c r="L436" s="488">
        <v>-404.51568074752316</v>
      </c>
      <c r="M436" s="477">
        <f t="shared" si="58"/>
        <v>0</v>
      </c>
      <c r="N436" s="437">
        <v>363.2834501780016</v>
      </c>
      <c r="O436" s="437">
        <v>363.48206621156362</v>
      </c>
      <c r="P436" s="435">
        <v>351.62870823754787</v>
      </c>
      <c r="Q436" s="435">
        <v>351.62870823754787</v>
      </c>
      <c r="R436" s="476">
        <f t="shared" si="59"/>
        <v>0</v>
      </c>
      <c r="S436" s="437">
        <v>404.42646356814981</v>
      </c>
      <c r="T436" s="437">
        <v>404.42646356814981</v>
      </c>
      <c r="U436" s="435">
        <v>404.35920926265629</v>
      </c>
      <c r="V436" s="435">
        <v>404.35920926265629</v>
      </c>
      <c r="W436" s="476">
        <f t="shared" si="60"/>
        <v>0</v>
      </c>
      <c r="X436" s="437">
        <v>767.70991374615153</v>
      </c>
      <c r="Y436" s="437">
        <v>767.90852977971338</v>
      </c>
      <c r="Z436" s="435">
        <v>755.98791750020416</v>
      </c>
      <c r="AA436" s="435">
        <v>755.98791750020416</v>
      </c>
      <c r="AB436" s="476">
        <f t="shared" si="61"/>
        <v>0</v>
      </c>
      <c r="AC436" s="437">
        <v>143.82935184316159</v>
      </c>
      <c r="AD436" s="437">
        <v>143.48959048036784</v>
      </c>
      <c r="AE436" s="437">
        <v>143.48959048036784</v>
      </c>
      <c r="AF436" s="435">
        <f t="shared" si="62"/>
        <v>139.15999002957261</v>
      </c>
      <c r="AG436" s="476">
        <f t="shared" si="63"/>
        <v>4.3296004507952262</v>
      </c>
      <c r="AH436" s="437">
        <v>911.539265589313</v>
      </c>
      <c r="AI436" s="437">
        <v>911.39812026008133</v>
      </c>
      <c r="AJ436" s="435">
        <v>899.477507980572</v>
      </c>
      <c r="AK436" s="425">
        <f t="shared" si="64"/>
        <v>895.14790752977672</v>
      </c>
      <c r="AL436" s="476">
        <f t="shared" si="65"/>
        <v>4.329600450795283</v>
      </c>
      <c r="AM436" s="426">
        <v>13</v>
      </c>
      <c r="AN436" s="426">
        <v>13</v>
      </c>
    </row>
    <row r="437" spans="1:40">
      <c r="A437" s="431">
        <v>416</v>
      </c>
      <c r="B437" s="432" t="s">
        <v>139</v>
      </c>
      <c r="C437" s="433">
        <v>2886</v>
      </c>
      <c r="D437" s="485">
        <v>414.48534439787011</v>
      </c>
      <c r="E437" s="485">
        <v>410.81384479192042</v>
      </c>
      <c r="F437" s="486">
        <v>409.27646872490016</v>
      </c>
      <c r="G437" s="486">
        <v>409.27646872490016</v>
      </c>
      <c r="H437" s="490">
        <f t="shared" si="57"/>
        <v>0</v>
      </c>
      <c r="I437" s="480">
        <v>-300.28210696510348</v>
      </c>
      <c r="J437" s="480">
        <v>-293.79256613179416</v>
      </c>
      <c r="K437" s="488">
        <v>-306.38024762661263</v>
      </c>
      <c r="L437" s="488">
        <v>-306.38024762661263</v>
      </c>
      <c r="M437" s="477">
        <f t="shared" si="58"/>
        <v>0</v>
      </c>
      <c r="N437" s="437">
        <v>114.20323743276657</v>
      </c>
      <c r="O437" s="437">
        <v>117.02127866012621</v>
      </c>
      <c r="P437" s="435">
        <v>102.89622109828748</v>
      </c>
      <c r="Q437" s="435">
        <v>102.89622109828748</v>
      </c>
      <c r="R437" s="476">
        <f t="shared" si="59"/>
        <v>0</v>
      </c>
      <c r="S437" s="437">
        <v>458.23212814122178</v>
      </c>
      <c r="T437" s="437">
        <v>458.23212814122178</v>
      </c>
      <c r="U437" s="435">
        <v>458.76032188442622</v>
      </c>
      <c r="V437" s="435">
        <v>458.76032188442622</v>
      </c>
      <c r="W437" s="476">
        <f t="shared" si="60"/>
        <v>0</v>
      </c>
      <c r="X437" s="437">
        <v>572.43536557398829</v>
      </c>
      <c r="Y437" s="437">
        <v>575.25340680134798</v>
      </c>
      <c r="Z437" s="435">
        <v>561.65654298271375</v>
      </c>
      <c r="AA437" s="435">
        <v>561.65654298271375</v>
      </c>
      <c r="AB437" s="476">
        <f t="shared" si="61"/>
        <v>0</v>
      </c>
      <c r="AC437" s="437">
        <v>180.15271494075915</v>
      </c>
      <c r="AD437" s="437">
        <v>179.06063207951743</v>
      </c>
      <c r="AE437" s="437">
        <v>179.06063207951743</v>
      </c>
      <c r="AF437" s="435">
        <f t="shared" si="62"/>
        <v>174.62045657194864</v>
      </c>
      <c r="AG437" s="476">
        <f t="shared" si="63"/>
        <v>4.4401755075687959</v>
      </c>
      <c r="AH437" s="437">
        <v>752.58808051474739</v>
      </c>
      <c r="AI437" s="437">
        <v>754.3140388808655</v>
      </c>
      <c r="AJ437" s="435">
        <v>740.71717506223115</v>
      </c>
      <c r="AK437" s="425">
        <f t="shared" si="64"/>
        <v>736.27699955466232</v>
      </c>
      <c r="AL437" s="476">
        <f t="shared" si="65"/>
        <v>4.4401755075688243</v>
      </c>
      <c r="AM437" s="426">
        <v>9</v>
      </c>
      <c r="AN437" s="426">
        <v>9</v>
      </c>
    </row>
    <row r="438" spans="1:40">
      <c r="A438" s="431">
        <v>418</v>
      </c>
      <c r="B438" s="432" t="s">
        <v>140</v>
      </c>
      <c r="C438" s="433">
        <v>24580</v>
      </c>
      <c r="D438" s="485">
        <v>760.36481743808406</v>
      </c>
      <c r="E438" s="485">
        <v>753.97758759214707</v>
      </c>
      <c r="F438" s="486">
        <v>753.22388873179716</v>
      </c>
      <c r="G438" s="486">
        <v>753.22388873179716</v>
      </c>
      <c r="H438" s="490">
        <f t="shared" si="57"/>
        <v>0</v>
      </c>
      <c r="I438" s="480">
        <v>-49.941918432397834</v>
      </c>
      <c r="J438" s="480">
        <v>-44.753334197733857</v>
      </c>
      <c r="K438" s="488">
        <v>-51.836233036345867</v>
      </c>
      <c r="L438" s="488">
        <v>-51.836233036345867</v>
      </c>
      <c r="M438" s="477">
        <f t="shared" si="58"/>
        <v>0</v>
      </c>
      <c r="N438" s="437">
        <v>710.4228990056863</v>
      </c>
      <c r="O438" s="437">
        <v>709.22425339441315</v>
      </c>
      <c r="P438" s="435">
        <v>701.38765569545126</v>
      </c>
      <c r="Q438" s="435">
        <v>701.38765569545126</v>
      </c>
      <c r="R438" s="476">
        <f t="shared" si="59"/>
        <v>0</v>
      </c>
      <c r="S438" s="437">
        <v>73.414817401364559</v>
      </c>
      <c r="T438" s="437">
        <v>73.414817401364559</v>
      </c>
      <c r="U438" s="435">
        <v>72.256753403954207</v>
      </c>
      <c r="V438" s="435">
        <v>72.256753403954207</v>
      </c>
      <c r="W438" s="476">
        <f t="shared" si="60"/>
        <v>0</v>
      </c>
      <c r="X438" s="437">
        <v>783.83771640705083</v>
      </c>
      <c r="Y438" s="437">
        <v>782.63907079577768</v>
      </c>
      <c r="Z438" s="435">
        <v>773.64440909940549</v>
      </c>
      <c r="AA438" s="435">
        <v>773.64440909940549</v>
      </c>
      <c r="AB438" s="476">
        <f t="shared" si="61"/>
        <v>0</v>
      </c>
      <c r="AC438" s="437">
        <v>116.32180017041722</v>
      </c>
      <c r="AD438" s="437">
        <v>116.6366276868081</v>
      </c>
      <c r="AE438" s="437">
        <v>116.6366276868081</v>
      </c>
      <c r="AF438" s="435">
        <f t="shared" si="62"/>
        <v>113.85039890898946</v>
      </c>
      <c r="AG438" s="476">
        <f t="shared" si="63"/>
        <v>2.7862287778186356</v>
      </c>
      <c r="AH438" s="437">
        <v>900.15951657746814</v>
      </c>
      <c r="AI438" s="437">
        <v>899.27569848258588</v>
      </c>
      <c r="AJ438" s="435">
        <v>890.28103678621369</v>
      </c>
      <c r="AK438" s="425">
        <f t="shared" si="64"/>
        <v>887.4948080083949</v>
      </c>
      <c r="AL438" s="476">
        <f t="shared" si="65"/>
        <v>2.786228777818792</v>
      </c>
      <c r="AM438" s="426">
        <v>6</v>
      </c>
      <c r="AN438" s="426">
        <v>6</v>
      </c>
    </row>
    <row r="439" spans="1:40">
      <c r="A439" s="431">
        <v>420</v>
      </c>
      <c r="B439" s="432" t="s">
        <v>141</v>
      </c>
      <c r="C439" s="433">
        <v>9177</v>
      </c>
      <c r="D439" s="485">
        <v>94.597173287199979</v>
      </c>
      <c r="E439" s="485">
        <v>93.370110537339556</v>
      </c>
      <c r="F439" s="486">
        <v>93.824580966726387</v>
      </c>
      <c r="G439" s="486">
        <v>93.824580966726387</v>
      </c>
      <c r="H439" s="490">
        <f t="shared" si="57"/>
        <v>0</v>
      </c>
      <c r="I439" s="480">
        <v>69.46827214785084</v>
      </c>
      <c r="J439" s="480">
        <v>72.901900480938679</v>
      </c>
      <c r="K439" s="488">
        <v>66.266327099543389</v>
      </c>
      <c r="L439" s="488">
        <v>66.266327099543389</v>
      </c>
      <c r="M439" s="477">
        <f t="shared" si="58"/>
        <v>0</v>
      </c>
      <c r="N439" s="437">
        <v>164.0654454350508</v>
      </c>
      <c r="O439" s="437">
        <v>166.27201101827822</v>
      </c>
      <c r="P439" s="435">
        <v>160.09090806626978</v>
      </c>
      <c r="Q439" s="435">
        <v>160.09090806626978</v>
      </c>
      <c r="R439" s="476">
        <f t="shared" si="59"/>
        <v>0</v>
      </c>
      <c r="S439" s="437">
        <v>282.44447910247754</v>
      </c>
      <c r="T439" s="437">
        <v>282.44447910247754</v>
      </c>
      <c r="U439" s="435">
        <v>284.89217546720715</v>
      </c>
      <c r="V439" s="435">
        <v>284.89217546720715</v>
      </c>
      <c r="W439" s="476">
        <f t="shared" si="60"/>
        <v>0</v>
      </c>
      <c r="X439" s="437">
        <v>446.50992453752832</v>
      </c>
      <c r="Y439" s="437">
        <v>448.71649012075579</v>
      </c>
      <c r="Z439" s="435">
        <v>444.98308353347699</v>
      </c>
      <c r="AA439" s="435">
        <v>444.98308353347699</v>
      </c>
      <c r="AB439" s="476">
        <f t="shared" si="61"/>
        <v>0</v>
      </c>
      <c r="AC439" s="437">
        <v>185.53935462115783</v>
      </c>
      <c r="AD439" s="437">
        <v>184.51013243525165</v>
      </c>
      <c r="AE439" s="437">
        <v>184.51013243525165</v>
      </c>
      <c r="AF439" s="435">
        <f t="shared" si="62"/>
        <v>181.14918238039917</v>
      </c>
      <c r="AG439" s="476">
        <f t="shared" si="63"/>
        <v>3.3609500548524807</v>
      </c>
      <c r="AH439" s="437">
        <v>632.04927915868609</v>
      </c>
      <c r="AI439" s="437">
        <v>633.22662255600744</v>
      </c>
      <c r="AJ439" s="435">
        <v>629.49321596872869</v>
      </c>
      <c r="AK439" s="425">
        <f t="shared" si="64"/>
        <v>626.13226591387615</v>
      </c>
      <c r="AL439" s="476">
        <f t="shared" si="65"/>
        <v>3.3609500548525375</v>
      </c>
      <c r="AM439" s="426">
        <v>11</v>
      </c>
      <c r="AN439" s="426">
        <v>11</v>
      </c>
    </row>
    <row r="440" spans="1:40">
      <c r="A440" s="431">
        <v>421</v>
      </c>
      <c r="B440" s="432" t="s">
        <v>142</v>
      </c>
      <c r="C440" s="433">
        <v>695</v>
      </c>
      <c r="D440" s="485">
        <v>1036.8570234620076</v>
      </c>
      <c r="E440" s="485">
        <v>1028.2566917018657</v>
      </c>
      <c r="F440" s="486">
        <v>1024.9357341342998</v>
      </c>
      <c r="G440" s="486">
        <v>1024.9357341342998</v>
      </c>
      <c r="H440" s="490">
        <f t="shared" si="57"/>
        <v>0</v>
      </c>
      <c r="I440" s="480">
        <v>596.07919365175815</v>
      </c>
      <c r="J440" s="480">
        <v>602.4219552131234</v>
      </c>
      <c r="K440" s="488">
        <v>609.51405003184425</v>
      </c>
      <c r="L440" s="488">
        <v>609.51405003184425</v>
      </c>
      <c r="M440" s="477">
        <f t="shared" si="58"/>
        <v>0</v>
      </c>
      <c r="N440" s="437">
        <v>1632.9362171137659</v>
      </c>
      <c r="O440" s="437">
        <v>1630.6786469149893</v>
      </c>
      <c r="P440" s="435">
        <v>1634.4497841661441</v>
      </c>
      <c r="Q440" s="435">
        <v>1634.4497841661441</v>
      </c>
      <c r="R440" s="476">
        <f t="shared" si="59"/>
        <v>0</v>
      </c>
      <c r="S440" s="437">
        <v>283.99916901752533</v>
      </c>
      <c r="T440" s="437">
        <v>283.99916901752533</v>
      </c>
      <c r="U440" s="435">
        <v>282.80211205765079</v>
      </c>
      <c r="V440" s="435">
        <v>282.80211205765079</v>
      </c>
      <c r="W440" s="476">
        <f t="shared" si="60"/>
        <v>0</v>
      </c>
      <c r="X440" s="437">
        <v>1916.9353861312911</v>
      </c>
      <c r="Y440" s="437">
        <v>1914.6778159325145</v>
      </c>
      <c r="Z440" s="435">
        <v>1917.251896223795</v>
      </c>
      <c r="AA440" s="435">
        <v>1917.251896223795</v>
      </c>
      <c r="AB440" s="476">
        <f t="shared" si="61"/>
        <v>0</v>
      </c>
      <c r="AC440" s="437">
        <v>245.2270012180341</v>
      </c>
      <c r="AD440" s="437">
        <v>243.54027413796314</v>
      </c>
      <c r="AE440" s="437">
        <v>243.54027413796314</v>
      </c>
      <c r="AF440" s="435">
        <f t="shared" si="62"/>
        <v>246.28461109057412</v>
      </c>
      <c r="AG440" s="476">
        <f t="shared" si="63"/>
        <v>-2.7443369526109791</v>
      </c>
      <c r="AH440" s="437">
        <v>2162.1623873493254</v>
      </c>
      <c r="AI440" s="437">
        <v>2158.2180900704775</v>
      </c>
      <c r="AJ440" s="435">
        <v>2160.7921703617581</v>
      </c>
      <c r="AK440" s="425">
        <f t="shared" si="64"/>
        <v>2163.5365073143694</v>
      </c>
      <c r="AL440" s="476">
        <f t="shared" si="65"/>
        <v>-2.7443369526113202</v>
      </c>
      <c r="AM440" s="426">
        <v>16</v>
      </c>
      <c r="AN440" s="426">
        <v>16</v>
      </c>
    </row>
    <row r="441" spans="1:40">
      <c r="A441" s="431">
        <v>422</v>
      </c>
      <c r="B441" s="432" t="s">
        <v>143</v>
      </c>
      <c r="C441" s="433">
        <v>10372</v>
      </c>
      <c r="D441" s="485">
        <v>152.85026584666261</v>
      </c>
      <c r="E441" s="485">
        <v>151.10290949245834</v>
      </c>
      <c r="F441" s="486">
        <v>152.5651181893212</v>
      </c>
      <c r="G441" s="486">
        <v>152.5651181893212</v>
      </c>
      <c r="H441" s="490">
        <f t="shared" ref="H441:H504" si="66">F441-G441</f>
        <v>0</v>
      </c>
      <c r="I441" s="480">
        <v>-8.4219939140922637</v>
      </c>
      <c r="J441" s="480">
        <v>-86.229199331212726</v>
      </c>
      <c r="K441" s="488">
        <v>-84.738587706309573</v>
      </c>
      <c r="L441" s="488">
        <v>-84.738587706309573</v>
      </c>
      <c r="M441" s="477">
        <f t="shared" ref="M441:M504" si="67">K441-L441</f>
        <v>0</v>
      </c>
      <c r="N441" s="437">
        <v>144.42827193257034</v>
      </c>
      <c r="O441" s="437">
        <v>64.873710161245597</v>
      </c>
      <c r="P441" s="435">
        <v>67.826530483011624</v>
      </c>
      <c r="Q441" s="435">
        <v>67.826530483011624</v>
      </c>
      <c r="R441" s="476">
        <f t="shared" ref="R441:R504" si="68">P441-Q441</f>
        <v>0</v>
      </c>
      <c r="S441" s="437">
        <v>333.66255863027391</v>
      </c>
      <c r="T441" s="437">
        <v>333.66255863027391</v>
      </c>
      <c r="U441" s="435">
        <v>332.75169488524926</v>
      </c>
      <c r="V441" s="435">
        <v>332.75169488524926</v>
      </c>
      <c r="W441" s="476">
        <f t="shared" ref="W441:W504" si="69">U441-V441</f>
        <v>0</v>
      </c>
      <c r="X441" s="437">
        <v>478.09083056284419</v>
      </c>
      <c r="Y441" s="437">
        <v>398.53626879151949</v>
      </c>
      <c r="Z441" s="435">
        <v>400.57822536826092</v>
      </c>
      <c r="AA441" s="435">
        <v>400.57822536826092</v>
      </c>
      <c r="AB441" s="476">
        <f t="shared" ref="AB441:AB504" si="70">Z441-AA441</f>
        <v>0</v>
      </c>
      <c r="AC441" s="437">
        <v>203.01934888711025</v>
      </c>
      <c r="AD441" s="437">
        <v>201.52270781816429</v>
      </c>
      <c r="AE441" s="437">
        <v>201.52270781816429</v>
      </c>
      <c r="AF441" s="435">
        <f t="shared" ref="AF441:AF504" si="71">AF139/C139</f>
        <v>200.89420503032508</v>
      </c>
      <c r="AG441" s="476">
        <f t="shared" ref="AG441:AG504" si="72">AE441-AF441</f>
        <v>0.62850278783920999</v>
      </c>
      <c r="AH441" s="437">
        <v>681.11017944995444</v>
      </c>
      <c r="AI441" s="437">
        <v>600.0589766096839</v>
      </c>
      <c r="AJ441" s="435">
        <v>602.10093318642521</v>
      </c>
      <c r="AK441" s="425">
        <f t="shared" ref="AK441:AK504" si="73">AK139/C139</f>
        <v>601.47243039858597</v>
      </c>
      <c r="AL441" s="476">
        <f t="shared" ref="AL441:AL504" si="74">AJ441-AK441</f>
        <v>0.62850278783923841</v>
      </c>
      <c r="AM441" s="426">
        <v>12</v>
      </c>
      <c r="AN441" s="426">
        <v>12</v>
      </c>
    </row>
    <row r="442" spans="1:40">
      <c r="A442" s="431">
        <v>423</v>
      </c>
      <c r="B442" s="432" t="s">
        <v>559</v>
      </c>
      <c r="C442" s="433">
        <v>20497</v>
      </c>
      <c r="D442" s="485">
        <v>565.26220200678779</v>
      </c>
      <c r="E442" s="485">
        <v>560.51691437631632</v>
      </c>
      <c r="F442" s="486">
        <v>559.25297809689721</v>
      </c>
      <c r="G442" s="486">
        <v>559.25297809689721</v>
      </c>
      <c r="H442" s="490">
        <f t="shared" si="66"/>
        <v>0</v>
      </c>
      <c r="I442" s="480">
        <v>98.168266443900166</v>
      </c>
      <c r="J442" s="480">
        <v>110.29167172869256</v>
      </c>
      <c r="K442" s="488">
        <v>107.7231190005494</v>
      </c>
      <c r="L442" s="488">
        <v>107.7231190005494</v>
      </c>
      <c r="M442" s="477">
        <f t="shared" si="67"/>
        <v>0</v>
      </c>
      <c r="N442" s="437">
        <v>663.43046845068807</v>
      </c>
      <c r="O442" s="437">
        <v>670.80858610500889</v>
      </c>
      <c r="P442" s="435">
        <v>666.97609709744654</v>
      </c>
      <c r="Q442" s="435">
        <v>666.97609709744654</v>
      </c>
      <c r="R442" s="476">
        <f t="shared" si="68"/>
        <v>0</v>
      </c>
      <c r="S442" s="437">
        <v>103.45787054222052</v>
      </c>
      <c r="T442" s="437">
        <v>103.45787054222052</v>
      </c>
      <c r="U442" s="435">
        <v>102.655689372761</v>
      </c>
      <c r="V442" s="435">
        <v>102.655689372761</v>
      </c>
      <c r="W442" s="476">
        <f t="shared" si="69"/>
        <v>0</v>
      </c>
      <c r="X442" s="437">
        <v>766.88833899290853</v>
      </c>
      <c r="Y442" s="437">
        <v>774.26645664722946</v>
      </c>
      <c r="Z442" s="435">
        <v>769.63178647020754</v>
      </c>
      <c r="AA442" s="435">
        <v>769.63178647020754</v>
      </c>
      <c r="AB442" s="476">
        <f t="shared" si="70"/>
        <v>0</v>
      </c>
      <c r="AC442" s="437">
        <v>124.35526619090237</v>
      </c>
      <c r="AD442" s="437">
        <v>124.79107797657569</v>
      </c>
      <c r="AE442" s="437">
        <v>124.79107797657569</v>
      </c>
      <c r="AF442" s="435">
        <f t="shared" si="71"/>
        <v>121.87417115978353</v>
      </c>
      <c r="AG442" s="476">
        <f t="shared" si="72"/>
        <v>2.9169068167921637</v>
      </c>
      <c r="AH442" s="437">
        <v>891.24360518381104</v>
      </c>
      <c r="AI442" s="437">
        <v>899.05753462380517</v>
      </c>
      <c r="AJ442" s="435">
        <v>894.42286444678314</v>
      </c>
      <c r="AK442" s="425">
        <f t="shared" si="73"/>
        <v>891.50595762999103</v>
      </c>
      <c r="AL442" s="476">
        <f t="shared" si="74"/>
        <v>2.9169068167921068</v>
      </c>
      <c r="AM442" s="426">
        <v>2</v>
      </c>
      <c r="AN442" s="426">
        <v>2</v>
      </c>
    </row>
    <row r="443" spans="1:40">
      <c r="A443" s="431">
        <v>425</v>
      </c>
      <c r="B443" s="432" t="s">
        <v>560</v>
      </c>
      <c r="C443" s="433">
        <v>10258</v>
      </c>
      <c r="D443" s="485">
        <v>1614.5066185257458</v>
      </c>
      <c r="E443" s="485">
        <v>1601.6540926867171</v>
      </c>
      <c r="F443" s="486">
        <v>1600.9894213094174</v>
      </c>
      <c r="G443" s="486">
        <v>1600.9894213094174</v>
      </c>
      <c r="H443" s="490">
        <f t="shared" si="66"/>
        <v>0</v>
      </c>
      <c r="I443" s="480">
        <v>-270.808893835135</v>
      </c>
      <c r="J443" s="480">
        <v>-254.94352861387375</v>
      </c>
      <c r="K443" s="488">
        <v>-261.19250896491752</v>
      </c>
      <c r="L443" s="488">
        <v>-261.19250896491752</v>
      </c>
      <c r="M443" s="477">
        <f t="shared" si="67"/>
        <v>0</v>
      </c>
      <c r="N443" s="437">
        <v>1343.6977246906108</v>
      </c>
      <c r="O443" s="437">
        <v>1346.7105640728432</v>
      </c>
      <c r="P443" s="435">
        <v>1339.7969123444998</v>
      </c>
      <c r="Q443" s="435">
        <v>1339.7969123444998</v>
      </c>
      <c r="R443" s="476">
        <f t="shared" si="68"/>
        <v>0</v>
      </c>
      <c r="S443" s="437">
        <v>501.60144701730377</v>
      </c>
      <c r="T443" s="437">
        <v>501.60144701730377</v>
      </c>
      <c r="U443" s="435">
        <v>501.28264248655751</v>
      </c>
      <c r="V443" s="435">
        <v>501.28264248655751</v>
      </c>
      <c r="W443" s="476">
        <f t="shared" si="69"/>
        <v>0</v>
      </c>
      <c r="X443" s="437">
        <v>1845.2991717079149</v>
      </c>
      <c r="Y443" s="437">
        <v>1848.3120110901471</v>
      </c>
      <c r="Z443" s="435">
        <v>1841.0795548310575</v>
      </c>
      <c r="AA443" s="435">
        <v>1841.0795548310575</v>
      </c>
      <c r="AB443" s="476">
        <f t="shared" si="70"/>
        <v>0</v>
      </c>
      <c r="AC443" s="437">
        <v>115.02050032958502</v>
      </c>
      <c r="AD443" s="437">
        <v>115.27346965784604</v>
      </c>
      <c r="AE443" s="437">
        <v>115.27346965784604</v>
      </c>
      <c r="AF443" s="435">
        <f t="shared" si="71"/>
        <v>112.36634063125614</v>
      </c>
      <c r="AG443" s="476">
        <f t="shared" si="72"/>
        <v>2.9071290265898995</v>
      </c>
      <c r="AH443" s="437">
        <v>1960.3196720374999</v>
      </c>
      <c r="AI443" s="437">
        <v>1963.5854807479932</v>
      </c>
      <c r="AJ443" s="435">
        <v>1956.3530244889037</v>
      </c>
      <c r="AK443" s="425">
        <f t="shared" si="73"/>
        <v>1953.4458954623137</v>
      </c>
      <c r="AL443" s="476">
        <f t="shared" si="74"/>
        <v>2.9071290265899279</v>
      </c>
      <c r="AM443" s="426">
        <v>17</v>
      </c>
      <c r="AN443" s="426">
        <v>17</v>
      </c>
    </row>
    <row r="444" spans="1:40">
      <c r="A444" s="431">
        <v>426</v>
      </c>
      <c r="B444" s="432" t="s">
        <v>561</v>
      </c>
      <c r="C444" s="433">
        <v>11962</v>
      </c>
      <c r="D444" s="485">
        <v>459.03939273228934</v>
      </c>
      <c r="E444" s="485">
        <v>454.98702550921485</v>
      </c>
      <c r="F444" s="486">
        <v>454.94019815422593</v>
      </c>
      <c r="G444" s="486">
        <v>454.94019815422593</v>
      </c>
      <c r="H444" s="490">
        <f t="shared" si="66"/>
        <v>0</v>
      </c>
      <c r="I444" s="480">
        <v>-244.91732602690561</v>
      </c>
      <c r="J444" s="480">
        <v>-278.22374993627295</v>
      </c>
      <c r="K444" s="488">
        <v>-290.55675283664664</v>
      </c>
      <c r="L444" s="488">
        <v>-290.55675283664664</v>
      </c>
      <c r="M444" s="477">
        <f t="shared" si="67"/>
        <v>0</v>
      </c>
      <c r="N444" s="437">
        <v>214.12206670538373</v>
      </c>
      <c r="O444" s="437">
        <v>176.76327557294189</v>
      </c>
      <c r="P444" s="435">
        <v>164.38344531757926</v>
      </c>
      <c r="Q444" s="435">
        <v>164.38344531757926</v>
      </c>
      <c r="R444" s="476">
        <f t="shared" si="68"/>
        <v>0</v>
      </c>
      <c r="S444" s="437">
        <v>499.23839066353088</v>
      </c>
      <c r="T444" s="437">
        <v>499.23839066353088</v>
      </c>
      <c r="U444" s="435">
        <v>499.55693155522584</v>
      </c>
      <c r="V444" s="435">
        <v>499.55693155522584</v>
      </c>
      <c r="W444" s="476">
        <f t="shared" si="69"/>
        <v>0</v>
      </c>
      <c r="X444" s="437">
        <v>713.36045736891458</v>
      </c>
      <c r="Y444" s="437">
        <v>676.00166623647283</v>
      </c>
      <c r="Z444" s="435">
        <v>663.94037687280513</v>
      </c>
      <c r="AA444" s="435">
        <v>663.94037687280513</v>
      </c>
      <c r="AB444" s="476">
        <f t="shared" si="70"/>
        <v>0</v>
      </c>
      <c r="AC444" s="437">
        <v>177.4657027841325</v>
      </c>
      <c r="AD444" s="437">
        <v>176.62094043080319</v>
      </c>
      <c r="AE444" s="437">
        <v>176.62094043080319</v>
      </c>
      <c r="AF444" s="435">
        <f t="shared" si="71"/>
        <v>173.2740318361175</v>
      </c>
      <c r="AG444" s="476">
        <f t="shared" si="72"/>
        <v>3.3469085946856865</v>
      </c>
      <c r="AH444" s="437">
        <v>890.82616015304711</v>
      </c>
      <c r="AI444" s="437">
        <v>852.62260666727593</v>
      </c>
      <c r="AJ444" s="435">
        <v>840.56131730360835</v>
      </c>
      <c r="AK444" s="425">
        <f t="shared" si="73"/>
        <v>837.21440870892252</v>
      </c>
      <c r="AL444" s="476">
        <f t="shared" si="74"/>
        <v>3.3469085946858286</v>
      </c>
      <c r="AM444" s="426">
        <v>12</v>
      </c>
      <c r="AN444" s="426">
        <v>12</v>
      </c>
    </row>
    <row r="445" spans="1:40">
      <c r="A445" s="431">
        <v>430</v>
      </c>
      <c r="B445" s="432" t="s">
        <v>147</v>
      </c>
      <c r="C445" s="433">
        <v>15392</v>
      </c>
      <c r="D445" s="485">
        <v>87.669039122247952</v>
      </c>
      <c r="E445" s="485">
        <v>86.515987134247013</v>
      </c>
      <c r="F445" s="486">
        <v>88.504061552924554</v>
      </c>
      <c r="G445" s="486">
        <v>88.504061552924554</v>
      </c>
      <c r="H445" s="490">
        <f t="shared" si="66"/>
        <v>0</v>
      </c>
      <c r="I445" s="480">
        <v>-4.1297634150186751</v>
      </c>
      <c r="J445" s="480">
        <v>62.908475780459213</v>
      </c>
      <c r="K445" s="488">
        <v>54.49663276835026</v>
      </c>
      <c r="L445" s="488">
        <v>54.49663276835026</v>
      </c>
      <c r="M445" s="477">
        <f t="shared" si="67"/>
        <v>0</v>
      </c>
      <c r="N445" s="437">
        <v>83.53927570722928</v>
      </c>
      <c r="O445" s="437">
        <v>149.42446291470623</v>
      </c>
      <c r="P445" s="435">
        <v>143.00069432127481</v>
      </c>
      <c r="Q445" s="435">
        <v>143.00069432127481</v>
      </c>
      <c r="R445" s="476">
        <f t="shared" si="68"/>
        <v>0</v>
      </c>
      <c r="S445" s="437">
        <v>392.85901626995673</v>
      </c>
      <c r="T445" s="437">
        <v>392.85901626995673</v>
      </c>
      <c r="U445" s="435">
        <v>396.05075286895811</v>
      </c>
      <c r="V445" s="435">
        <v>396.05075286895811</v>
      </c>
      <c r="W445" s="476">
        <f t="shared" si="69"/>
        <v>0</v>
      </c>
      <c r="X445" s="437">
        <v>476.39829197718598</v>
      </c>
      <c r="Y445" s="437">
        <v>542.28347918466295</v>
      </c>
      <c r="Z445" s="435">
        <v>539.05144719023292</v>
      </c>
      <c r="AA445" s="435">
        <v>539.05144719023292</v>
      </c>
      <c r="AB445" s="476">
        <f t="shared" si="70"/>
        <v>0</v>
      </c>
      <c r="AC445" s="437">
        <v>213.94835588815667</v>
      </c>
      <c r="AD445" s="437">
        <v>212.66164519087312</v>
      </c>
      <c r="AE445" s="437">
        <v>212.66164519087312</v>
      </c>
      <c r="AF445" s="435">
        <f t="shared" si="71"/>
        <v>211.92962883786359</v>
      </c>
      <c r="AG445" s="476">
        <f t="shared" si="72"/>
        <v>0.73201635300952717</v>
      </c>
      <c r="AH445" s="437">
        <v>690.34664786534256</v>
      </c>
      <c r="AI445" s="437">
        <v>754.94512437553612</v>
      </c>
      <c r="AJ445" s="435">
        <v>751.71309238110609</v>
      </c>
      <c r="AK445" s="425">
        <f t="shared" si="73"/>
        <v>750.98107602809648</v>
      </c>
      <c r="AL445" s="476">
        <f t="shared" si="74"/>
        <v>0.73201635300961243</v>
      </c>
      <c r="AM445" s="426">
        <v>2</v>
      </c>
      <c r="AN445" s="426">
        <v>2</v>
      </c>
    </row>
    <row r="446" spans="1:40">
      <c r="A446" s="431">
        <v>433</v>
      </c>
      <c r="B446" s="432" t="s">
        <v>148</v>
      </c>
      <c r="C446" s="433">
        <v>7749</v>
      </c>
      <c r="D446" s="485">
        <v>317.42571995545444</v>
      </c>
      <c r="E446" s="485">
        <v>314.50262675200901</v>
      </c>
      <c r="F446" s="486">
        <v>316.64634459641093</v>
      </c>
      <c r="G446" s="486">
        <v>316.64634459641093</v>
      </c>
      <c r="H446" s="490">
        <f t="shared" si="66"/>
        <v>0</v>
      </c>
      <c r="I446" s="480">
        <v>-41.1214198368342</v>
      </c>
      <c r="J446" s="480">
        <v>-34.810456496785051</v>
      </c>
      <c r="K446" s="488">
        <v>-46.114006265888058</v>
      </c>
      <c r="L446" s="488">
        <v>-46.114006265888058</v>
      </c>
      <c r="M446" s="477">
        <f t="shared" si="67"/>
        <v>0</v>
      </c>
      <c r="N446" s="437">
        <v>276.30430011862023</v>
      </c>
      <c r="O446" s="437">
        <v>279.69217025522391</v>
      </c>
      <c r="P446" s="435">
        <v>270.53233833052292</v>
      </c>
      <c r="Q446" s="435">
        <v>270.53233833052292</v>
      </c>
      <c r="R446" s="476">
        <f t="shared" si="68"/>
        <v>0</v>
      </c>
      <c r="S446" s="437">
        <v>294.98206950201569</v>
      </c>
      <c r="T446" s="437">
        <v>294.98206950201569</v>
      </c>
      <c r="U446" s="435">
        <v>295.43335807730426</v>
      </c>
      <c r="V446" s="435">
        <v>295.43335807730426</v>
      </c>
      <c r="W446" s="476">
        <f t="shared" si="69"/>
        <v>0</v>
      </c>
      <c r="X446" s="437">
        <v>571.28636962063592</v>
      </c>
      <c r="Y446" s="437">
        <v>574.67423975723966</v>
      </c>
      <c r="Z446" s="435">
        <v>565.96569640782718</v>
      </c>
      <c r="AA446" s="435">
        <v>565.96569640782718</v>
      </c>
      <c r="AB446" s="476">
        <f t="shared" si="70"/>
        <v>0</v>
      </c>
      <c r="AC446" s="437">
        <v>186.59882595891381</v>
      </c>
      <c r="AD446" s="437">
        <v>185.55193528632611</v>
      </c>
      <c r="AE446" s="437">
        <v>185.55193528632611</v>
      </c>
      <c r="AF446" s="435">
        <f t="shared" si="71"/>
        <v>181.08028834756135</v>
      </c>
      <c r="AG446" s="476">
        <f t="shared" si="72"/>
        <v>4.4716469387647635</v>
      </c>
      <c r="AH446" s="437">
        <v>757.88519557954976</v>
      </c>
      <c r="AI446" s="437">
        <v>760.22617504356583</v>
      </c>
      <c r="AJ446" s="435">
        <v>751.51763169415335</v>
      </c>
      <c r="AK446" s="425">
        <f t="shared" si="73"/>
        <v>747.04598475538853</v>
      </c>
      <c r="AL446" s="476">
        <f t="shared" si="74"/>
        <v>4.4716469387648203</v>
      </c>
      <c r="AM446" s="426">
        <v>5</v>
      </c>
      <c r="AN446" s="426">
        <v>5</v>
      </c>
    </row>
    <row r="447" spans="1:40">
      <c r="A447" s="431">
        <v>434</v>
      </c>
      <c r="B447" s="432" t="s">
        <v>562</v>
      </c>
      <c r="C447" s="433">
        <v>14568</v>
      </c>
      <c r="D447" s="485">
        <v>238.2734024866578</v>
      </c>
      <c r="E447" s="485">
        <v>235.91678449062891</v>
      </c>
      <c r="F447" s="486">
        <v>233.0104988098964</v>
      </c>
      <c r="G447" s="486">
        <v>233.0104988098964</v>
      </c>
      <c r="H447" s="490">
        <f t="shared" si="66"/>
        <v>0</v>
      </c>
      <c r="I447" s="480">
        <v>172.13813699548447</v>
      </c>
      <c r="J447" s="480">
        <v>178.51082287643715</v>
      </c>
      <c r="K447" s="488">
        <v>178.24861092067204</v>
      </c>
      <c r="L447" s="488">
        <v>178.24861092067204</v>
      </c>
      <c r="M447" s="477">
        <f t="shared" si="67"/>
        <v>0</v>
      </c>
      <c r="N447" s="437">
        <v>410.41153948214225</v>
      </c>
      <c r="O447" s="437">
        <v>414.42760736706606</v>
      </c>
      <c r="P447" s="435">
        <v>411.25910973056847</v>
      </c>
      <c r="Q447" s="435">
        <v>411.25910973056847</v>
      </c>
      <c r="R447" s="476">
        <f t="shared" si="68"/>
        <v>0</v>
      </c>
      <c r="S447" s="437">
        <v>61.825972087994934</v>
      </c>
      <c r="T447" s="437">
        <v>61.825972087994934</v>
      </c>
      <c r="U447" s="435">
        <v>60.706743112009576</v>
      </c>
      <c r="V447" s="435">
        <v>60.706743112009576</v>
      </c>
      <c r="W447" s="476">
        <f t="shared" si="69"/>
        <v>0</v>
      </c>
      <c r="X447" s="437">
        <v>472.2375115701372</v>
      </c>
      <c r="Y447" s="437">
        <v>476.25357945506101</v>
      </c>
      <c r="Z447" s="435">
        <v>471.96585284257799</v>
      </c>
      <c r="AA447" s="435">
        <v>471.96585284257799</v>
      </c>
      <c r="AB447" s="476">
        <f t="shared" si="70"/>
        <v>0</v>
      </c>
      <c r="AC447" s="437">
        <v>180.88572386271028</v>
      </c>
      <c r="AD447" s="437">
        <v>180.24744725033946</v>
      </c>
      <c r="AE447" s="437">
        <v>180.24744725033946</v>
      </c>
      <c r="AF447" s="435">
        <f t="shared" si="71"/>
        <v>177.2433269738988</v>
      </c>
      <c r="AG447" s="476">
        <f t="shared" si="72"/>
        <v>3.0041202764406592</v>
      </c>
      <c r="AH447" s="437">
        <v>653.12323543284742</v>
      </c>
      <c r="AI447" s="437">
        <v>656.50102670540048</v>
      </c>
      <c r="AJ447" s="435">
        <v>652.21330009291739</v>
      </c>
      <c r="AK447" s="425">
        <f t="shared" si="73"/>
        <v>649.20917981647688</v>
      </c>
      <c r="AL447" s="476">
        <f t="shared" si="74"/>
        <v>3.004120276440517</v>
      </c>
      <c r="AM447" s="426">
        <v>1</v>
      </c>
      <c r="AN447" s="427">
        <v>32</v>
      </c>
    </row>
    <row r="448" spans="1:40">
      <c r="A448" s="431">
        <v>435</v>
      </c>
      <c r="B448" s="432" t="s">
        <v>150</v>
      </c>
      <c r="C448" s="433">
        <v>692</v>
      </c>
      <c r="D448" s="485">
        <v>86.327916073478448</v>
      </c>
      <c r="E448" s="485">
        <v>85.293349152068529</v>
      </c>
      <c r="F448" s="486">
        <v>79.838040514939124</v>
      </c>
      <c r="G448" s="486">
        <v>79.838040514939124</v>
      </c>
      <c r="H448" s="490">
        <f t="shared" si="66"/>
        <v>0</v>
      </c>
      <c r="I448" s="480">
        <v>1041.6718918095066</v>
      </c>
      <c r="J448" s="480">
        <v>1048.7348029601242</v>
      </c>
      <c r="K448" s="488">
        <v>1078.702458904105</v>
      </c>
      <c r="L448" s="488">
        <v>1078.702458904105</v>
      </c>
      <c r="M448" s="477">
        <f t="shared" si="67"/>
        <v>0</v>
      </c>
      <c r="N448" s="437">
        <v>1127.9998078829851</v>
      </c>
      <c r="O448" s="437">
        <v>1134.0281521121926</v>
      </c>
      <c r="P448" s="435">
        <v>1158.5404994190442</v>
      </c>
      <c r="Q448" s="435">
        <v>1158.5404994190442</v>
      </c>
      <c r="R448" s="476">
        <f t="shared" si="68"/>
        <v>0</v>
      </c>
      <c r="S448" s="437">
        <v>75.715375152635715</v>
      </c>
      <c r="T448" s="437">
        <v>75.715375152635715</v>
      </c>
      <c r="U448" s="435">
        <v>74.396030961193432</v>
      </c>
      <c r="V448" s="435">
        <v>74.396030961193432</v>
      </c>
      <c r="W448" s="476">
        <f t="shared" si="69"/>
        <v>0</v>
      </c>
      <c r="X448" s="437">
        <v>1203.7151830356208</v>
      </c>
      <c r="Y448" s="437">
        <v>1209.7435272648283</v>
      </c>
      <c r="Z448" s="435">
        <v>1232.9365303802376</v>
      </c>
      <c r="AA448" s="435">
        <v>1232.9365303802376</v>
      </c>
      <c r="AB448" s="476">
        <f t="shared" si="70"/>
        <v>0</v>
      </c>
      <c r="AC448" s="437">
        <v>220.19596341960329</v>
      </c>
      <c r="AD448" s="437">
        <v>219.61190831318456</v>
      </c>
      <c r="AE448" s="437">
        <v>219.61190831318456</v>
      </c>
      <c r="AF448" s="435">
        <f t="shared" si="71"/>
        <v>216.43770659386868</v>
      </c>
      <c r="AG448" s="476">
        <f t="shared" si="72"/>
        <v>3.1742017193158745</v>
      </c>
      <c r="AH448" s="437">
        <v>1423.9111464552241</v>
      </c>
      <c r="AI448" s="437">
        <v>1429.3554355780129</v>
      </c>
      <c r="AJ448" s="435">
        <v>1452.5484386934222</v>
      </c>
      <c r="AK448" s="425">
        <f t="shared" si="73"/>
        <v>1449.3742369741062</v>
      </c>
      <c r="AL448" s="476">
        <f t="shared" si="74"/>
        <v>3.1742017193159882</v>
      </c>
      <c r="AM448" s="426">
        <v>13</v>
      </c>
      <c r="AN448" s="426">
        <v>13</v>
      </c>
    </row>
    <row r="449" spans="1:40">
      <c r="A449" s="431">
        <v>436</v>
      </c>
      <c r="B449" s="432" t="s">
        <v>151</v>
      </c>
      <c r="C449" s="433">
        <v>1988</v>
      </c>
      <c r="D449" s="485">
        <v>1160.0452683917524</v>
      </c>
      <c r="E449" s="485">
        <v>1150.7100515747013</v>
      </c>
      <c r="F449" s="486">
        <v>1151.2167455517767</v>
      </c>
      <c r="G449" s="486">
        <v>1151.2167455517767</v>
      </c>
      <c r="H449" s="490">
        <f t="shared" si="66"/>
        <v>0</v>
      </c>
      <c r="I449" s="480">
        <v>-178.49600377434118</v>
      </c>
      <c r="J449" s="480">
        <v>-202.80126825614602</v>
      </c>
      <c r="K449" s="488">
        <v>-202.73050933377371</v>
      </c>
      <c r="L449" s="488">
        <v>-202.73050933377371</v>
      </c>
      <c r="M449" s="477">
        <f t="shared" si="67"/>
        <v>0</v>
      </c>
      <c r="N449" s="437">
        <v>981.54926461741127</v>
      </c>
      <c r="O449" s="437">
        <v>947.90878331855549</v>
      </c>
      <c r="P449" s="435">
        <v>948.48623621800311</v>
      </c>
      <c r="Q449" s="435">
        <v>948.48623621800311</v>
      </c>
      <c r="R449" s="476">
        <f t="shared" si="68"/>
        <v>0</v>
      </c>
      <c r="S449" s="437">
        <v>689.38944201706192</v>
      </c>
      <c r="T449" s="437">
        <v>689.38944201706192</v>
      </c>
      <c r="U449" s="435">
        <v>689.31485523799245</v>
      </c>
      <c r="V449" s="435">
        <v>689.31485523799245</v>
      </c>
      <c r="W449" s="476">
        <f t="shared" si="69"/>
        <v>0</v>
      </c>
      <c r="X449" s="437">
        <v>1670.9387066344732</v>
      </c>
      <c r="Y449" s="437">
        <v>1637.2982253356174</v>
      </c>
      <c r="Z449" s="435">
        <v>1637.8010914559954</v>
      </c>
      <c r="AA449" s="435">
        <v>1637.8010914559954</v>
      </c>
      <c r="AB449" s="476">
        <f t="shared" si="70"/>
        <v>0</v>
      </c>
      <c r="AC449" s="437">
        <v>164.36224493480609</v>
      </c>
      <c r="AD449" s="437">
        <v>163.78856011274382</v>
      </c>
      <c r="AE449" s="437">
        <v>163.78856011274382</v>
      </c>
      <c r="AF449" s="435">
        <f t="shared" si="71"/>
        <v>162.35035593476601</v>
      </c>
      <c r="AG449" s="476">
        <f t="shared" si="72"/>
        <v>1.4382041779778092</v>
      </c>
      <c r="AH449" s="437">
        <v>1835.3009515692793</v>
      </c>
      <c r="AI449" s="437">
        <v>1801.0867854483613</v>
      </c>
      <c r="AJ449" s="435">
        <v>1801.5896515687393</v>
      </c>
      <c r="AK449" s="425">
        <f t="shared" si="73"/>
        <v>1800.1514473907616</v>
      </c>
      <c r="AL449" s="476">
        <f t="shared" si="74"/>
        <v>1.4382041779776955</v>
      </c>
      <c r="AM449" s="426">
        <v>17</v>
      </c>
      <c r="AN449" s="426">
        <v>17</v>
      </c>
    </row>
    <row r="450" spans="1:40">
      <c r="A450" s="431">
        <v>440</v>
      </c>
      <c r="B450" s="432" t="s">
        <v>563</v>
      </c>
      <c r="C450" s="433">
        <v>5732</v>
      </c>
      <c r="D450" s="485">
        <v>1852.8859151775416</v>
      </c>
      <c r="E450" s="485">
        <v>1838.2565704571787</v>
      </c>
      <c r="F450" s="486">
        <v>1837.1792055960459</v>
      </c>
      <c r="G450" s="486">
        <v>1837.1792055960459</v>
      </c>
      <c r="H450" s="490">
        <f t="shared" si="66"/>
        <v>0</v>
      </c>
      <c r="I450" s="480">
        <v>-452.08494993717187</v>
      </c>
      <c r="J450" s="480">
        <v>-446.63011031187062</v>
      </c>
      <c r="K450" s="488">
        <v>-448.46250763045589</v>
      </c>
      <c r="L450" s="488">
        <v>-448.46250763045589</v>
      </c>
      <c r="M450" s="477">
        <f t="shared" si="67"/>
        <v>0</v>
      </c>
      <c r="N450" s="437">
        <v>1400.8009652403696</v>
      </c>
      <c r="O450" s="437">
        <v>1391.6264601453081</v>
      </c>
      <c r="P450" s="435">
        <v>1388.7166979655901</v>
      </c>
      <c r="Q450" s="435">
        <v>1388.7166979655901</v>
      </c>
      <c r="R450" s="476">
        <f t="shared" si="68"/>
        <v>0</v>
      </c>
      <c r="S450" s="437">
        <v>541.14150795910837</v>
      </c>
      <c r="T450" s="437">
        <v>541.14150795910837</v>
      </c>
      <c r="U450" s="435">
        <v>542.55732231004083</v>
      </c>
      <c r="V450" s="435">
        <v>542.55732231004083</v>
      </c>
      <c r="W450" s="476">
        <f t="shared" si="69"/>
        <v>0</v>
      </c>
      <c r="X450" s="437">
        <v>1941.9424731994777</v>
      </c>
      <c r="Y450" s="437">
        <v>1932.7679681044165</v>
      </c>
      <c r="Z450" s="435">
        <v>1931.2740202756308</v>
      </c>
      <c r="AA450" s="435">
        <v>1931.2740202756308</v>
      </c>
      <c r="AB450" s="476">
        <f t="shared" si="70"/>
        <v>0</v>
      </c>
      <c r="AC450" s="437">
        <v>134.92005152318697</v>
      </c>
      <c r="AD450" s="437">
        <v>134.91822659248569</v>
      </c>
      <c r="AE450" s="437">
        <v>134.91822659248569</v>
      </c>
      <c r="AF450" s="435">
        <f t="shared" si="71"/>
        <v>132.25945456137322</v>
      </c>
      <c r="AG450" s="476">
        <f t="shared" si="72"/>
        <v>2.658772031112477</v>
      </c>
      <c r="AH450" s="437">
        <v>2076.8625247226646</v>
      </c>
      <c r="AI450" s="437">
        <v>2067.6861946969025</v>
      </c>
      <c r="AJ450" s="435">
        <v>2066.1922468681164</v>
      </c>
      <c r="AK450" s="425">
        <f t="shared" si="73"/>
        <v>2063.5334748370042</v>
      </c>
      <c r="AL450" s="476">
        <f t="shared" si="74"/>
        <v>2.6587720311122212</v>
      </c>
      <c r="AM450" s="426">
        <v>15</v>
      </c>
      <c r="AN450" s="426">
        <v>15</v>
      </c>
    </row>
    <row r="451" spans="1:40">
      <c r="A451" s="431">
        <v>441</v>
      </c>
      <c r="B451" s="432" t="s">
        <v>153</v>
      </c>
      <c r="C451" s="433">
        <v>4421</v>
      </c>
      <c r="D451" s="485">
        <v>90.411087817048056</v>
      </c>
      <c r="E451" s="485">
        <v>89.179304426512218</v>
      </c>
      <c r="F451" s="486">
        <v>90.412855757560763</v>
      </c>
      <c r="G451" s="486">
        <v>90.412855757560763</v>
      </c>
      <c r="H451" s="490">
        <f t="shared" si="66"/>
        <v>0</v>
      </c>
      <c r="I451" s="480">
        <v>-276.72351626546686</v>
      </c>
      <c r="J451" s="480">
        <v>-275.47860062375383</v>
      </c>
      <c r="K451" s="488">
        <v>-277.42209046649009</v>
      </c>
      <c r="L451" s="488">
        <v>-277.42209046649009</v>
      </c>
      <c r="M451" s="477">
        <f t="shared" si="67"/>
        <v>0</v>
      </c>
      <c r="N451" s="437">
        <v>-186.31242844841881</v>
      </c>
      <c r="O451" s="437">
        <v>-186.29929619724163</v>
      </c>
      <c r="P451" s="435">
        <v>-187.00923470892934</v>
      </c>
      <c r="Q451" s="435">
        <v>-187.00923470892934</v>
      </c>
      <c r="R451" s="476">
        <f t="shared" si="68"/>
        <v>0</v>
      </c>
      <c r="S451" s="437">
        <v>256.120772209937</v>
      </c>
      <c r="T451" s="437">
        <v>256.120772209937</v>
      </c>
      <c r="U451" s="435">
        <v>256.33085484801069</v>
      </c>
      <c r="V451" s="435">
        <v>256.33085484801069</v>
      </c>
      <c r="W451" s="476">
        <f t="shared" si="69"/>
        <v>0</v>
      </c>
      <c r="X451" s="437">
        <v>69.808343761518188</v>
      </c>
      <c r="Y451" s="437">
        <v>69.821476012695371</v>
      </c>
      <c r="Z451" s="435">
        <v>69.321620139081347</v>
      </c>
      <c r="AA451" s="435">
        <v>69.321620139081347</v>
      </c>
      <c r="AB451" s="476">
        <f t="shared" si="70"/>
        <v>0</v>
      </c>
      <c r="AC451" s="437">
        <v>202.09426215843988</v>
      </c>
      <c r="AD451" s="437">
        <v>200.78622999320049</v>
      </c>
      <c r="AE451" s="437">
        <v>200.78622999320049</v>
      </c>
      <c r="AF451" s="435">
        <f t="shared" si="71"/>
        <v>198.06953862505466</v>
      </c>
      <c r="AG451" s="476">
        <f t="shared" si="72"/>
        <v>2.7166913681458311</v>
      </c>
      <c r="AH451" s="437">
        <v>271.90260591995803</v>
      </c>
      <c r="AI451" s="437">
        <v>270.60770600589592</v>
      </c>
      <c r="AJ451" s="435">
        <v>270.10785013228184</v>
      </c>
      <c r="AK451" s="425">
        <f t="shared" si="73"/>
        <v>267.39115876413598</v>
      </c>
      <c r="AL451" s="476">
        <f t="shared" si="74"/>
        <v>2.7166913681458595</v>
      </c>
      <c r="AM451" s="426">
        <v>9</v>
      </c>
      <c r="AN451" s="426">
        <v>9</v>
      </c>
    </row>
    <row r="452" spans="1:40">
      <c r="A452" s="431">
        <v>444</v>
      </c>
      <c r="B452" s="432" t="s">
        <v>564</v>
      </c>
      <c r="C452" s="433">
        <v>45811</v>
      </c>
      <c r="D452" s="485">
        <v>282.18372239892847</v>
      </c>
      <c r="E452" s="485">
        <v>279.34707368800451</v>
      </c>
      <c r="F452" s="486">
        <v>276.95039097144138</v>
      </c>
      <c r="G452" s="486">
        <v>276.95039097144138</v>
      </c>
      <c r="H452" s="490">
        <f t="shared" si="66"/>
        <v>0</v>
      </c>
      <c r="I452" s="480">
        <v>77.734130767488182</v>
      </c>
      <c r="J452" s="480">
        <v>83.933502251475858</v>
      </c>
      <c r="K452" s="488">
        <v>76.117719921248678</v>
      </c>
      <c r="L452" s="488">
        <v>76.117719921248678</v>
      </c>
      <c r="M452" s="477">
        <f t="shared" si="67"/>
        <v>0</v>
      </c>
      <c r="N452" s="437">
        <v>359.91785316641665</v>
      </c>
      <c r="O452" s="437">
        <v>363.2805759394804</v>
      </c>
      <c r="P452" s="435">
        <v>353.06811089269007</v>
      </c>
      <c r="Q452" s="435">
        <v>353.06811089269007</v>
      </c>
      <c r="R452" s="476">
        <f t="shared" si="68"/>
        <v>0</v>
      </c>
      <c r="S452" s="437">
        <v>132.96291223478261</v>
      </c>
      <c r="T452" s="437">
        <v>132.96291223478261</v>
      </c>
      <c r="U452" s="435">
        <v>132.65639406959846</v>
      </c>
      <c r="V452" s="435">
        <v>132.65639406959846</v>
      </c>
      <c r="W452" s="476">
        <f t="shared" si="69"/>
        <v>0</v>
      </c>
      <c r="X452" s="437">
        <v>492.88076540119931</v>
      </c>
      <c r="Y452" s="437">
        <v>496.24348817426295</v>
      </c>
      <c r="Z452" s="435">
        <v>485.72450496228851</v>
      </c>
      <c r="AA452" s="435">
        <v>485.72450496228851</v>
      </c>
      <c r="AB452" s="476">
        <f t="shared" si="70"/>
        <v>0</v>
      </c>
      <c r="AC452" s="437">
        <v>157.8294878203404</v>
      </c>
      <c r="AD452" s="437">
        <v>157.65036674998288</v>
      </c>
      <c r="AE452" s="437">
        <v>157.65036674998288</v>
      </c>
      <c r="AF452" s="435">
        <f t="shared" si="71"/>
        <v>153.31296678642684</v>
      </c>
      <c r="AG452" s="476">
        <f t="shared" si="72"/>
        <v>4.3373999635560381</v>
      </c>
      <c r="AH452" s="437">
        <v>650.71025322153969</v>
      </c>
      <c r="AI452" s="437">
        <v>653.89385492424583</v>
      </c>
      <c r="AJ452" s="435">
        <v>643.37487171227144</v>
      </c>
      <c r="AK452" s="425">
        <f t="shared" si="73"/>
        <v>639.03747174871535</v>
      </c>
      <c r="AL452" s="476">
        <f t="shared" si="74"/>
        <v>4.3373999635560949</v>
      </c>
      <c r="AM452" s="426">
        <v>1</v>
      </c>
      <c r="AN452" s="427">
        <v>34</v>
      </c>
    </row>
    <row r="453" spans="1:40">
      <c r="A453" s="431">
        <v>445</v>
      </c>
      <c r="B453" s="432" t="s">
        <v>565</v>
      </c>
      <c r="C453" s="433">
        <v>14991</v>
      </c>
      <c r="D453" s="485">
        <v>787.3415849762697</v>
      </c>
      <c r="E453" s="485">
        <v>780.85325015565002</v>
      </c>
      <c r="F453" s="486">
        <v>780.75383268332268</v>
      </c>
      <c r="G453" s="486">
        <v>780.75383268332268</v>
      </c>
      <c r="H453" s="490">
        <f t="shared" si="66"/>
        <v>0</v>
      </c>
      <c r="I453" s="480">
        <v>-408.44357508941562</v>
      </c>
      <c r="J453" s="480">
        <v>-405.63578724020834</v>
      </c>
      <c r="K453" s="488">
        <v>-409.07426771280035</v>
      </c>
      <c r="L453" s="488">
        <v>-409.07426771280035</v>
      </c>
      <c r="M453" s="477">
        <f t="shared" si="67"/>
        <v>0</v>
      </c>
      <c r="N453" s="437">
        <v>378.8980098868542</v>
      </c>
      <c r="O453" s="437">
        <v>375.21746291544162</v>
      </c>
      <c r="P453" s="435">
        <v>371.67956497052228</v>
      </c>
      <c r="Q453" s="435">
        <v>371.67956497052228</v>
      </c>
      <c r="R453" s="476">
        <f t="shared" si="68"/>
        <v>0</v>
      </c>
      <c r="S453" s="437">
        <v>20.00802530640161</v>
      </c>
      <c r="T453" s="437">
        <v>20.00802530640161</v>
      </c>
      <c r="U453" s="435">
        <v>19.679875381324621</v>
      </c>
      <c r="V453" s="435">
        <v>19.679875381324621</v>
      </c>
      <c r="W453" s="476">
        <f t="shared" si="69"/>
        <v>0</v>
      </c>
      <c r="X453" s="437">
        <v>398.90603519325578</v>
      </c>
      <c r="Y453" s="437">
        <v>395.22548822184319</v>
      </c>
      <c r="Z453" s="435">
        <v>391.35944035184696</v>
      </c>
      <c r="AA453" s="435">
        <v>391.35944035184696</v>
      </c>
      <c r="AB453" s="476">
        <f t="shared" si="70"/>
        <v>0</v>
      </c>
      <c r="AC453" s="437">
        <v>159.18215833031883</v>
      </c>
      <c r="AD453" s="437">
        <v>158.98705195391133</v>
      </c>
      <c r="AE453" s="437">
        <v>158.98705195391133</v>
      </c>
      <c r="AF453" s="435">
        <f t="shared" si="71"/>
        <v>157.33637711984446</v>
      </c>
      <c r="AG453" s="476">
        <f t="shared" si="72"/>
        <v>1.6506748340668764</v>
      </c>
      <c r="AH453" s="437">
        <v>558.08819352357466</v>
      </c>
      <c r="AI453" s="437">
        <v>554.21254017575461</v>
      </c>
      <c r="AJ453" s="435">
        <v>550.34649230575826</v>
      </c>
      <c r="AK453" s="425">
        <f t="shared" si="73"/>
        <v>548.69581747169138</v>
      </c>
      <c r="AL453" s="476">
        <f t="shared" si="74"/>
        <v>1.6506748340668764</v>
      </c>
      <c r="AM453" s="426">
        <v>2</v>
      </c>
      <c r="AN453" s="426">
        <v>2</v>
      </c>
    </row>
    <row r="454" spans="1:40">
      <c r="A454" s="431">
        <v>475</v>
      </c>
      <c r="B454" s="432" t="s">
        <v>566</v>
      </c>
      <c r="C454" s="433">
        <v>5479</v>
      </c>
      <c r="D454" s="485">
        <v>1011.747035294658</v>
      </c>
      <c r="E454" s="485">
        <v>1003.6081326697368</v>
      </c>
      <c r="F454" s="486">
        <v>1005.4236233900142</v>
      </c>
      <c r="G454" s="486">
        <v>1005.4236233900142</v>
      </c>
      <c r="H454" s="490">
        <f t="shared" si="66"/>
        <v>0</v>
      </c>
      <c r="I454" s="480">
        <v>-480.52101468112113</v>
      </c>
      <c r="J454" s="480">
        <v>-474.19186233446152</v>
      </c>
      <c r="K454" s="488">
        <v>-485.03760495292272</v>
      </c>
      <c r="L454" s="488">
        <v>-485.03760495292272</v>
      </c>
      <c r="M454" s="477">
        <f t="shared" si="67"/>
        <v>0</v>
      </c>
      <c r="N454" s="437">
        <v>531.22602061353689</v>
      </c>
      <c r="O454" s="437">
        <v>529.41627033527539</v>
      </c>
      <c r="P454" s="435">
        <v>520.38601843709148</v>
      </c>
      <c r="Q454" s="435">
        <v>520.38601843709148</v>
      </c>
      <c r="R454" s="476">
        <f t="shared" si="68"/>
        <v>0</v>
      </c>
      <c r="S454" s="437">
        <v>321.74899174898508</v>
      </c>
      <c r="T454" s="437">
        <v>321.74899174898508</v>
      </c>
      <c r="U454" s="435">
        <v>321.32165623981354</v>
      </c>
      <c r="V454" s="435">
        <v>321.32165623981354</v>
      </c>
      <c r="W454" s="476">
        <f t="shared" si="69"/>
        <v>0</v>
      </c>
      <c r="X454" s="437">
        <v>852.97501236252197</v>
      </c>
      <c r="Y454" s="437">
        <v>851.16526208426058</v>
      </c>
      <c r="Z454" s="435">
        <v>841.70767467690496</v>
      </c>
      <c r="AA454" s="435">
        <v>841.70767467690496</v>
      </c>
      <c r="AB454" s="476">
        <f t="shared" si="70"/>
        <v>0</v>
      </c>
      <c r="AC454" s="437">
        <v>202.48645072652818</v>
      </c>
      <c r="AD454" s="437">
        <v>201.31886213083936</v>
      </c>
      <c r="AE454" s="437">
        <v>201.31886213083936</v>
      </c>
      <c r="AF454" s="435">
        <f t="shared" si="71"/>
        <v>198.85904107058215</v>
      </c>
      <c r="AG454" s="476">
        <f t="shared" si="72"/>
        <v>2.4598210602572124</v>
      </c>
      <c r="AH454" s="437">
        <v>1055.4614630890501</v>
      </c>
      <c r="AI454" s="437">
        <v>1052.4841242150999</v>
      </c>
      <c r="AJ454" s="435">
        <v>1043.0265368077442</v>
      </c>
      <c r="AK454" s="425">
        <f t="shared" si="73"/>
        <v>1040.5667157474873</v>
      </c>
      <c r="AL454" s="476">
        <f t="shared" si="74"/>
        <v>2.4598210602568997</v>
      </c>
      <c r="AM454" s="426">
        <v>15</v>
      </c>
      <c r="AN454" s="426">
        <v>15</v>
      </c>
    </row>
    <row r="455" spans="1:40">
      <c r="A455" s="431">
        <v>480</v>
      </c>
      <c r="B455" s="432" t="s">
        <v>567</v>
      </c>
      <c r="C455" s="433">
        <v>1978</v>
      </c>
      <c r="D455" s="485">
        <v>355.52107695013882</v>
      </c>
      <c r="E455" s="485">
        <v>352.42230077446879</v>
      </c>
      <c r="F455" s="486">
        <v>353.43274335533977</v>
      </c>
      <c r="G455" s="486">
        <v>353.43274335533977</v>
      </c>
      <c r="H455" s="490">
        <f t="shared" si="66"/>
        <v>0</v>
      </c>
      <c r="I455" s="480">
        <v>-8.5671492049844638</v>
      </c>
      <c r="J455" s="480">
        <v>-2.2551286234145249</v>
      </c>
      <c r="K455" s="488">
        <v>-1.2168611881293334</v>
      </c>
      <c r="L455" s="488">
        <v>-1.2168611881293334</v>
      </c>
      <c r="M455" s="477">
        <f t="shared" si="67"/>
        <v>0</v>
      </c>
      <c r="N455" s="437">
        <v>346.95392774515437</v>
      </c>
      <c r="O455" s="437">
        <v>350.16717215105422</v>
      </c>
      <c r="P455" s="435">
        <v>352.21588216721045</v>
      </c>
      <c r="Q455" s="435">
        <v>352.21588216721045</v>
      </c>
      <c r="R455" s="476">
        <f t="shared" si="68"/>
        <v>0</v>
      </c>
      <c r="S455" s="437">
        <v>527.24375725199297</v>
      </c>
      <c r="T455" s="437">
        <v>527.24375725199297</v>
      </c>
      <c r="U455" s="435">
        <v>528.59126236330383</v>
      </c>
      <c r="V455" s="435">
        <v>528.59126236330383</v>
      </c>
      <c r="W455" s="476">
        <f t="shared" si="69"/>
        <v>0</v>
      </c>
      <c r="X455" s="437">
        <v>874.19768499714723</v>
      </c>
      <c r="Y455" s="437">
        <v>877.41092940304725</v>
      </c>
      <c r="Z455" s="435">
        <v>880.80714453051428</v>
      </c>
      <c r="AA455" s="435">
        <v>880.80714453051428</v>
      </c>
      <c r="AB455" s="476">
        <f t="shared" si="70"/>
        <v>0</v>
      </c>
      <c r="AC455" s="437">
        <v>219.57464356183058</v>
      </c>
      <c r="AD455" s="437">
        <v>218.48231469433711</v>
      </c>
      <c r="AE455" s="437">
        <v>218.48231469433711</v>
      </c>
      <c r="AF455" s="435">
        <f t="shared" si="71"/>
        <v>214.87800237889951</v>
      </c>
      <c r="AG455" s="476">
        <f t="shared" si="72"/>
        <v>3.6043123154375962</v>
      </c>
      <c r="AH455" s="437">
        <v>1093.7723285589777</v>
      </c>
      <c r="AI455" s="437">
        <v>1095.8932440973842</v>
      </c>
      <c r="AJ455" s="435">
        <v>1099.2894592248515</v>
      </c>
      <c r="AK455" s="425">
        <f t="shared" si="73"/>
        <v>1095.6851469094138</v>
      </c>
      <c r="AL455" s="476">
        <f t="shared" si="74"/>
        <v>3.6043123154377099</v>
      </c>
      <c r="AM455" s="426">
        <v>2</v>
      </c>
      <c r="AN455" s="426">
        <v>2</v>
      </c>
    </row>
    <row r="456" spans="1:40">
      <c r="A456" s="431">
        <v>481</v>
      </c>
      <c r="B456" s="432" t="s">
        <v>158</v>
      </c>
      <c r="C456" s="433">
        <v>9642</v>
      </c>
      <c r="D456" s="485">
        <v>566.20245632868944</v>
      </c>
      <c r="E456" s="485">
        <v>561.53142920484891</v>
      </c>
      <c r="F456" s="486">
        <v>561.01863281050043</v>
      </c>
      <c r="G456" s="486">
        <v>561.01863281050043</v>
      </c>
      <c r="H456" s="490">
        <f t="shared" si="66"/>
        <v>0</v>
      </c>
      <c r="I456" s="480">
        <v>-19.577414971925926</v>
      </c>
      <c r="J456" s="480">
        <v>-8.4171312517349648</v>
      </c>
      <c r="K456" s="488">
        <v>-21.327888839250289</v>
      </c>
      <c r="L456" s="488">
        <v>-21.327888839250289</v>
      </c>
      <c r="M456" s="477">
        <f t="shared" si="67"/>
        <v>0</v>
      </c>
      <c r="N456" s="437">
        <v>546.62504135676352</v>
      </c>
      <c r="O456" s="437">
        <v>553.11429795311403</v>
      </c>
      <c r="P456" s="435">
        <v>539.69074397125019</v>
      </c>
      <c r="Q456" s="435">
        <v>539.69074397125019</v>
      </c>
      <c r="R456" s="476">
        <f t="shared" si="68"/>
        <v>0</v>
      </c>
      <c r="S456" s="437">
        <v>96.134154206467556</v>
      </c>
      <c r="T456" s="437">
        <v>96.134154206467556</v>
      </c>
      <c r="U456" s="435">
        <v>99.0177324369632</v>
      </c>
      <c r="V456" s="435">
        <v>99.0177324369632</v>
      </c>
      <c r="W456" s="476">
        <f t="shared" si="69"/>
        <v>0</v>
      </c>
      <c r="X456" s="437">
        <v>642.75919556323106</v>
      </c>
      <c r="Y456" s="437">
        <v>649.24845215958157</v>
      </c>
      <c r="Z456" s="435">
        <v>638.70847640821341</v>
      </c>
      <c r="AA456" s="435">
        <v>638.70847640821341</v>
      </c>
      <c r="AB456" s="476">
        <f t="shared" si="70"/>
        <v>0</v>
      </c>
      <c r="AC456" s="437">
        <v>129.20815023637229</v>
      </c>
      <c r="AD456" s="437">
        <v>129.40346317943485</v>
      </c>
      <c r="AE456" s="437">
        <v>129.40346317943485</v>
      </c>
      <c r="AF456" s="435">
        <f t="shared" si="71"/>
        <v>125.47561703309695</v>
      </c>
      <c r="AG456" s="476">
        <f t="shared" si="72"/>
        <v>3.9278461463378989</v>
      </c>
      <c r="AH456" s="437">
        <v>771.96734579960344</v>
      </c>
      <c r="AI456" s="437">
        <v>778.65191533901645</v>
      </c>
      <c r="AJ456" s="435">
        <v>768.11193958764829</v>
      </c>
      <c r="AK456" s="425">
        <f t="shared" si="73"/>
        <v>764.18409344131032</v>
      </c>
      <c r="AL456" s="476">
        <f t="shared" si="74"/>
        <v>3.9278461463379699</v>
      </c>
      <c r="AM456" s="426">
        <v>2</v>
      </c>
      <c r="AN456" s="426">
        <v>2</v>
      </c>
    </row>
    <row r="457" spans="1:40">
      <c r="A457" s="431">
        <v>483</v>
      </c>
      <c r="B457" s="432" t="s">
        <v>159</v>
      </c>
      <c r="C457" s="433">
        <v>1067</v>
      </c>
      <c r="D457" s="485">
        <v>1067.2331389157791</v>
      </c>
      <c r="E457" s="485">
        <v>1058.4615933093396</v>
      </c>
      <c r="F457" s="486">
        <v>1055.9694728463101</v>
      </c>
      <c r="G457" s="486">
        <v>1055.9694728463101</v>
      </c>
      <c r="H457" s="490">
        <f t="shared" si="66"/>
        <v>0</v>
      </c>
      <c r="I457" s="480">
        <v>-530.23181555164115</v>
      </c>
      <c r="J457" s="480">
        <v>-517.26618968745731</v>
      </c>
      <c r="K457" s="488">
        <v>-512.85015701606301</v>
      </c>
      <c r="L457" s="488">
        <v>-512.85015701606301</v>
      </c>
      <c r="M457" s="477">
        <f t="shared" si="67"/>
        <v>0</v>
      </c>
      <c r="N457" s="437">
        <v>537.00132336413799</v>
      </c>
      <c r="O457" s="437">
        <v>541.19540362188252</v>
      </c>
      <c r="P457" s="435">
        <v>543.11931583024705</v>
      </c>
      <c r="Q457" s="435">
        <v>543.11931583024705</v>
      </c>
      <c r="R457" s="476">
        <f t="shared" si="68"/>
        <v>0</v>
      </c>
      <c r="S457" s="437">
        <v>892.23035880027635</v>
      </c>
      <c r="T457" s="437">
        <v>892.23035880027635</v>
      </c>
      <c r="U457" s="435">
        <v>894.4247179404033</v>
      </c>
      <c r="V457" s="435">
        <v>894.4247179404033</v>
      </c>
      <c r="W457" s="476">
        <f t="shared" si="69"/>
        <v>0</v>
      </c>
      <c r="X457" s="437">
        <v>1429.2316821644142</v>
      </c>
      <c r="Y457" s="437">
        <v>1433.4257624221589</v>
      </c>
      <c r="Z457" s="435">
        <v>1437.5440337706502</v>
      </c>
      <c r="AA457" s="435">
        <v>1437.5440337706502</v>
      </c>
      <c r="AB457" s="476">
        <f t="shared" si="70"/>
        <v>0</v>
      </c>
      <c r="AC457" s="437">
        <v>226.58480802170092</v>
      </c>
      <c r="AD457" s="437">
        <v>224.5890009012098</v>
      </c>
      <c r="AE457" s="437">
        <v>224.5890009012098</v>
      </c>
      <c r="AF457" s="435">
        <f t="shared" si="71"/>
        <v>224.86923708017181</v>
      </c>
      <c r="AG457" s="476">
        <f t="shared" si="72"/>
        <v>-0.28023617896201358</v>
      </c>
      <c r="AH457" s="437">
        <v>1655.8164901861153</v>
      </c>
      <c r="AI457" s="437">
        <v>1658.0147633233687</v>
      </c>
      <c r="AJ457" s="435">
        <v>1662.1330346718598</v>
      </c>
      <c r="AK457" s="425">
        <f t="shared" si="73"/>
        <v>1662.4132708508221</v>
      </c>
      <c r="AL457" s="476">
        <f t="shared" si="74"/>
        <v>-0.28023617896224096</v>
      </c>
      <c r="AM457" s="426">
        <v>17</v>
      </c>
      <c r="AN457" s="426">
        <v>17</v>
      </c>
    </row>
    <row r="458" spans="1:40">
      <c r="A458" s="431">
        <v>484</v>
      </c>
      <c r="B458" s="432" t="s">
        <v>568</v>
      </c>
      <c r="C458" s="433">
        <v>2967</v>
      </c>
      <c r="D458" s="485">
        <v>263.50274830774742</v>
      </c>
      <c r="E458" s="485">
        <v>261.13993159050318</v>
      </c>
      <c r="F458" s="486">
        <v>255.4213203271629</v>
      </c>
      <c r="G458" s="486">
        <v>255.4213203271629</v>
      </c>
      <c r="H458" s="490">
        <f t="shared" si="66"/>
        <v>0</v>
      </c>
      <c r="I458" s="480">
        <v>-170.85184741993919</v>
      </c>
      <c r="J458" s="480">
        <v>-162.26133157769419</v>
      </c>
      <c r="K458" s="488">
        <v>-157.90523793718685</v>
      </c>
      <c r="L458" s="488">
        <v>-157.90523793718685</v>
      </c>
      <c r="M458" s="477">
        <f t="shared" si="67"/>
        <v>0</v>
      </c>
      <c r="N458" s="437">
        <v>92.65090088780822</v>
      </c>
      <c r="O458" s="437">
        <v>98.878600012808974</v>
      </c>
      <c r="P458" s="435">
        <v>97.51608238997602</v>
      </c>
      <c r="Q458" s="435">
        <v>97.51608238997602</v>
      </c>
      <c r="R458" s="476">
        <f t="shared" si="68"/>
        <v>0</v>
      </c>
      <c r="S458" s="437">
        <v>365.76068915348634</v>
      </c>
      <c r="T458" s="437">
        <v>365.76068915348634</v>
      </c>
      <c r="U458" s="435">
        <v>361.64313254913742</v>
      </c>
      <c r="V458" s="435">
        <v>361.64313254913742</v>
      </c>
      <c r="W458" s="476">
        <f t="shared" si="69"/>
        <v>0</v>
      </c>
      <c r="X458" s="437">
        <v>458.41159004129452</v>
      </c>
      <c r="Y458" s="437">
        <v>464.63928916629533</v>
      </c>
      <c r="Z458" s="435">
        <v>459.15921493911344</v>
      </c>
      <c r="AA458" s="435">
        <v>459.15921493911344</v>
      </c>
      <c r="AB458" s="476">
        <f t="shared" si="70"/>
        <v>0</v>
      </c>
      <c r="AC458" s="437">
        <v>205.56923189037397</v>
      </c>
      <c r="AD458" s="437">
        <v>204.49159887477245</v>
      </c>
      <c r="AE458" s="437">
        <v>204.49159887477245</v>
      </c>
      <c r="AF458" s="435">
        <f t="shared" si="71"/>
        <v>203.44936837677923</v>
      </c>
      <c r="AG458" s="476">
        <f t="shared" si="72"/>
        <v>1.0422304979932164</v>
      </c>
      <c r="AH458" s="437">
        <v>663.9808219316684</v>
      </c>
      <c r="AI458" s="437">
        <v>669.13088804106769</v>
      </c>
      <c r="AJ458" s="435">
        <v>663.65081381388586</v>
      </c>
      <c r="AK458" s="425">
        <f t="shared" si="73"/>
        <v>662.6085833158927</v>
      </c>
      <c r="AL458" s="476">
        <f t="shared" si="74"/>
        <v>1.0422304979931596</v>
      </c>
      <c r="AM458" s="426">
        <v>4</v>
      </c>
      <c r="AN458" s="426">
        <v>4</v>
      </c>
    </row>
    <row r="459" spans="1:40">
      <c r="A459" s="431">
        <v>489</v>
      </c>
      <c r="B459" s="432" t="s">
        <v>161</v>
      </c>
      <c r="C459" s="433">
        <v>1791</v>
      </c>
      <c r="D459" s="485">
        <v>59.801132391003861</v>
      </c>
      <c r="E459" s="485">
        <v>58.969355781335707</v>
      </c>
      <c r="F459" s="486">
        <v>61.186396253072097</v>
      </c>
      <c r="G459" s="486">
        <v>61.186396253072097</v>
      </c>
      <c r="H459" s="490">
        <f t="shared" si="66"/>
        <v>0</v>
      </c>
      <c r="I459" s="480">
        <v>470.92379682319938</v>
      </c>
      <c r="J459" s="480">
        <v>478.72318285844716</v>
      </c>
      <c r="K459" s="488">
        <v>482.03905625273558</v>
      </c>
      <c r="L459" s="488">
        <v>482.03905625273558</v>
      </c>
      <c r="M459" s="477">
        <f t="shared" si="67"/>
        <v>0</v>
      </c>
      <c r="N459" s="437">
        <v>530.72492921420326</v>
      </c>
      <c r="O459" s="437">
        <v>537.69253863978292</v>
      </c>
      <c r="P459" s="435">
        <v>543.22545250580765</v>
      </c>
      <c r="Q459" s="435">
        <v>543.22545250580765</v>
      </c>
      <c r="R459" s="476">
        <f t="shared" si="68"/>
        <v>0</v>
      </c>
      <c r="S459" s="437">
        <v>478.05800388090347</v>
      </c>
      <c r="T459" s="437">
        <v>478.05800388090347</v>
      </c>
      <c r="U459" s="435">
        <v>478.90772036410846</v>
      </c>
      <c r="V459" s="435">
        <v>478.90772036410846</v>
      </c>
      <c r="W459" s="476">
        <f t="shared" si="69"/>
        <v>0</v>
      </c>
      <c r="X459" s="437">
        <v>1008.7829330951067</v>
      </c>
      <c r="Y459" s="437">
        <v>1015.7505425206864</v>
      </c>
      <c r="Z459" s="435">
        <v>1022.1331728699161</v>
      </c>
      <c r="AA459" s="435">
        <v>1022.1331728699161</v>
      </c>
      <c r="AB459" s="476">
        <f t="shared" si="70"/>
        <v>0</v>
      </c>
      <c r="AC459" s="437">
        <v>240.21976835706306</v>
      </c>
      <c r="AD459" s="437">
        <v>238.13994206928041</v>
      </c>
      <c r="AE459" s="437">
        <v>238.13994206928041</v>
      </c>
      <c r="AF459" s="435">
        <f t="shared" si="71"/>
        <v>235.15704181611076</v>
      </c>
      <c r="AG459" s="476">
        <f t="shared" si="72"/>
        <v>2.982900253169646</v>
      </c>
      <c r="AH459" s="437">
        <v>1249.00270145217</v>
      </c>
      <c r="AI459" s="437">
        <v>1253.8904845899669</v>
      </c>
      <c r="AJ459" s="435">
        <v>1260.2731149391964</v>
      </c>
      <c r="AK459" s="425">
        <f t="shared" si="73"/>
        <v>1257.290214686027</v>
      </c>
      <c r="AL459" s="476">
        <f t="shared" si="74"/>
        <v>2.9829002531694186</v>
      </c>
      <c r="AM459" s="426">
        <v>8</v>
      </c>
      <c r="AN459" s="426">
        <v>8</v>
      </c>
    </row>
    <row r="460" spans="1:40">
      <c r="A460" s="431">
        <v>491</v>
      </c>
      <c r="B460" s="432" t="s">
        <v>569</v>
      </c>
      <c r="C460" s="433">
        <v>51980</v>
      </c>
      <c r="D460" s="485">
        <v>97.759596302864196</v>
      </c>
      <c r="E460" s="485">
        <v>96.379383049346146</v>
      </c>
      <c r="F460" s="486">
        <v>96.324579262913531</v>
      </c>
      <c r="G460" s="486">
        <v>96.324579262913531</v>
      </c>
      <c r="H460" s="490">
        <f t="shared" si="66"/>
        <v>0</v>
      </c>
      <c r="I460" s="480">
        <v>-380.42812345326161</v>
      </c>
      <c r="J460" s="480">
        <v>-373.15234323157102</v>
      </c>
      <c r="K460" s="488">
        <v>-385.96376461817704</v>
      </c>
      <c r="L460" s="488">
        <v>-385.96376461817704</v>
      </c>
      <c r="M460" s="477">
        <f t="shared" si="67"/>
        <v>0</v>
      </c>
      <c r="N460" s="437">
        <v>-282.66852715039744</v>
      </c>
      <c r="O460" s="437">
        <v>-276.77296018222489</v>
      </c>
      <c r="P460" s="435">
        <v>-289.63918535526352</v>
      </c>
      <c r="Q460" s="435">
        <v>-289.63918535526352</v>
      </c>
      <c r="R460" s="476">
        <f t="shared" si="68"/>
        <v>0</v>
      </c>
      <c r="S460" s="437">
        <v>211.31879802748057</v>
      </c>
      <c r="T460" s="437">
        <v>211.31879802748057</v>
      </c>
      <c r="U460" s="435">
        <v>211.43753985739153</v>
      </c>
      <c r="V460" s="435">
        <v>211.43753985739153</v>
      </c>
      <c r="W460" s="476">
        <f t="shared" si="69"/>
        <v>0</v>
      </c>
      <c r="X460" s="437">
        <v>-71.349729122916855</v>
      </c>
      <c r="Y460" s="437">
        <v>-65.454162154744324</v>
      </c>
      <c r="Z460" s="435">
        <v>-78.201645497871993</v>
      </c>
      <c r="AA460" s="435">
        <v>-78.201645497871993</v>
      </c>
      <c r="AB460" s="476">
        <f t="shared" si="70"/>
        <v>0</v>
      </c>
      <c r="AC460" s="437">
        <v>173.92196508110052</v>
      </c>
      <c r="AD460" s="437">
        <v>172.81927055269318</v>
      </c>
      <c r="AE460" s="437">
        <v>172.81927055269318</v>
      </c>
      <c r="AF460" s="435">
        <f t="shared" si="71"/>
        <v>171.05170414036479</v>
      </c>
      <c r="AG460" s="476">
        <f t="shared" si="72"/>
        <v>1.7675664123283923</v>
      </c>
      <c r="AH460" s="437">
        <v>102.57223595818365</v>
      </c>
      <c r="AI460" s="437">
        <v>107.36510839794887</v>
      </c>
      <c r="AJ460" s="435">
        <v>94.617625054821204</v>
      </c>
      <c r="AK460" s="425">
        <f t="shared" si="73"/>
        <v>92.850058642492812</v>
      </c>
      <c r="AL460" s="476">
        <f t="shared" si="74"/>
        <v>1.7675664123283923</v>
      </c>
      <c r="AM460" s="426">
        <v>10</v>
      </c>
      <c r="AN460" s="426">
        <v>10</v>
      </c>
    </row>
    <row r="461" spans="1:40">
      <c r="A461" s="431">
        <v>494</v>
      </c>
      <c r="B461" s="432" t="s">
        <v>163</v>
      </c>
      <c r="C461" s="433">
        <v>8882</v>
      </c>
      <c r="D461" s="485">
        <v>922.80499676117086</v>
      </c>
      <c r="E461" s="485">
        <v>915.20359932386748</v>
      </c>
      <c r="F461" s="486">
        <v>916.93647391411093</v>
      </c>
      <c r="G461" s="486">
        <v>916.93647391411093</v>
      </c>
      <c r="H461" s="490">
        <f t="shared" si="66"/>
        <v>0</v>
      </c>
      <c r="I461" s="480">
        <v>-462.19373954962975</v>
      </c>
      <c r="J461" s="480">
        <v>-455.71937862374762</v>
      </c>
      <c r="K461" s="488">
        <v>-463.88634169941002</v>
      </c>
      <c r="L461" s="488">
        <v>-463.88634169941002</v>
      </c>
      <c r="M461" s="477">
        <f t="shared" si="67"/>
        <v>0</v>
      </c>
      <c r="N461" s="437">
        <v>460.6112572115411</v>
      </c>
      <c r="O461" s="437">
        <v>459.48422070011998</v>
      </c>
      <c r="P461" s="435">
        <v>453.05013221470091</v>
      </c>
      <c r="Q461" s="435">
        <v>453.05013221470091</v>
      </c>
      <c r="R461" s="476">
        <f t="shared" si="68"/>
        <v>0</v>
      </c>
      <c r="S461" s="437">
        <v>562.18474620498262</v>
      </c>
      <c r="T461" s="437">
        <v>562.18474620498262</v>
      </c>
      <c r="U461" s="435">
        <v>562.56645599748106</v>
      </c>
      <c r="V461" s="435">
        <v>562.56645599748106</v>
      </c>
      <c r="W461" s="476">
        <f t="shared" si="69"/>
        <v>0</v>
      </c>
      <c r="X461" s="437">
        <v>1022.7960034165237</v>
      </c>
      <c r="Y461" s="437">
        <v>1021.6689669051026</v>
      </c>
      <c r="Z461" s="435">
        <v>1015.6165882121819</v>
      </c>
      <c r="AA461" s="435">
        <v>1015.6165882121819</v>
      </c>
      <c r="AB461" s="476">
        <f t="shared" si="70"/>
        <v>0</v>
      </c>
      <c r="AC461" s="437">
        <v>154.46885996162663</v>
      </c>
      <c r="AD461" s="437">
        <v>153.82932967690542</v>
      </c>
      <c r="AE461" s="437">
        <v>153.82932967690542</v>
      </c>
      <c r="AF461" s="435">
        <f t="shared" si="71"/>
        <v>150.57104040913359</v>
      </c>
      <c r="AG461" s="476">
        <f t="shared" si="72"/>
        <v>3.2582892677718291</v>
      </c>
      <c r="AH461" s="437">
        <v>1177.2648633781505</v>
      </c>
      <c r="AI461" s="437">
        <v>1175.4982965820079</v>
      </c>
      <c r="AJ461" s="435">
        <v>1169.4459178890872</v>
      </c>
      <c r="AK461" s="425">
        <f t="shared" si="73"/>
        <v>1166.1876286213153</v>
      </c>
      <c r="AL461" s="476">
        <f t="shared" si="74"/>
        <v>3.2582892677719428</v>
      </c>
      <c r="AM461" s="426">
        <v>17</v>
      </c>
      <c r="AN461" s="426">
        <v>17</v>
      </c>
    </row>
    <row r="462" spans="1:40">
      <c r="A462" s="431">
        <v>495</v>
      </c>
      <c r="B462" s="432" t="s">
        <v>164</v>
      </c>
      <c r="C462" s="433">
        <v>1477</v>
      </c>
      <c r="D462" s="485">
        <v>444.40110090083465</v>
      </c>
      <c r="E462" s="485">
        <v>440.39043717079306</v>
      </c>
      <c r="F462" s="486">
        <v>438.97689173457144</v>
      </c>
      <c r="G462" s="486">
        <v>438.97689173457144</v>
      </c>
      <c r="H462" s="490">
        <f t="shared" si="66"/>
        <v>0</v>
      </c>
      <c r="I462" s="480">
        <v>-69.227870615708511</v>
      </c>
      <c r="J462" s="480">
        <v>-62.35280044140513</v>
      </c>
      <c r="K462" s="488">
        <v>-60.042955575435116</v>
      </c>
      <c r="L462" s="488">
        <v>-60.042955575435116</v>
      </c>
      <c r="M462" s="477">
        <f t="shared" si="67"/>
        <v>0</v>
      </c>
      <c r="N462" s="437">
        <v>375.17323028512612</v>
      </c>
      <c r="O462" s="437">
        <v>378.03763672938794</v>
      </c>
      <c r="P462" s="435">
        <v>378.93393615913629</v>
      </c>
      <c r="Q462" s="435">
        <v>378.93393615913629</v>
      </c>
      <c r="R462" s="476">
        <f t="shared" si="68"/>
        <v>0</v>
      </c>
      <c r="S462" s="437">
        <v>188.44758348550968</v>
      </c>
      <c r="T462" s="437">
        <v>188.44758348550968</v>
      </c>
      <c r="U462" s="435">
        <v>187.80905945154583</v>
      </c>
      <c r="V462" s="435">
        <v>187.80905945154583</v>
      </c>
      <c r="W462" s="476">
        <f t="shared" si="69"/>
        <v>0</v>
      </c>
      <c r="X462" s="437">
        <v>563.62081377063589</v>
      </c>
      <c r="Y462" s="437">
        <v>566.48522021489759</v>
      </c>
      <c r="Z462" s="435">
        <v>566.7429956106821</v>
      </c>
      <c r="AA462" s="435">
        <v>566.7429956106821</v>
      </c>
      <c r="AB462" s="476">
        <f t="shared" si="70"/>
        <v>0</v>
      </c>
      <c r="AC462" s="437">
        <v>227.34577226999087</v>
      </c>
      <c r="AD462" s="437">
        <v>225.34511583380049</v>
      </c>
      <c r="AE462" s="437">
        <v>225.34511583380049</v>
      </c>
      <c r="AF462" s="435">
        <f t="shared" si="71"/>
        <v>222.26417386554004</v>
      </c>
      <c r="AG462" s="476">
        <f t="shared" si="72"/>
        <v>3.0809419682604471</v>
      </c>
      <c r="AH462" s="437">
        <v>790.96658604062679</v>
      </c>
      <c r="AI462" s="437">
        <v>791.83033604869809</v>
      </c>
      <c r="AJ462" s="435">
        <v>792.08811144448271</v>
      </c>
      <c r="AK462" s="425">
        <f t="shared" si="73"/>
        <v>789.0071694762222</v>
      </c>
      <c r="AL462" s="476">
        <f t="shared" si="74"/>
        <v>3.0809419682605039</v>
      </c>
      <c r="AM462" s="426">
        <v>13</v>
      </c>
      <c r="AN462" s="426">
        <v>13</v>
      </c>
    </row>
    <row r="463" spans="1:40">
      <c r="A463" s="431">
        <v>498</v>
      </c>
      <c r="B463" s="432" t="s">
        <v>165</v>
      </c>
      <c r="C463" s="433">
        <v>2281</v>
      </c>
      <c r="D463" s="485">
        <v>1145.555538865754</v>
      </c>
      <c r="E463" s="485">
        <v>1136.312429211381</v>
      </c>
      <c r="F463" s="486">
        <v>1136.2656049635868</v>
      </c>
      <c r="G463" s="486">
        <v>1136.2656049635868</v>
      </c>
      <c r="H463" s="490">
        <f t="shared" si="66"/>
        <v>0</v>
      </c>
      <c r="I463" s="480">
        <v>263.57617663449707</v>
      </c>
      <c r="J463" s="480">
        <v>237.04868216131814</v>
      </c>
      <c r="K463" s="488">
        <v>231.23574320399061</v>
      </c>
      <c r="L463" s="488">
        <v>231.23574320399061</v>
      </c>
      <c r="M463" s="477">
        <f t="shared" si="67"/>
        <v>0</v>
      </c>
      <c r="N463" s="437">
        <v>1409.1317155002509</v>
      </c>
      <c r="O463" s="437">
        <v>1373.361111372699</v>
      </c>
      <c r="P463" s="435">
        <v>1367.5013481675774</v>
      </c>
      <c r="Q463" s="435">
        <v>1367.5013481675774</v>
      </c>
      <c r="R463" s="476">
        <f t="shared" si="68"/>
        <v>0</v>
      </c>
      <c r="S463" s="437">
        <v>17.227147936873042</v>
      </c>
      <c r="T463" s="437">
        <v>17.227147936873042</v>
      </c>
      <c r="U463" s="435">
        <v>16.21659449685821</v>
      </c>
      <c r="V463" s="435">
        <v>16.21659449685821</v>
      </c>
      <c r="W463" s="476">
        <f t="shared" si="69"/>
        <v>0</v>
      </c>
      <c r="X463" s="437">
        <v>1426.358863437124</v>
      </c>
      <c r="Y463" s="437">
        <v>1390.5882593095721</v>
      </c>
      <c r="Z463" s="435">
        <v>1383.7179426644357</v>
      </c>
      <c r="AA463" s="435">
        <v>1383.7179426644357</v>
      </c>
      <c r="AB463" s="476">
        <f t="shared" si="70"/>
        <v>0</v>
      </c>
      <c r="AC463" s="437">
        <v>196.73144534541098</v>
      </c>
      <c r="AD463" s="437">
        <v>195.84233059079375</v>
      </c>
      <c r="AE463" s="437">
        <v>195.84233059079375</v>
      </c>
      <c r="AF463" s="435">
        <f t="shared" si="71"/>
        <v>192.71396773962354</v>
      </c>
      <c r="AG463" s="476">
        <f t="shared" si="72"/>
        <v>3.1283628511702091</v>
      </c>
      <c r="AH463" s="437">
        <v>1623.0903087825352</v>
      </c>
      <c r="AI463" s="437">
        <v>1586.4305899003659</v>
      </c>
      <c r="AJ463" s="435">
        <v>1579.5602732552295</v>
      </c>
      <c r="AK463" s="425">
        <f t="shared" si="73"/>
        <v>1576.4319104040592</v>
      </c>
      <c r="AL463" s="476">
        <f t="shared" si="74"/>
        <v>3.1283628511703228</v>
      </c>
      <c r="AM463" s="426">
        <v>19</v>
      </c>
      <c r="AN463" s="426">
        <v>19</v>
      </c>
    </row>
    <row r="464" spans="1:40">
      <c r="A464" s="431">
        <v>499</v>
      </c>
      <c r="B464" s="432" t="s">
        <v>570</v>
      </c>
      <c r="C464" s="433">
        <v>19662</v>
      </c>
      <c r="D464" s="485">
        <v>796.44720690840143</v>
      </c>
      <c r="E464" s="485">
        <v>789.96440841770698</v>
      </c>
      <c r="F464" s="486">
        <v>789.93386382186213</v>
      </c>
      <c r="G464" s="486">
        <v>789.93386382186213</v>
      </c>
      <c r="H464" s="490">
        <f t="shared" si="66"/>
        <v>0</v>
      </c>
      <c r="I464" s="480">
        <v>12.316803613108085</v>
      </c>
      <c r="J464" s="480">
        <v>14.000568764546813</v>
      </c>
      <c r="K464" s="488">
        <v>9.8752949333086537</v>
      </c>
      <c r="L464" s="488">
        <v>9.8752949333086537</v>
      </c>
      <c r="M464" s="477">
        <f t="shared" si="67"/>
        <v>0</v>
      </c>
      <c r="N464" s="437">
        <v>808.76401052150948</v>
      </c>
      <c r="O464" s="437">
        <v>803.96497718225385</v>
      </c>
      <c r="P464" s="435">
        <v>799.80915875517076</v>
      </c>
      <c r="Q464" s="435">
        <v>799.80915875517076</v>
      </c>
      <c r="R464" s="476">
        <f t="shared" si="68"/>
        <v>0</v>
      </c>
      <c r="S464" s="437">
        <v>209.18702898277667</v>
      </c>
      <c r="T464" s="437">
        <v>209.18702898277667</v>
      </c>
      <c r="U464" s="435">
        <v>207.99957530571143</v>
      </c>
      <c r="V464" s="435">
        <v>207.99957530571143</v>
      </c>
      <c r="W464" s="476">
        <f t="shared" si="69"/>
        <v>0</v>
      </c>
      <c r="X464" s="437">
        <v>1017.9510395042862</v>
      </c>
      <c r="Y464" s="437">
        <v>1013.1520061650305</v>
      </c>
      <c r="Z464" s="435">
        <v>1007.8087340608821</v>
      </c>
      <c r="AA464" s="435">
        <v>1007.8087340608821</v>
      </c>
      <c r="AB464" s="476">
        <f t="shared" si="70"/>
        <v>0</v>
      </c>
      <c r="AC464" s="437">
        <v>146.18641682318815</v>
      </c>
      <c r="AD464" s="437">
        <v>146.08281923022983</v>
      </c>
      <c r="AE464" s="437">
        <v>146.08281923022983</v>
      </c>
      <c r="AF464" s="435">
        <f t="shared" si="71"/>
        <v>143.6325909807976</v>
      </c>
      <c r="AG464" s="476">
        <f t="shared" si="72"/>
        <v>2.4502282494322287</v>
      </c>
      <c r="AH464" s="437">
        <v>1164.1374563274744</v>
      </c>
      <c r="AI464" s="437">
        <v>1159.2348253952603</v>
      </c>
      <c r="AJ464" s="435">
        <v>1153.8915532911119</v>
      </c>
      <c r="AK464" s="425">
        <f t="shared" si="73"/>
        <v>1151.4413250416796</v>
      </c>
      <c r="AL464" s="476">
        <f t="shared" si="74"/>
        <v>2.4502282494322571</v>
      </c>
      <c r="AM464" s="426">
        <v>15</v>
      </c>
      <c r="AN464" s="426">
        <v>15</v>
      </c>
    </row>
    <row r="465" spans="1:40">
      <c r="A465" s="431">
        <v>500</v>
      </c>
      <c r="B465" s="432" t="s">
        <v>167</v>
      </c>
      <c r="C465" s="433">
        <v>10486</v>
      </c>
      <c r="D465" s="485">
        <v>721.68342013811343</v>
      </c>
      <c r="E465" s="485">
        <v>715.73639633416508</v>
      </c>
      <c r="F465" s="486">
        <v>711.08411408249083</v>
      </c>
      <c r="G465" s="486">
        <v>711.08411408249083</v>
      </c>
      <c r="H465" s="490">
        <f t="shared" si="66"/>
        <v>0</v>
      </c>
      <c r="I465" s="480">
        <v>328.12668291341049</v>
      </c>
      <c r="J465" s="480">
        <v>333.20475138303931</v>
      </c>
      <c r="K465" s="488">
        <v>324.69833235803856</v>
      </c>
      <c r="L465" s="488">
        <v>324.69833235803856</v>
      </c>
      <c r="M465" s="477">
        <f t="shared" si="67"/>
        <v>0</v>
      </c>
      <c r="N465" s="437">
        <v>1049.810103051524</v>
      </c>
      <c r="O465" s="437">
        <v>1048.9411477172043</v>
      </c>
      <c r="P465" s="435">
        <v>1035.7824464405294</v>
      </c>
      <c r="Q465" s="435">
        <v>1035.7824464405294</v>
      </c>
      <c r="R465" s="476">
        <f t="shared" si="68"/>
        <v>0</v>
      </c>
      <c r="S465" s="437">
        <v>126.18189760851917</v>
      </c>
      <c r="T465" s="437">
        <v>126.18189760851917</v>
      </c>
      <c r="U465" s="435">
        <v>126.42058433581697</v>
      </c>
      <c r="V465" s="435">
        <v>126.42058433581697</v>
      </c>
      <c r="W465" s="476">
        <f t="shared" si="69"/>
        <v>0</v>
      </c>
      <c r="X465" s="437">
        <v>1175.9920006600432</v>
      </c>
      <c r="Y465" s="437">
        <v>1175.1230453257238</v>
      </c>
      <c r="Z465" s="435">
        <v>1162.2030307763464</v>
      </c>
      <c r="AA465" s="435">
        <v>1162.2030307763464</v>
      </c>
      <c r="AB465" s="476">
        <f t="shared" si="70"/>
        <v>0</v>
      </c>
      <c r="AC465" s="437">
        <v>101.14298548947548</v>
      </c>
      <c r="AD465" s="437">
        <v>101.76255992122715</v>
      </c>
      <c r="AE465" s="437">
        <v>101.76255992122715</v>
      </c>
      <c r="AF465" s="435">
        <f t="shared" si="71"/>
        <v>98.490803050768136</v>
      </c>
      <c r="AG465" s="476">
        <f t="shared" si="72"/>
        <v>3.271756870459015</v>
      </c>
      <c r="AH465" s="437">
        <v>1277.1349861495187</v>
      </c>
      <c r="AI465" s="437">
        <v>1276.8856052469509</v>
      </c>
      <c r="AJ465" s="435">
        <v>1263.9655906975734</v>
      </c>
      <c r="AK465" s="425">
        <f t="shared" si="73"/>
        <v>1260.6938338271145</v>
      </c>
      <c r="AL465" s="476">
        <f t="shared" si="74"/>
        <v>3.2717568704588302</v>
      </c>
      <c r="AM465" s="426">
        <v>13</v>
      </c>
      <c r="AN465" s="426">
        <v>13</v>
      </c>
    </row>
    <row r="466" spans="1:40">
      <c r="A466" s="431">
        <v>503</v>
      </c>
      <c r="B466" s="432" t="s">
        <v>571</v>
      </c>
      <c r="C466" s="433">
        <v>7539</v>
      </c>
      <c r="D466" s="485">
        <v>221.50278884524042</v>
      </c>
      <c r="E466" s="485">
        <v>219.42384189083043</v>
      </c>
      <c r="F466" s="486">
        <v>217.95589255536385</v>
      </c>
      <c r="G466" s="486">
        <v>217.95589255536385</v>
      </c>
      <c r="H466" s="490">
        <f t="shared" si="66"/>
        <v>0</v>
      </c>
      <c r="I466" s="480">
        <v>-249.90344624831977</v>
      </c>
      <c r="J466" s="480">
        <v>-235.5688111752319</v>
      </c>
      <c r="K466" s="488">
        <v>-239.81689619335549</v>
      </c>
      <c r="L466" s="488">
        <v>-239.81689619335549</v>
      </c>
      <c r="M466" s="477">
        <f t="shared" si="67"/>
        <v>0</v>
      </c>
      <c r="N466" s="437">
        <v>-28.400657403079361</v>
      </c>
      <c r="O466" s="437">
        <v>-16.144969284401469</v>
      </c>
      <c r="P466" s="435">
        <v>-21.861003637991644</v>
      </c>
      <c r="Q466" s="435">
        <v>-21.861003637991644</v>
      </c>
      <c r="R466" s="476">
        <f t="shared" si="68"/>
        <v>0</v>
      </c>
      <c r="S466" s="437">
        <v>390.17874965966234</v>
      </c>
      <c r="T466" s="437">
        <v>390.17874965966234</v>
      </c>
      <c r="U466" s="435">
        <v>389.38943528010213</v>
      </c>
      <c r="V466" s="435">
        <v>389.38943528010213</v>
      </c>
      <c r="W466" s="476">
        <f t="shared" si="69"/>
        <v>0</v>
      </c>
      <c r="X466" s="437">
        <v>361.77809225658302</v>
      </c>
      <c r="Y466" s="437">
        <v>374.0337803752609</v>
      </c>
      <c r="Z466" s="435">
        <v>367.52843164211049</v>
      </c>
      <c r="AA466" s="435">
        <v>367.52843164211049</v>
      </c>
      <c r="AB466" s="476">
        <f t="shared" si="70"/>
        <v>0</v>
      </c>
      <c r="AC466" s="437">
        <v>189.2718700771602</v>
      </c>
      <c r="AD466" s="437">
        <v>188.28743309772418</v>
      </c>
      <c r="AE466" s="437">
        <v>188.28743309772418</v>
      </c>
      <c r="AF466" s="435">
        <f t="shared" si="71"/>
        <v>184.15017094927839</v>
      </c>
      <c r="AG466" s="476">
        <f t="shared" si="72"/>
        <v>4.1372621484457852</v>
      </c>
      <c r="AH466" s="437">
        <v>551.04996233374322</v>
      </c>
      <c r="AI466" s="437">
        <v>562.32121347298516</v>
      </c>
      <c r="AJ466" s="435">
        <v>555.81586473983464</v>
      </c>
      <c r="AK466" s="425">
        <f t="shared" si="73"/>
        <v>551.67860259138888</v>
      </c>
      <c r="AL466" s="476">
        <f t="shared" si="74"/>
        <v>4.1372621484457568</v>
      </c>
      <c r="AM466" s="426">
        <v>2</v>
      </c>
      <c r="AN466" s="426">
        <v>2</v>
      </c>
    </row>
    <row r="467" spans="1:40">
      <c r="A467" s="431">
        <v>504</v>
      </c>
      <c r="B467" s="432" t="s">
        <v>572</v>
      </c>
      <c r="C467" s="433">
        <v>1764</v>
      </c>
      <c r="D467" s="485">
        <v>286.11730282903636</v>
      </c>
      <c r="E467" s="485">
        <v>283.41341502019372</v>
      </c>
      <c r="F467" s="486">
        <v>280.95846190080817</v>
      </c>
      <c r="G467" s="486">
        <v>280.95846190080817</v>
      </c>
      <c r="H467" s="490">
        <f t="shared" si="66"/>
        <v>0</v>
      </c>
      <c r="I467" s="480">
        <v>-432.87888458742555</v>
      </c>
      <c r="J467" s="480">
        <v>-427.56441014702818</v>
      </c>
      <c r="K467" s="488">
        <v>-427.49017272288148</v>
      </c>
      <c r="L467" s="488">
        <v>-427.49017272288148</v>
      </c>
      <c r="M467" s="477">
        <f t="shared" si="67"/>
        <v>0</v>
      </c>
      <c r="N467" s="437">
        <v>-146.76158175838924</v>
      </c>
      <c r="O467" s="437">
        <v>-144.15099512683446</v>
      </c>
      <c r="P467" s="435">
        <v>-146.53171082207331</v>
      </c>
      <c r="Q467" s="435">
        <v>-146.53171082207331</v>
      </c>
      <c r="R467" s="476">
        <f t="shared" si="68"/>
        <v>0</v>
      </c>
      <c r="S467" s="437">
        <v>426.9878012975326</v>
      </c>
      <c r="T467" s="437">
        <v>426.9878012975326</v>
      </c>
      <c r="U467" s="435">
        <v>424.94078397951449</v>
      </c>
      <c r="V467" s="435">
        <v>424.94078397951449</v>
      </c>
      <c r="W467" s="476">
        <f t="shared" si="69"/>
        <v>0</v>
      </c>
      <c r="X467" s="437">
        <v>280.22621953914336</v>
      </c>
      <c r="Y467" s="437">
        <v>282.83680617069814</v>
      </c>
      <c r="Z467" s="435">
        <v>278.40907315744118</v>
      </c>
      <c r="AA467" s="435">
        <v>278.40907315744118</v>
      </c>
      <c r="AB467" s="476">
        <f t="shared" si="70"/>
        <v>0</v>
      </c>
      <c r="AC467" s="437">
        <v>221.31223951510262</v>
      </c>
      <c r="AD467" s="437">
        <v>219.73086610913001</v>
      </c>
      <c r="AE467" s="437">
        <v>219.73086610913001</v>
      </c>
      <c r="AF467" s="435">
        <f t="shared" si="71"/>
        <v>216.52681751102912</v>
      </c>
      <c r="AG467" s="476">
        <f t="shared" si="72"/>
        <v>3.2040485981008828</v>
      </c>
      <c r="AH467" s="437">
        <v>501.538459054246</v>
      </c>
      <c r="AI467" s="437">
        <v>502.56767227982812</v>
      </c>
      <c r="AJ467" s="435">
        <v>498.1399392665711</v>
      </c>
      <c r="AK467" s="425">
        <f t="shared" si="73"/>
        <v>494.93589066847028</v>
      </c>
      <c r="AL467" s="476">
        <f t="shared" si="74"/>
        <v>3.204048598100826</v>
      </c>
      <c r="AM467" s="426">
        <v>1</v>
      </c>
      <c r="AN467" s="427">
        <v>32</v>
      </c>
    </row>
    <row r="468" spans="1:40">
      <c r="A468" s="431">
        <v>505</v>
      </c>
      <c r="B468" s="432" t="s">
        <v>170</v>
      </c>
      <c r="C468" s="433">
        <v>20912</v>
      </c>
      <c r="D468" s="485">
        <v>561.41547005798714</v>
      </c>
      <c r="E468" s="485">
        <v>556.56178631580929</v>
      </c>
      <c r="F468" s="486">
        <v>557.00208402473868</v>
      </c>
      <c r="G468" s="486">
        <v>557.00208402473868</v>
      </c>
      <c r="H468" s="490">
        <f t="shared" si="66"/>
        <v>0</v>
      </c>
      <c r="I468" s="480">
        <v>-86.848616860025501</v>
      </c>
      <c r="J468" s="480">
        <v>-81.643560723343867</v>
      </c>
      <c r="K468" s="488">
        <v>-89.08447910892599</v>
      </c>
      <c r="L468" s="488">
        <v>-89.08447910892599</v>
      </c>
      <c r="M468" s="477">
        <f t="shared" si="67"/>
        <v>0</v>
      </c>
      <c r="N468" s="437">
        <v>474.56685319796168</v>
      </c>
      <c r="O468" s="437">
        <v>474.91822559246543</v>
      </c>
      <c r="P468" s="435">
        <v>467.91760491581266</v>
      </c>
      <c r="Q468" s="435">
        <v>467.91760491581266</v>
      </c>
      <c r="R468" s="476">
        <f t="shared" si="68"/>
        <v>0</v>
      </c>
      <c r="S468" s="437">
        <v>184.2617071355659</v>
      </c>
      <c r="T468" s="437">
        <v>184.2617071355659</v>
      </c>
      <c r="U468" s="435">
        <v>184.06484440598945</v>
      </c>
      <c r="V468" s="435">
        <v>184.06484440598945</v>
      </c>
      <c r="W468" s="476">
        <f t="shared" si="69"/>
        <v>0</v>
      </c>
      <c r="X468" s="437">
        <v>658.82856033352755</v>
      </c>
      <c r="Y468" s="437">
        <v>659.1799327280313</v>
      </c>
      <c r="Z468" s="435">
        <v>651.98244932180216</v>
      </c>
      <c r="AA468" s="435">
        <v>651.98244932180216</v>
      </c>
      <c r="AB468" s="476">
        <f t="shared" si="70"/>
        <v>0</v>
      </c>
      <c r="AC468" s="437">
        <v>151.71643764889382</v>
      </c>
      <c r="AD468" s="437">
        <v>151.51694030750812</v>
      </c>
      <c r="AE468" s="437">
        <v>151.51694030750812</v>
      </c>
      <c r="AF468" s="435">
        <f t="shared" si="71"/>
        <v>147.1458957510676</v>
      </c>
      <c r="AG468" s="476">
        <f t="shared" si="72"/>
        <v>4.3710445564405234</v>
      </c>
      <c r="AH468" s="437">
        <v>810.54499798242148</v>
      </c>
      <c r="AI468" s="437">
        <v>810.69687303553951</v>
      </c>
      <c r="AJ468" s="435">
        <v>803.49938962931026</v>
      </c>
      <c r="AK468" s="425">
        <f t="shared" si="73"/>
        <v>799.12834507286971</v>
      </c>
      <c r="AL468" s="476">
        <f t="shared" si="74"/>
        <v>4.3710445564405518</v>
      </c>
      <c r="AM468" s="426">
        <v>1</v>
      </c>
      <c r="AN468" s="427">
        <v>33</v>
      </c>
    </row>
    <row r="469" spans="1:40">
      <c r="A469" s="431">
        <v>507</v>
      </c>
      <c r="B469" s="432" t="s">
        <v>171</v>
      </c>
      <c r="C469" s="433">
        <v>5564</v>
      </c>
      <c r="D469" s="485">
        <v>-2.3269619654156792</v>
      </c>
      <c r="E469" s="485">
        <v>-2.8136452929213283</v>
      </c>
      <c r="F469" s="486">
        <v>-2.380905773524395</v>
      </c>
      <c r="G469" s="486">
        <v>-2.380905773524395</v>
      </c>
      <c r="H469" s="490">
        <f t="shared" si="66"/>
        <v>0</v>
      </c>
      <c r="I469" s="480">
        <v>-223.57825480981938</v>
      </c>
      <c r="J469" s="480">
        <v>-219.58429648438303</v>
      </c>
      <c r="K469" s="488">
        <v>-209.4484373096779</v>
      </c>
      <c r="L469" s="488">
        <v>-209.4484373096779</v>
      </c>
      <c r="M469" s="477">
        <f t="shared" si="67"/>
        <v>0</v>
      </c>
      <c r="N469" s="437">
        <v>-225.90521677523509</v>
      </c>
      <c r="O469" s="437">
        <v>-222.39794177730437</v>
      </c>
      <c r="P469" s="435">
        <v>-211.82934308320228</v>
      </c>
      <c r="Q469" s="435">
        <v>-211.82934308320228</v>
      </c>
      <c r="R469" s="476">
        <f t="shared" si="68"/>
        <v>0</v>
      </c>
      <c r="S469" s="437">
        <v>176.9682604404864</v>
      </c>
      <c r="T469" s="437">
        <v>176.9682604404864</v>
      </c>
      <c r="U469" s="435">
        <v>174.70101159532314</v>
      </c>
      <c r="V469" s="435">
        <v>174.70101159532314</v>
      </c>
      <c r="W469" s="476">
        <f t="shared" si="69"/>
        <v>0</v>
      </c>
      <c r="X469" s="437">
        <v>-48.936956334748679</v>
      </c>
      <c r="Y469" s="437">
        <v>-45.429681336817971</v>
      </c>
      <c r="Z469" s="435">
        <v>-37.128331487879144</v>
      </c>
      <c r="AA469" s="435">
        <v>-37.128331487879144</v>
      </c>
      <c r="AB469" s="476">
        <f t="shared" si="70"/>
        <v>0</v>
      </c>
      <c r="AC469" s="437">
        <v>201.59153203305863</v>
      </c>
      <c r="AD469" s="437">
        <v>200.3154499576726</v>
      </c>
      <c r="AE469" s="437">
        <v>200.3154499576726</v>
      </c>
      <c r="AF469" s="435">
        <f t="shared" si="71"/>
        <v>198.87561569076536</v>
      </c>
      <c r="AG469" s="476">
        <f t="shared" si="72"/>
        <v>1.4398342669072406</v>
      </c>
      <c r="AH469" s="437">
        <v>152.65457569830994</v>
      </c>
      <c r="AI469" s="437">
        <v>154.88576862085463</v>
      </c>
      <c r="AJ469" s="435">
        <v>163.18711846979346</v>
      </c>
      <c r="AK469" s="425">
        <f t="shared" si="73"/>
        <v>161.74728420288622</v>
      </c>
      <c r="AL469" s="476">
        <f t="shared" si="74"/>
        <v>1.4398342669072406</v>
      </c>
      <c r="AM469" s="426">
        <v>10</v>
      </c>
      <c r="AN469" s="426">
        <v>10</v>
      </c>
    </row>
    <row r="470" spans="1:40">
      <c r="A470" s="431">
        <v>508</v>
      </c>
      <c r="B470" s="432" t="s">
        <v>172</v>
      </c>
      <c r="C470" s="433">
        <v>9360</v>
      </c>
      <c r="D470" s="485">
        <v>-80.629231785629031</v>
      </c>
      <c r="E470" s="485">
        <v>-80.623016098803717</v>
      </c>
      <c r="F470" s="486">
        <v>-80.933288623476059</v>
      </c>
      <c r="G470" s="486">
        <v>-80.933288623476059</v>
      </c>
      <c r="H470" s="490">
        <f t="shared" si="66"/>
        <v>0</v>
      </c>
      <c r="I470" s="480">
        <v>-187.33567541565341</v>
      </c>
      <c r="J470" s="480">
        <v>-179.52584201453209</v>
      </c>
      <c r="K470" s="488">
        <v>-197.97455453445804</v>
      </c>
      <c r="L470" s="488">
        <v>-197.97455453445804</v>
      </c>
      <c r="M470" s="477">
        <f t="shared" si="67"/>
        <v>0</v>
      </c>
      <c r="N470" s="437">
        <v>-267.96490720128241</v>
      </c>
      <c r="O470" s="437">
        <v>-260.14885811333579</v>
      </c>
      <c r="P470" s="435">
        <v>-278.90784315793411</v>
      </c>
      <c r="Q470" s="435">
        <v>-278.90784315793411</v>
      </c>
      <c r="R470" s="476">
        <f t="shared" si="68"/>
        <v>0</v>
      </c>
      <c r="S470" s="437">
        <v>250.69118367102436</v>
      </c>
      <c r="T470" s="437">
        <v>250.69118367102436</v>
      </c>
      <c r="U470" s="435">
        <v>251.59166194094766</v>
      </c>
      <c r="V470" s="435">
        <v>251.59166194094766</v>
      </c>
      <c r="W470" s="476">
        <f t="shared" si="69"/>
        <v>0</v>
      </c>
      <c r="X470" s="437">
        <v>-17.273723530258067</v>
      </c>
      <c r="Y470" s="437">
        <v>-9.457674442311454</v>
      </c>
      <c r="Z470" s="435">
        <v>-27.31618121698644</v>
      </c>
      <c r="AA470" s="435">
        <v>-27.31618121698644</v>
      </c>
      <c r="AB470" s="476">
        <f t="shared" si="70"/>
        <v>0</v>
      </c>
      <c r="AC470" s="437">
        <v>181.91491770547</v>
      </c>
      <c r="AD470" s="437">
        <v>180.47183583969144</v>
      </c>
      <c r="AE470" s="437">
        <v>180.47183583969144</v>
      </c>
      <c r="AF470" s="435">
        <f t="shared" si="71"/>
        <v>177.60214771951081</v>
      </c>
      <c r="AG470" s="476">
        <f t="shared" si="72"/>
        <v>2.8696881201806264</v>
      </c>
      <c r="AH470" s="437">
        <v>164.64119417521192</v>
      </c>
      <c r="AI470" s="437">
        <v>171.01416139737998</v>
      </c>
      <c r="AJ470" s="435">
        <v>153.15565462270501</v>
      </c>
      <c r="AK470" s="425">
        <f t="shared" si="73"/>
        <v>150.28596650252439</v>
      </c>
      <c r="AL470" s="476">
        <f t="shared" si="74"/>
        <v>2.8696881201806264</v>
      </c>
      <c r="AM470" s="426">
        <v>6</v>
      </c>
      <c r="AN470" s="426">
        <v>6</v>
      </c>
    </row>
    <row r="471" spans="1:40">
      <c r="A471" s="431">
        <v>529</v>
      </c>
      <c r="B471" s="432" t="s">
        <v>573</v>
      </c>
      <c r="C471" s="433">
        <v>19850</v>
      </c>
      <c r="D471" s="485">
        <v>240.22437171519169</v>
      </c>
      <c r="E471" s="485">
        <v>237.94483342784503</v>
      </c>
      <c r="F471" s="486">
        <v>237.54573904685188</v>
      </c>
      <c r="G471" s="486">
        <v>237.54573904685188</v>
      </c>
      <c r="H471" s="490">
        <f t="shared" si="66"/>
        <v>0</v>
      </c>
      <c r="I471" s="480">
        <v>194.14684759339653</v>
      </c>
      <c r="J471" s="480">
        <v>209.3031318545294</v>
      </c>
      <c r="K471" s="488">
        <v>210.18230132069093</v>
      </c>
      <c r="L471" s="488">
        <v>210.18230132069093</v>
      </c>
      <c r="M471" s="477">
        <f t="shared" si="67"/>
        <v>0</v>
      </c>
      <c r="N471" s="437">
        <v>434.37121930858819</v>
      </c>
      <c r="O471" s="437">
        <v>447.24796528237442</v>
      </c>
      <c r="P471" s="435">
        <v>447.7280403675428</v>
      </c>
      <c r="Q471" s="435">
        <v>447.7280403675428</v>
      </c>
      <c r="R471" s="476">
        <f t="shared" si="68"/>
        <v>0</v>
      </c>
      <c r="S471" s="437">
        <v>-31.824396378879925</v>
      </c>
      <c r="T471" s="437">
        <v>-31.824396378879925</v>
      </c>
      <c r="U471" s="435">
        <v>-31.966088789916263</v>
      </c>
      <c r="V471" s="435">
        <v>-31.966088789916263</v>
      </c>
      <c r="W471" s="476">
        <f t="shared" si="69"/>
        <v>0</v>
      </c>
      <c r="X471" s="437">
        <v>402.54682292970824</v>
      </c>
      <c r="Y471" s="437">
        <v>415.42356890349447</v>
      </c>
      <c r="Z471" s="435">
        <v>415.76195157762652</v>
      </c>
      <c r="AA471" s="435">
        <v>415.76195157762652</v>
      </c>
      <c r="AB471" s="476">
        <f t="shared" si="70"/>
        <v>0</v>
      </c>
      <c r="AC471" s="437">
        <v>118.02480175061567</v>
      </c>
      <c r="AD471" s="437">
        <v>118.47668979314989</v>
      </c>
      <c r="AE471" s="437">
        <v>118.47668979314989</v>
      </c>
      <c r="AF471" s="435">
        <f t="shared" si="71"/>
        <v>115.95178222099007</v>
      </c>
      <c r="AG471" s="476">
        <f t="shared" si="72"/>
        <v>2.5249075721598189</v>
      </c>
      <c r="AH471" s="437">
        <v>520.57162468032391</v>
      </c>
      <c r="AI471" s="437">
        <v>533.9002586966443</v>
      </c>
      <c r="AJ471" s="435">
        <v>534.23864137077646</v>
      </c>
      <c r="AK471" s="425">
        <f t="shared" si="73"/>
        <v>531.71373379861654</v>
      </c>
      <c r="AL471" s="476">
        <f t="shared" si="74"/>
        <v>2.5249075721599183</v>
      </c>
      <c r="AM471" s="426">
        <v>2</v>
      </c>
      <c r="AN471" s="426">
        <v>2</v>
      </c>
    </row>
    <row r="472" spans="1:40">
      <c r="A472" s="431">
        <v>531</v>
      </c>
      <c r="B472" s="432" t="s">
        <v>174</v>
      </c>
      <c r="C472" s="433">
        <v>5072</v>
      </c>
      <c r="D472" s="485">
        <v>85.534379082303147</v>
      </c>
      <c r="E472" s="485">
        <v>84.451886523276642</v>
      </c>
      <c r="F472" s="486">
        <v>84.150956839617578</v>
      </c>
      <c r="G472" s="486">
        <v>84.150956839617578</v>
      </c>
      <c r="H472" s="490">
        <f t="shared" si="66"/>
        <v>0</v>
      </c>
      <c r="I472" s="480">
        <v>-470.61431307546354</v>
      </c>
      <c r="J472" s="480">
        <v>-464.29533397657019</v>
      </c>
      <c r="K472" s="488">
        <v>-474.59480968568568</v>
      </c>
      <c r="L472" s="488">
        <v>-474.59480968568568</v>
      </c>
      <c r="M472" s="477">
        <f t="shared" si="67"/>
        <v>0</v>
      </c>
      <c r="N472" s="437">
        <v>-385.07993399316041</v>
      </c>
      <c r="O472" s="437">
        <v>-379.84344745329355</v>
      </c>
      <c r="P472" s="435">
        <v>-390.44385284606807</v>
      </c>
      <c r="Q472" s="435">
        <v>-390.44385284606807</v>
      </c>
      <c r="R472" s="476">
        <f t="shared" si="68"/>
        <v>0</v>
      </c>
      <c r="S472" s="437">
        <v>432.42334808127538</v>
      </c>
      <c r="T472" s="437">
        <v>432.42334808127538</v>
      </c>
      <c r="U472" s="435">
        <v>433.25894749306082</v>
      </c>
      <c r="V472" s="435">
        <v>433.25894749306082</v>
      </c>
      <c r="W472" s="476">
        <f t="shared" si="69"/>
        <v>0</v>
      </c>
      <c r="X472" s="437">
        <v>47.343414088115019</v>
      </c>
      <c r="Y472" s="437">
        <v>52.579900627981871</v>
      </c>
      <c r="Z472" s="435">
        <v>42.815094646992698</v>
      </c>
      <c r="AA472" s="435">
        <v>42.815094646992698</v>
      </c>
      <c r="AB472" s="476">
        <f t="shared" si="70"/>
        <v>0</v>
      </c>
      <c r="AC472" s="437">
        <v>177.39344435199988</v>
      </c>
      <c r="AD472" s="437">
        <v>176.25624571330351</v>
      </c>
      <c r="AE472" s="437">
        <v>176.25624571330351</v>
      </c>
      <c r="AF472" s="435">
        <f t="shared" si="71"/>
        <v>173.32981083052803</v>
      </c>
      <c r="AG472" s="476">
        <f t="shared" si="72"/>
        <v>2.9264348827754816</v>
      </c>
      <c r="AH472" s="437">
        <v>224.73685844011487</v>
      </c>
      <c r="AI472" s="437">
        <v>228.83614634128537</v>
      </c>
      <c r="AJ472" s="435">
        <v>219.0713403602962</v>
      </c>
      <c r="AK472" s="425">
        <f t="shared" si="73"/>
        <v>216.14490547752075</v>
      </c>
      <c r="AL472" s="476">
        <f t="shared" si="74"/>
        <v>2.9264348827754532</v>
      </c>
      <c r="AM472" s="426">
        <v>4</v>
      </c>
      <c r="AN472" s="426">
        <v>4</v>
      </c>
    </row>
    <row r="473" spans="1:40">
      <c r="A473" s="431">
        <v>535</v>
      </c>
      <c r="B473" s="432" t="s">
        <v>175</v>
      </c>
      <c r="C473" s="433">
        <v>10419</v>
      </c>
      <c r="D473" s="485">
        <v>810.35969734528294</v>
      </c>
      <c r="E473" s="485">
        <v>803.69636516415665</v>
      </c>
      <c r="F473" s="486">
        <v>802.56619055677857</v>
      </c>
      <c r="G473" s="486">
        <v>802.56619055677857</v>
      </c>
      <c r="H473" s="490">
        <f t="shared" si="66"/>
        <v>0</v>
      </c>
      <c r="I473" s="480">
        <v>-49.521343899509333</v>
      </c>
      <c r="J473" s="480">
        <v>-42.617194061954024</v>
      </c>
      <c r="K473" s="488">
        <v>-49.152906440848199</v>
      </c>
      <c r="L473" s="488">
        <v>-49.152906440848199</v>
      </c>
      <c r="M473" s="477">
        <f t="shared" si="67"/>
        <v>0</v>
      </c>
      <c r="N473" s="437">
        <v>760.83835344577358</v>
      </c>
      <c r="O473" s="437">
        <v>761.07917110220262</v>
      </c>
      <c r="P473" s="435">
        <v>753.41328411593042</v>
      </c>
      <c r="Q473" s="435">
        <v>753.41328411593042</v>
      </c>
      <c r="R473" s="476">
        <f t="shared" si="68"/>
        <v>0</v>
      </c>
      <c r="S473" s="437">
        <v>618.72668855776919</v>
      </c>
      <c r="T473" s="437">
        <v>618.72668855776919</v>
      </c>
      <c r="U473" s="435">
        <v>619.30225942868958</v>
      </c>
      <c r="V473" s="435">
        <v>619.30225942868958</v>
      </c>
      <c r="W473" s="476">
        <f t="shared" si="69"/>
        <v>0</v>
      </c>
      <c r="X473" s="437">
        <v>1379.5650420035427</v>
      </c>
      <c r="Y473" s="437">
        <v>1379.8058596599717</v>
      </c>
      <c r="Z473" s="435">
        <v>1372.71554354462</v>
      </c>
      <c r="AA473" s="435">
        <v>1372.71554354462</v>
      </c>
      <c r="AB473" s="476">
        <f t="shared" si="70"/>
        <v>0</v>
      </c>
      <c r="AC473" s="437">
        <v>193.88439653737646</v>
      </c>
      <c r="AD473" s="437">
        <v>192.61998969131477</v>
      </c>
      <c r="AE473" s="437">
        <v>192.61998969131477</v>
      </c>
      <c r="AF473" s="435">
        <f t="shared" si="71"/>
        <v>191.65889739423778</v>
      </c>
      <c r="AG473" s="476">
        <f t="shared" si="72"/>
        <v>0.96109229707698773</v>
      </c>
      <c r="AH473" s="437">
        <v>1573.4494385409191</v>
      </c>
      <c r="AI473" s="437">
        <v>1572.4258493512864</v>
      </c>
      <c r="AJ473" s="435">
        <v>1565.3355332359347</v>
      </c>
      <c r="AK473" s="425">
        <f t="shared" si="73"/>
        <v>1564.3744409388578</v>
      </c>
      <c r="AL473" s="476">
        <f t="shared" si="74"/>
        <v>0.96109229707690247</v>
      </c>
      <c r="AM473" s="426">
        <v>17</v>
      </c>
      <c r="AN473" s="426">
        <v>17</v>
      </c>
    </row>
    <row r="474" spans="1:40">
      <c r="A474" s="431">
        <v>536</v>
      </c>
      <c r="B474" s="432" t="s">
        <v>176</v>
      </c>
      <c r="C474" s="433">
        <v>35346</v>
      </c>
      <c r="D474" s="485">
        <v>436.26035565445403</v>
      </c>
      <c r="E474" s="485">
        <v>432.31762402083928</v>
      </c>
      <c r="F474" s="486">
        <v>432.28774595114493</v>
      </c>
      <c r="G474" s="486">
        <v>432.28774595114493</v>
      </c>
      <c r="H474" s="490">
        <f t="shared" si="66"/>
        <v>0</v>
      </c>
      <c r="I474" s="480">
        <v>-110.03813733292969</v>
      </c>
      <c r="J474" s="480">
        <v>-104.35462024287722</v>
      </c>
      <c r="K474" s="488">
        <v>-121.90327899464297</v>
      </c>
      <c r="L474" s="488">
        <v>-121.90327899464297</v>
      </c>
      <c r="M474" s="477">
        <f t="shared" si="67"/>
        <v>0</v>
      </c>
      <c r="N474" s="437">
        <v>326.22221832152439</v>
      </c>
      <c r="O474" s="437">
        <v>327.96300377796206</v>
      </c>
      <c r="P474" s="435">
        <v>310.38446695650191</v>
      </c>
      <c r="Q474" s="435">
        <v>310.38446695650191</v>
      </c>
      <c r="R474" s="476">
        <f t="shared" si="68"/>
        <v>0</v>
      </c>
      <c r="S474" s="437">
        <v>158.63962560667616</v>
      </c>
      <c r="T474" s="437">
        <v>158.63962560667616</v>
      </c>
      <c r="U474" s="435">
        <v>158.58812617159091</v>
      </c>
      <c r="V474" s="435">
        <v>158.58812617159091</v>
      </c>
      <c r="W474" s="476">
        <f t="shared" si="69"/>
        <v>0</v>
      </c>
      <c r="X474" s="437">
        <v>484.86184392820053</v>
      </c>
      <c r="Y474" s="437">
        <v>486.60262938463819</v>
      </c>
      <c r="Z474" s="435">
        <v>468.9725931280928</v>
      </c>
      <c r="AA474" s="435">
        <v>468.9725931280928</v>
      </c>
      <c r="AB474" s="476">
        <f t="shared" si="70"/>
        <v>0</v>
      </c>
      <c r="AC474" s="437">
        <v>123.64201610168661</v>
      </c>
      <c r="AD474" s="437">
        <v>123.59365758493625</v>
      </c>
      <c r="AE474" s="437">
        <v>123.59365758493625</v>
      </c>
      <c r="AF474" s="435">
        <f t="shared" si="71"/>
        <v>120.06433477282978</v>
      </c>
      <c r="AG474" s="476">
        <f t="shared" si="72"/>
        <v>3.5293228121064715</v>
      </c>
      <c r="AH474" s="437">
        <v>608.50386002988716</v>
      </c>
      <c r="AI474" s="437">
        <v>610.19628696957443</v>
      </c>
      <c r="AJ474" s="435">
        <v>592.56625071302904</v>
      </c>
      <c r="AK474" s="425">
        <f t="shared" si="73"/>
        <v>589.03692790092259</v>
      </c>
      <c r="AL474" s="476">
        <f t="shared" si="74"/>
        <v>3.5293228121064431</v>
      </c>
      <c r="AM474" s="426">
        <v>6</v>
      </c>
      <c r="AN474" s="426">
        <v>6</v>
      </c>
    </row>
    <row r="475" spans="1:40">
      <c r="A475" s="431">
        <v>538</v>
      </c>
      <c r="B475" s="432" t="s">
        <v>574</v>
      </c>
      <c r="C475" s="433">
        <v>4644</v>
      </c>
      <c r="D475" s="485">
        <v>554.2249902485504</v>
      </c>
      <c r="E475" s="485">
        <v>549.6374858886112</v>
      </c>
      <c r="F475" s="486">
        <v>546.88610430843335</v>
      </c>
      <c r="G475" s="486">
        <v>546.88610430843335</v>
      </c>
      <c r="H475" s="490">
        <f t="shared" si="66"/>
        <v>0</v>
      </c>
      <c r="I475" s="480">
        <v>-95.180336569767249</v>
      </c>
      <c r="J475" s="480">
        <v>-89.24145828402348</v>
      </c>
      <c r="K475" s="488">
        <v>-99.381140038823006</v>
      </c>
      <c r="L475" s="488">
        <v>-99.381140038823006</v>
      </c>
      <c r="M475" s="477">
        <f t="shared" si="67"/>
        <v>0</v>
      </c>
      <c r="N475" s="437">
        <v>459.04465367878316</v>
      </c>
      <c r="O475" s="437">
        <v>460.39602760458774</v>
      </c>
      <c r="P475" s="435">
        <v>447.5049642696103</v>
      </c>
      <c r="Q475" s="435">
        <v>447.5049642696103</v>
      </c>
      <c r="R475" s="476">
        <f t="shared" si="68"/>
        <v>0</v>
      </c>
      <c r="S475" s="437">
        <v>406.56936013702142</v>
      </c>
      <c r="T475" s="437">
        <v>406.56936013702142</v>
      </c>
      <c r="U475" s="435">
        <v>407.53889086496491</v>
      </c>
      <c r="V475" s="435">
        <v>407.53889086496491</v>
      </c>
      <c r="W475" s="476">
        <f t="shared" si="69"/>
        <v>0</v>
      </c>
      <c r="X475" s="437">
        <v>865.6140138158047</v>
      </c>
      <c r="Y475" s="437">
        <v>866.96538774160911</v>
      </c>
      <c r="Z475" s="435">
        <v>855.04385513457521</v>
      </c>
      <c r="AA475" s="435">
        <v>855.04385513457521</v>
      </c>
      <c r="AB475" s="476">
        <f t="shared" si="70"/>
        <v>0</v>
      </c>
      <c r="AC475" s="437">
        <v>172.09196833680247</v>
      </c>
      <c r="AD475" s="437">
        <v>171.49920204871017</v>
      </c>
      <c r="AE475" s="437">
        <v>171.49920204871017</v>
      </c>
      <c r="AF475" s="435">
        <f t="shared" si="71"/>
        <v>167.63324786211635</v>
      </c>
      <c r="AG475" s="476">
        <f t="shared" si="72"/>
        <v>3.8659541865938252</v>
      </c>
      <c r="AH475" s="437">
        <v>1037.705982152607</v>
      </c>
      <c r="AI475" s="437">
        <v>1038.4645897903195</v>
      </c>
      <c r="AJ475" s="435">
        <v>1026.5430571832856</v>
      </c>
      <c r="AK475" s="425">
        <f t="shared" si="73"/>
        <v>1022.6771029966916</v>
      </c>
      <c r="AL475" s="476">
        <f t="shared" si="74"/>
        <v>3.8659541865939673</v>
      </c>
      <c r="AM475" s="426">
        <v>2</v>
      </c>
      <c r="AN475" s="426">
        <v>2</v>
      </c>
    </row>
    <row r="476" spans="1:40">
      <c r="A476" s="431">
        <v>541</v>
      </c>
      <c r="B476" s="432" t="s">
        <v>178</v>
      </c>
      <c r="C476" s="433">
        <v>9243</v>
      </c>
      <c r="D476" s="485">
        <v>176.38538190373987</v>
      </c>
      <c r="E476" s="485">
        <v>174.52032112233465</v>
      </c>
      <c r="F476" s="486">
        <v>173.98821702138349</v>
      </c>
      <c r="G476" s="486">
        <v>173.98821702138349</v>
      </c>
      <c r="H476" s="490">
        <f t="shared" si="66"/>
        <v>0</v>
      </c>
      <c r="I476" s="480">
        <v>421.55244217449484</v>
      </c>
      <c r="J476" s="480">
        <v>380.54449161815194</v>
      </c>
      <c r="K476" s="488">
        <v>388.94477298257652</v>
      </c>
      <c r="L476" s="488">
        <v>388.94477298257652</v>
      </c>
      <c r="M476" s="477">
        <f t="shared" si="67"/>
        <v>0</v>
      </c>
      <c r="N476" s="437">
        <v>597.93782407823471</v>
      </c>
      <c r="O476" s="437">
        <v>555.06481274048656</v>
      </c>
      <c r="P476" s="435">
        <v>562.93299000395996</v>
      </c>
      <c r="Q476" s="435">
        <v>562.93299000395996</v>
      </c>
      <c r="R476" s="476">
        <f t="shared" si="68"/>
        <v>0</v>
      </c>
      <c r="S476" s="437">
        <v>495.33498205576717</v>
      </c>
      <c r="T476" s="437">
        <v>495.33498205576717</v>
      </c>
      <c r="U476" s="435">
        <v>494.19497541049236</v>
      </c>
      <c r="V476" s="435">
        <v>494.19497541049236</v>
      </c>
      <c r="W476" s="476">
        <f t="shared" si="69"/>
        <v>0</v>
      </c>
      <c r="X476" s="437">
        <v>1093.2728061340019</v>
      </c>
      <c r="Y476" s="437">
        <v>1050.3997947962539</v>
      </c>
      <c r="Z476" s="435">
        <v>1057.1279654144523</v>
      </c>
      <c r="AA476" s="435">
        <v>1057.1279654144523</v>
      </c>
      <c r="AB476" s="476">
        <f t="shared" si="70"/>
        <v>0</v>
      </c>
      <c r="AC476" s="437">
        <v>221.80422454555756</v>
      </c>
      <c r="AD476" s="437">
        <v>220.17467118186386</v>
      </c>
      <c r="AE476" s="437">
        <v>220.17467118186386</v>
      </c>
      <c r="AF476" s="435">
        <f t="shared" si="71"/>
        <v>219.69251219456095</v>
      </c>
      <c r="AG476" s="476">
        <f t="shared" si="72"/>
        <v>0.48215898730290974</v>
      </c>
      <c r="AH476" s="437">
        <v>1315.0770306795594</v>
      </c>
      <c r="AI476" s="437">
        <v>1270.5744659781176</v>
      </c>
      <c r="AJ476" s="435">
        <v>1277.302636596316</v>
      </c>
      <c r="AK476" s="425">
        <f t="shared" si="73"/>
        <v>1276.8204776090133</v>
      </c>
      <c r="AL476" s="476">
        <f t="shared" si="74"/>
        <v>0.48215898730268236</v>
      </c>
      <c r="AM476" s="426">
        <v>12</v>
      </c>
      <c r="AN476" s="426">
        <v>12</v>
      </c>
    </row>
    <row r="477" spans="1:40">
      <c r="A477" s="431">
        <v>543</v>
      </c>
      <c r="B477" s="432" t="s">
        <v>179</v>
      </c>
      <c r="C477" s="433">
        <v>44458</v>
      </c>
      <c r="D477" s="485">
        <v>643.82759709819584</v>
      </c>
      <c r="E477" s="485">
        <v>638.32492207156702</v>
      </c>
      <c r="F477" s="486">
        <v>638.56049562653084</v>
      </c>
      <c r="G477" s="486">
        <v>638.56049562653084</v>
      </c>
      <c r="H477" s="490">
        <f t="shared" si="66"/>
        <v>0</v>
      </c>
      <c r="I477" s="480">
        <v>139.02446121819676</v>
      </c>
      <c r="J477" s="480">
        <v>142.37737542777776</v>
      </c>
      <c r="K477" s="488">
        <v>129.10718637362666</v>
      </c>
      <c r="L477" s="488">
        <v>129.10718637362666</v>
      </c>
      <c r="M477" s="477">
        <f t="shared" si="67"/>
        <v>0</v>
      </c>
      <c r="N477" s="437">
        <v>782.85205831639257</v>
      </c>
      <c r="O477" s="437">
        <v>780.70229749934481</v>
      </c>
      <c r="P477" s="435">
        <v>767.66768200015747</v>
      </c>
      <c r="Q477" s="435">
        <v>767.66768200015747</v>
      </c>
      <c r="R477" s="476">
        <f t="shared" si="68"/>
        <v>0</v>
      </c>
      <c r="S477" s="437">
        <v>-4.5118448672003009</v>
      </c>
      <c r="T477" s="437">
        <v>-4.5118448672003009</v>
      </c>
      <c r="U477" s="435">
        <v>-4.4723701176613142</v>
      </c>
      <c r="V477" s="435">
        <v>-4.4723701176613142</v>
      </c>
      <c r="W477" s="476">
        <f t="shared" si="69"/>
        <v>0</v>
      </c>
      <c r="X477" s="437">
        <v>778.34021344919233</v>
      </c>
      <c r="Y477" s="437">
        <v>776.19045263214446</v>
      </c>
      <c r="Z477" s="435">
        <v>763.19531188249618</v>
      </c>
      <c r="AA477" s="435">
        <v>763.19531188249618</v>
      </c>
      <c r="AB477" s="476">
        <f t="shared" si="70"/>
        <v>0</v>
      </c>
      <c r="AC477" s="437">
        <v>119.11386728105627</v>
      </c>
      <c r="AD477" s="437">
        <v>119.58503782291966</v>
      </c>
      <c r="AE477" s="437">
        <v>119.58503782291966</v>
      </c>
      <c r="AF477" s="435">
        <f t="shared" si="71"/>
        <v>115.70970920548424</v>
      </c>
      <c r="AG477" s="476">
        <f t="shared" si="72"/>
        <v>3.8753286174354145</v>
      </c>
      <c r="AH477" s="437">
        <v>897.45408073024862</v>
      </c>
      <c r="AI477" s="437">
        <v>895.77549045506407</v>
      </c>
      <c r="AJ477" s="435">
        <v>882.78034970541592</v>
      </c>
      <c r="AK477" s="425">
        <f t="shared" si="73"/>
        <v>878.90502108798057</v>
      </c>
      <c r="AL477" s="476">
        <f t="shared" si="74"/>
        <v>3.8753286174353434</v>
      </c>
      <c r="AM477" s="426">
        <v>1</v>
      </c>
      <c r="AN477" s="427">
        <v>33</v>
      </c>
    </row>
    <row r="478" spans="1:40">
      <c r="A478" s="431">
        <v>545</v>
      </c>
      <c r="B478" s="432" t="s">
        <v>575</v>
      </c>
      <c r="C478" s="433">
        <v>9584</v>
      </c>
      <c r="D478" s="485">
        <v>886.40228842518945</v>
      </c>
      <c r="E478" s="485">
        <v>879.25018004489164</v>
      </c>
      <c r="F478" s="486">
        <v>880.37705200691846</v>
      </c>
      <c r="G478" s="486">
        <v>880.37705200691846</v>
      </c>
      <c r="H478" s="490">
        <f t="shared" si="66"/>
        <v>0</v>
      </c>
      <c r="I478" s="480">
        <v>280.67972100551719</v>
      </c>
      <c r="J478" s="480">
        <v>288.35238434133618</v>
      </c>
      <c r="K478" s="488">
        <v>285.21709509683018</v>
      </c>
      <c r="L478" s="488">
        <v>285.21709509683018</v>
      </c>
      <c r="M478" s="477">
        <f t="shared" si="67"/>
        <v>0</v>
      </c>
      <c r="N478" s="437">
        <v>1167.0820094307064</v>
      </c>
      <c r="O478" s="437">
        <v>1167.6025643862279</v>
      </c>
      <c r="P478" s="435">
        <v>1165.5941471037486</v>
      </c>
      <c r="Q478" s="435">
        <v>1165.5941471037486</v>
      </c>
      <c r="R478" s="476">
        <f t="shared" si="68"/>
        <v>0</v>
      </c>
      <c r="S478" s="437">
        <v>324.97980231425612</v>
      </c>
      <c r="T478" s="437">
        <v>324.97980231425612</v>
      </c>
      <c r="U478" s="435">
        <v>325.53577702199061</v>
      </c>
      <c r="V478" s="435">
        <v>325.53577702199061</v>
      </c>
      <c r="W478" s="476">
        <f t="shared" si="69"/>
        <v>0</v>
      </c>
      <c r="X478" s="437">
        <v>1492.0618117449628</v>
      </c>
      <c r="Y478" s="437">
        <v>1492.582366700484</v>
      </c>
      <c r="Z478" s="435">
        <v>1491.1299241257393</v>
      </c>
      <c r="AA478" s="435">
        <v>1491.1299241257393</v>
      </c>
      <c r="AB478" s="476">
        <f t="shared" si="70"/>
        <v>0</v>
      </c>
      <c r="AC478" s="437">
        <v>228.698676671344</v>
      </c>
      <c r="AD478" s="437">
        <v>226.92017658468302</v>
      </c>
      <c r="AE478" s="437">
        <v>226.92017658468302</v>
      </c>
      <c r="AF478" s="435">
        <f t="shared" si="71"/>
        <v>226.77278726372086</v>
      </c>
      <c r="AG478" s="476">
        <f t="shared" si="72"/>
        <v>0.14738932096216217</v>
      </c>
      <c r="AH478" s="437">
        <v>1720.7604884163068</v>
      </c>
      <c r="AI478" s="437">
        <v>1719.5025432851671</v>
      </c>
      <c r="AJ478" s="435">
        <v>1718.0501007104224</v>
      </c>
      <c r="AK478" s="425">
        <f t="shared" si="73"/>
        <v>1717.9027113894601</v>
      </c>
      <c r="AL478" s="476">
        <f t="shared" si="74"/>
        <v>0.14738932096224744</v>
      </c>
      <c r="AM478" s="426">
        <v>15</v>
      </c>
      <c r="AN478" s="426">
        <v>15</v>
      </c>
    </row>
    <row r="479" spans="1:40">
      <c r="A479" s="431">
        <v>560</v>
      </c>
      <c r="B479" s="432" t="s">
        <v>181</v>
      </c>
      <c r="C479" s="433">
        <v>15735</v>
      </c>
      <c r="D479" s="485">
        <v>328.60117505115295</v>
      </c>
      <c r="E479" s="485">
        <v>325.50153936001249</v>
      </c>
      <c r="F479" s="486">
        <v>322.92417293553626</v>
      </c>
      <c r="G479" s="486">
        <v>322.92417293553626</v>
      </c>
      <c r="H479" s="490">
        <f t="shared" si="66"/>
        <v>0</v>
      </c>
      <c r="I479" s="480">
        <v>-46.904531244435496</v>
      </c>
      <c r="J479" s="480">
        <v>-42.712617187403715</v>
      </c>
      <c r="K479" s="488">
        <v>-46.328779519165174</v>
      </c>
      <c r="L479" s="488">
        <v>-46.328779519165174</v>
      </c>
      <c r="M479" s="477">
        <f t="shared" si="67"/>
        <v>0</v>
      </c>
      <c r="N479" s="437">
        <v>281.69664380671747</v>
      </c>
      <c r="O479" s="437">
        <v>282.78892217260881</v>
      </c>
      <c r="P479" s="435">
        <v>276.59539341637111</v>
      </c>
      <c r="Q479" s="435">
        <v>276.59539341637111</v>
      </c>
      <c r="R479" s="476">
        <f t="shared" si="68"/>
        <v>0</v>
      </c>
      <c r="S479" s="437">
        <v>388.8030708781252</v>
      </c>
      <c r="T479" s="437">
        <v>388.8030708781252</v>
      </c>
      <c r="U479" s="435">
        <v>388.88818289676158</v>
      </c>
      <c r="V479" s="435">
        <v>388.88818289676158</v>
      </c>
      <c r="W479" s="476">
        <f t="shared" si="69"/>
        <v>0</v>
      </c>
      <c r="X479" s="437">
        <v>670.49971468484273</v>
      </c>
      <c r="Y479" s="437">
        <v>671.59199305073389</v>
      </c>
      <c r="Z479" s="435">
        <v>665.48357631313263</v>
      </c>
      <c r="AA479" s="435">
        <v>665.48357631313263</v>
      </c>
      <c r="AB479" s="476">
        <f t="shared" si="70"/>
        <v>0</v>
      </c>
      <c r="AC479" s="437">
        <v>178.45024734734363</v>
      </c>
      <c r="AD479" s="437">
        <v>177.59358030335633</v>
      </c>
      <c r="AE479" s="437">
        <v>177.59358030335633</v>
      </c>
      <c r="AF479" s="435">
        <f t="shared" si="71"/>
        <v>174.92796877380923</v>
      </c>
      <c r="AG479" s="476">
        <f t="shared" si="72"/>
        <v>2.6656115295471068</v>
      </c>
      <c r="AH479" s="437">
        <v>848.94996203218636</v>
      </c>
      <c r="AI479" s="437">
        <v>849.18557335409025</v>
      </c>
      <c r="AJ479" s="435">
        <v>843.07715661648899</v>
      </c>
      <c r="AK479" s="425">
        <f t="shared" si="73"/>
        <v>840.41154508694183</v>
      </c>
      <c r="AL479" s="476">
        <f t="shared" si="74"/>
        <v>2.6656115295471636</v>
      </c>
      <c r="AM479" s="426">
        <v>7</v>
      </c>
      <c r="AN479" s="426">
        <v>7</v>
      </c>
    </row>
    <row r="480" spans="1:40">
      <c r="A480" s="431">
        <v>561</v>
      </c>
      <c r="B480" s="432" t="s">
        <v>182</v>
      </c>
      <c r="C480" s="433">
        <v>1317</v>
      </c>
      <c r="D480" s="485">
        <v>509.35914872445437</v>
      </c>
      <c r="E480" s="485">
        <v>505.08597711488801</v>
      </c>
      <c r="F480" s="486">
        <v>501.94093988432962</v>
      </c>
      <c r="G480" s="486">
        <v>501.94093988432962</v>
      </c>
      <c r="H480" s="490">
        <f t="shared" si="66"/>
        <v>0</v>
      </c>
      <c r="I480" s="480">
        <v>491.73848123524897</v>
      </c>
      <c r="J480" s="480">
        <v>498.85328401121239</v>
      </c>
      <c r="K480" s="488">
        <v>486.21534649064625</v>
      </c>
      <c r="L480" s="488">
        <v>486.21534649064625</v>
      </c>
      <c r="M480" s="477">
        <f t="shared" si="67"/>
        <v>0</v>
      </c>
      <c r="N480" s="437">
        <v>1001.0976299597033</v>
      </c>
      <c r="O480" s="437">
        <v>1003.9392611261004</v>
      </c>
      <c r="P480" s="435">
        <v>988.15628637497593</v>
      </c>
      <c r="Q480" s="435">
        <v>988.15628637497593</v>
      </c>
      <c r="R480" s="476">
        <f t="shared" si="68"/>
        <v>0</v>
      </c>
      <c r="S480" s="437">
        <v>328.73478350853702</v>
      </c>
      <c r="T480" s="437">
        <v>328.73478350853702</v>
      </c>
      <c r="U480" s="435">
        <v>331.64341912816104</v>
      </c>
      <c r="V480" s="435">
        <v>331.64341912816104</v>
      </c>
      <c r="W480" s="476">
        <f t="shared" si="69"/>
        <v>0</v>
      </c>
      <c r="X480" s="437">
        <v>1329.8324134682402</v>
      </c>
      <c r="Y480" s="437">
        <v>1332.6740446346373</v>
      </c>
      <c r="Z480" s="435">
        <v>1319.7997055031369</v>
      </c>
      <c r="AA480" s="435">
        <v>1319.7997055031369</v>
      </c>
      <c r="AB480" s="476">
        <f t="shared" si="70"/>
        <v>0</v>
      </c>
      <c r="AC480" s="437">
        <v>259.96896518494572</v>
      </c>
      <c r="AD480" s="437">
        <v>258.41372662413806</v>
      </c>
      <c r="AE480" s="437">
        <v>258.41372662413806</v>
      </c>
      <c r="AF480" s="435">
        <f t="shared" si="71"/>
        <v>258.22638326044347</v>
      </c>
      <c r="AG480" s="476">
        <f t="shared" si="72"/>
        <v>0.1873433636945947</v>
      </c>
      <c r="AH480" s="437">
        <v>1589.801378653186</v>
      </c>
      <c r="AI480" s="437">
        <v>1591.0877712587755</v>
      </c>
      <c r="AJ480" s="435">
        <v>1578.2134321272749</v>
      </c>
      <c r="AK480" s="425">
        <f t="shared" si="73"/>
        <v>1578.0260887635802</v>
      </c>
      <c r="AL480" s="476">
        <f t="shared" si="74"/>
        <v>0.18734336369470839</v>
      </c>
      <c r="AM480" s="426">
        <v>2</v>
      </c>
      <c r="AN480" s="426">
        <v>2</v>
      </c>
    </row>
    <row r="481" spans="1:40">
      <c r="A481" s="431">
        <v>562</v>
      </c>
      <c r="B481" s="432" t="s">
        <v>183</v>
      </c>
      <c r="C481" s="433">
        <v>8935</v>
      </c>
      <c r="D481" s="485">
        <v>164.81846965489453</v>
      </c>
      <c r="E481" s="485">
        <v>163.09988032477685</v>
      </c>
      <c r="F481" s="486">
        <v>161.63948971520475</v>
      </c>
      <c r="G481" s="486">
        <v>161.63948971520475</v>
      </c>
      <c r="H481" s="490">
        <f t="shared" si="66"/>
        <v>0</v>
      </c>
      <c r="I481" s="480">
        <v>-55.51373566778441</v>
      </c>
      <c r="J481" s="480">
        <v>-49.450751351651768</v>
      </c>
      <c r="K481" s="488">
        <v>-58.093791968656419</v>
      </c>
      <c r="L481" s="488">
        <v>-58.093791968656419</v>
      </c>
      <c r="M481" s="477">
        <f t="shared" si="67"/>
        <v>0</v>
      </c>
      <c r="N481" s="437">
        <v>109.3047339871101</v>
      </c>
      <c r="O481" s="437">
        <v>113.64912897312509</v>
      </c>
      <c r="P481" s="435">
        <v>103.54569774654834</v>
      </c>
      <c r="Q481" s="435">
        <v>103.54569774654834</v>
      </c>
      <c r="R481" s="476">
        <f t="shared" si="68"/>
        <v>0</v>
      </c>
      <c r="S481" s="437">
        <v>366.81956222923952</v>
      </c>
      <c r="T481" s="437">
        <v>366.81956222923952</v>
      </c>
      <c r="U481" s="435">
        <v>367.14278542994839</v>
      </c>
      <c r="V481" s="435">
        <v>367.14278542994839</v>
      </c>
      <c r="W481" s="476">
        <f t="shared" si="69"/>
        <v>0</v>
      </c>
      <c r="X481" s="437">
        <v>476.12429621634965</v>
      </c>
      <c r="Y481" s="437">
        <v>480.46869120236465</v>
      </c>
      <c r="Z481" s="435">
        <v>470.68848317649673</v>
      </c>
      <c r="AA481" s="435">
        <v>470.68848317649673</v>
      </c>
      <c r="AB481" s="476">
        <f t="shared" si="70"/>
        <v>0</v>
      </c>
      <c r="AC481" s="437">
        <v>190.03521793406364</v>
      </c>
      <c r="AD481" s="437">
        <v>188.71477075450903</v>
      </c>
      <c r="AE481" s="437">
        <v>188.71477075450903</v>
      </c>
      <c r="AF481" s="435">
        <f t="shared" si="71"/>
        <v>185.64360276195379</v>
      </c>
      <c r="AG481" s="476">
        <f t="shared" si="72"/>
        <v>3.071167992555246</v>
      </c>
      <c r="AH481" s="437">
        <v>666.15951415041332</v>
      </c>
      <c r="AI481" s="437">
        <v>669.18346195687366</v>
      </c>
      <c r="AJ481" s="435">
        <v>659.40325393100579</v>
      </c>
      <c r="AK481" s="425">
        <f t="shared" si="73"/>
        <v>656.33208593845052</v>
      </c>
      <c r="AL481" s="476">
        <f t="shared" si="74"/>
        <v>3.0711679925552744</v>
      </c>
      <c r="AM481" s="426">
        <v>6</v>
      </c>
      <c r="AN481" s="426">
        <v>6</v>
      </c>
    </row>
    <row r="482" spans="1:40">
      <c r="A482" s="431">
        <v>563</v>
      </c>
      <c r="B482" s="432" t="s">
        <v>184</v>
      </c>
      <c r="C482" s="433">
        <v>7025</v>
      </c>
      <c r="D482" s="485">
        <v>451.92747216889586</v>
      </c>
      <c r="E482" s="485">
        <v>447.99488988233009</v>
      </c>
      <c r="F482" s="486">
        <v>447.31254789022779</v>
      </c>
      <c r="G482" s="486">
        <v>447.31254789022779</v>
      </c>
      <c r="H482" s="490">
        <f t="shared" si="66"/>
        <v>0</v>
      </c>
      <c r="I482" s="480">
        <v>-292.10521066849941</v>
      </c>
      <c r="J482" s="480">
        <v>-284.24559027374931</v>
      </c>
      <c r="K482" s="488">
        <v>-295.68735053396995</v>
      </c>
      <c r="L482" s="488">
        <v>-295.68735053396995</v>
      </c>
      <c r="M482" s="477">
        <f t="shared" si="67"/>
        <v>0</v>
      </c>
      <c r="N482" s="437">
        <v>159.82226150039642</v>
      </c>
      <c r="O482" s="437">
        <v>163.74929960858077</v>
      </c>
      <c r="P482" s="435">
        <v>151.6251973562579</v>
      </c>
      <c r="Q482" s="435">
        <v>151.6251973562579</v>
      </c>
      <c r="R482" s="476">
        <f t="shared" si="68"/>
        <v>0</v>
      </c>
      <c r="S482" s="437">
        <v>496.7906739955306</v>
      </c>
      <c r="T482" s="437">
        <v>496.7906739955306</v>
      </c>
      <c r="U482" s="435">
        <v>496.5231185121886</v>
      </c>
      <c r="V482" s="435">
        <v>496.5231185121886</v>
      </c>
      <c r="W482" s="476">
        <f t="shared" si="69"/>
        <v>0</v>
      </c>
      <c r="X482" s="437">
        <v>656.61293549592699</v>
      </c>
      <c r="Y482" s="437">
        <v>660.53997360411142</v>
      </c>
      <c r="Z482" s="435">
        <v>648.1483158684465</v>
      </c>
      <c r="AA482" s="435">
        <v>648.1483158684465</v>
      </c>
      <c r="AB482" s="476">
        <f t="shared" si="70"/>
        <v>0</v>
      </c>
      <c r="AC482" s="437">
        <v>188.52497819772404</v>
      </c>
      <c r="AD482" s="437">
        <v>187.33698601163789</v>
      </c>
      <c r="AE482" s="437">
        <v>187.33698601163789</v>
      </c>
      <c r="AF482" s="435">
        <f t="shared" si="71"/>
        <v>184.65105172479997</v>
      </c>
      <c r="AG482" s="476">
        <f t="shared" si="72"/>
        <v>2.6859342868379201</v>
      </c>
      <c r="AH482" s="437">
        <v>845.13791369365106</v>
      </c>
      <c r="AI482" s="437">
        <v>847.87695961574934</v>
      </c>
      <c r="AJ482" s="435">
        <v>835.48530188008442</v>
      </c>
      <c r="AK482" s="425">
        <f t="shared" si="73"/>
        <v>832.79936759324642</v>
      </c>
      <c r="AL482" s="476">
        <f t="shared" si="74"/>
        <v>2.6859342868380054</v>
      </c>
      <c r="AM482" s="426">
        <v>17</v>
      </c>
      <c r="AN482" s="426">
        <v>17</v>
      </c>
    </row>
    <row r="483" spans="1:40">
      <c r="A483" s="431">
        <v>564</v>
      </c>
      <c r="B483" s="432" t="s">
        <v>576</v>
      </c>
      <c r="C483" s="433">
        <v>211848</v>
      </c>
      <c r="D483" s="485">
        <v>388.10198114715428</v>
      </c>
      <c r="E483" s="485">
        <v>384.47670050138265</v>
      </c>
      <c r="F483" s="486">
        <v>384.68448920837159</v>
      </c>
      <c r="G483" s="486">
        <v>384.68448920837159</v>
      </c>
      <c r="H483" s="490">
        <f t="shared" si="66"/>
        <v>0</v>
      </c>
      <c r="I483" s="480">
        <v>-160.62336479089734</v>
      </c>
      <c r="J483" s="480">
        <v>-145.12604423486027</v>
      </c>
      <c r="K483" s="488">
        <v>-154.36440972133786</v>
      </c>
      <c r="L483" s="488">
        <v>-154.36440972133786</v>
      </c>
      <c r="M483" s="477">
        <f t="shared" si="67"/>
        <v>0</v>
      </c>
      <c r="N483" s="437">
        <v>227.47861635625694</v>
      </c>
      <c r="O483" s="437">
        <v>239.35065626652241</v>
      </c>
      <c r="P483" s="435">
        <v>230.32007948703372</v>
      </c>
      <c r="Q483" s="435">
        <v>230.32007948703372</v>
      </c>
      <c r="R483" s="476">
        <f t="shared" si="68"/>
        <v>0</v>
      </c>
      <c r="S483" s="437">
        <v>166.19669822015186</v>
      </c>
      <c r="T483" s="437">
        <v>166.19669822015186</v>
      </c>
      <c r="U483" s="435">
        <v>166.48237194693073</v>
      </c>
      <c r="V483" s="435">
        <v>166.48237194693073</v>
      </c>
      <c r="W483" s="476">
        <f t="shared" si="69"/>
        <v>0</v>
      </c>
      <c r="X483" s="437">
        <v>393.67531457640877</v>
      </c>
      <c r="Y483" s="437">
        <v>405.54735448667424</v>
      </c>
      <c r="Z483" s="435">
        <v>396.80245143396445</v>
      </c>
      <c r="AA483" s="435">
        <v>396.80245143396445</v>
      </c>
      <c r="AB483" s="476">
        <f t="shared" si="70"/>
        <v>0</v>
      </c>
      <c r="AC483" s="437">
        <v>141.15882730612421</v>
      </c>
      <c r="AD483" s="437">
        <v>140.83878074260053</v>
      </c>
      <c r="AE483" s="437">
        <v>140.83878074260053</v>
      </c>
      <c r="AF483" s="435">
        <f t="shared" si="71"/>
        <v>138.77539180176834</v>
      </c>
      <c r="AG483" s="476">
        <f t="shared" si="72"/>
        <v>2.0633889408321977</v>
      </c>
      <c r="AH483" s="437">
        <v>534.834141882533</v>
      </c>
      <c r="AI483" s="437">
        <v>546.38613522927483</v>
      </c>
      <c r="AJ483" s="435">
        <v>537.64123217656504</v>
      </c>
      <c r="AK483" s="425">
        <f t="shared" si="73"/>
        <v>535.57784323573287</v>
      </c>
      <c r="AL483" s="476">
        <f t="shared" si="74"/>
        <v>2.0633889408321693</v>
      </c>
      <c r="AM483" s="426">
        <v>17</v>
      </c>
      <c r="AN483" s="426">
        <v>17</v>
      </c>
    </row>
    <row r="484" spans="1:40">
      <c r="A484" s="431">
        <v>576</v>
      </c>
      <c r="B484" s="432" t="s">
        <v>186</v>
      </c>
      <c r="C484" s="433">
        <v>2750</v>
      </c>
      <c r="D484" s="485">
        <v>-53.31622003935955</v>
      </c>
      <c r="E484" s="485">
        <v>-53.338512887618592</v>
      </c>
      <c r="F484" s="486">
        <v>-49.983498415063032</v>
      </c>
      <c r="G484" s="486">
        <v>-49.983498415063032</v>
      </c>
      <c r="H484" s="490">
        <f t="shared" si="66"/>
        <v>0</v>
      </c>
      <c r="I484" s="480">
        <v>201.28770580175311</v>
      </c>
      <c r="J484" s="480">
        <v>209.32861525920788</v>
      </c>
      <c r="K484" s="488">
        <v>208.39033233924789</v>
      </c>
      <c r="L484" s="488">
        <v>208.39033233924789</v>
      </c>
      <c r="M484" s="477">
        <f t="shared" si="67"/>
        <v>0</v>
      </c>
      <c r="N484" s="437">
        <v>147.97148576239357</v>
      </c>
      <c r="O484" s="437">
        <v>155.99010237158927</v>
      </c>
      <c r="P484" s="435">
        <v>158.40683392418487</v>
      </c>
      <c r="Q484" s="435">
        <v>158.40683392418487</v>
      </c>
      <c r="R484" s="476">
        <f t="shared" si="68"/>
        <v>0</v>
      </c>
      <c r="S484" s="437">
        <v>285.15818761300386</v>
      </c>
      <c r="T484" s="437">
        <v>285.15818761300386</v>
      </c>
      <c r="U484" s="435">
        <v>285.83256763219606</v>
      </c>
      <c r="V484" s="435">
        <v>285.83256763219606</v>
      </c>
      <c r="W484" s="476">
        <f t="shared" si="69"/>
        <v>0</v>
      </c>
      <c r="X484" s="437">
        <v>433.12967337539743</v>
      </c>
      <c r="Y484" s="437">
        <v>441.14828998459319</v>
      </c>
      <c r="Z484" s="435">
        <v>444.23940155638093</v>
      </c>
      <c r="AA484" s="435">
        <v>444.23940155638093</v>
      </c>
      <c r="AB484" s="476">
        <f t="shared" si="70"/>
        <v>0</v>
      </c>
      <c r="AC484" s="437">
        <v>227.89951119470118</v>
      </c>
      <c r="AD484" s="437">
        <v>226.1640969966769</v>
      </c>
      <c r="AE484" s="437">
        <v>226.1640969966769</v>
      </c>
      <c r="AF484" s="435">
        <f t="shared" si="71"/>
        <v>223.92459876517998</v>
      </c>
      <c r="AG484" s="476">
        <f t="shared" si="72"/>
        <v>2.2394982314969241</v>
      </c>
      <c r="AH484" s="437">
        <v>661.02918457009866</v>
      </c>
      <c r="AI484" s="437">
        <v>667.31238698127004</v>
      </c>
      <c r="AJ484" s="435">
        <v>670.40349855305783</v>
      </c>
      <c r="AK484" s="425">
        <f t="shared" si="73"/>
        <v>668.16400032156093</v>
      </c>
      <c r="AL484" s="476">
        <f t="shared" si="74"/>
        <v>2.2394982314968956</v>
      </c>
      <c r="AM484" s="426">
        <v>7</v>
      </c>
      <c r="AN484" s="426">
        <v>7</v>
      </c>
    </row>
    <row r="485" spans="1:40">
      <c r="A485" s="431">
        <v>577</v>
      </c>
      <c r="B485" s="432" t="s">
        <v>577</v>
      </c>
      <c r="C485" s="433">
        <v>11138</v>
      </c>
      <c r="D485" s="485">
        <v>513.30890356517045</v>
      </c>
      <c r="E485" s="485">
        <v>508.86369283525067</v>
      </c>
      <c r="F485" s="486">
        <v>508.50365031576752</v>
      </c>
      <c r="G485" s="486">
        <v>508.50365031576752</v>
      </c>
      <c r="H485" s="490">
        <f t="shared" si="66"/>
        <v>0</v>
      </c>
      <c r="I485" s="480">
        <v>-39.656117353094707</v>
      </c>
      <c r="J485" s="480">
        <v>-24.698391449289261</v>
      </c>
      <c r="K485" s="488">
        <v>-33.838237992056165</v>
      </c>
      <c r="L485" s="488">
        <v>-33.838237992056165</v>
      </c>
      <c r="M485" s="477">
        <f t="shared" si="67"/>
        <v>0</v>
      </c>
      <c r="N485" s="437">
        <v>473.65278621207574</v>
      </c>
      <c r="O485" s="437">
        <v>484.16530138596141</v>
      </c>
      <c r="P485" s="435">
        <v>474.66541232371134</v>
      </c>
      <c r="Q485" s="435">
        <v>474.66541232371134</v>
      </c>
      <c r="R485" s="476">
        <f t="shared" si="68"/>
        <v>0</v>
      </c>
      <c r="S485" s="437">
        <v>214.43948289237917</v>
      </c>
      <c r="T485" s="437">
        <v>214.43948289237917</v>
      </c>
      <c r="U485" s="435">
        <v>213.24456030589783</v>
      </c>
      <c r="V485" s="435">
        <v>213.24456030589783</v>
      </c>
      <c r="W485" s="476">
        <f t="shared" si="69"/>
        <v>0</v>
      </c>
      <c r="X485" s="437">
        <v>688.09226910445489</v>
      </c>
      <c r="Y485" s="437">
        <v>698.6047842783405</v>
      </c>
      <c r="Z485" s="435">
        <v>687.90997262960923</v>
      </c>
      <c r="AA485" s="435">
        <v>687.90997262960923</v>
      </c>
      <c r="AB485" s="476">
        <f t="shared" si="70"/>
        <v>0</v>
      </c>
      <c r="AC485" s="437">
        <v>145.18169302103286</v>
      </c>
      <c r="AD485" s="437">
        <v>145.09756167222096</v>
      </c>
      <c r="AE485" s="437">
        <v>145.09756167222096</v>
      </c>
      <c r="AF485" s="435">
        <f t="shared" si="71"/>
        <v>141.29479549833314</v>
      </c>
      <c r="AG485" s="476">
        <f t="shared" si="72"/>
        <v>3.802766173887818</v>
      </c>
      <c r="AH485" s="437">
        <v>833.27396212548774</v>
      </c>
      <c r="AI485" s="437">
        <v>843.70234595056161</v>
      </c>
      <c r="AJ485" s="435">
        <v>833.00753430183022</v>
      </c>
      <c r="AK485" s="425">
        <f t="shared" si="73"/>
        <v>829.20476812794243</v>
      </c>
      <c r="AL485" s="476">
        <f t="shared" si="74"/>
        <v>3.8027661738877896</v>
      </c>
      <c r="AM485" s="426">
        <v>2</v>
      </c>
      <c r="AN485" s="426">
        <v>2</v>
      </c>
    </row>
    <row r="486" spans="1:40">
      <c r="A486" s="431">
        <v>578</v>
      </c>
      <c r="B486" s="432" t="s">
        <v>188</v>
      </c>
      <c r="C486" s="433">
        <v>3100</v>
      </c>
      <c r="D486" s="485">
        <v>147.59441823357878</v>
      </c>
      <c r="E486" s="485">
        <v>145.92628922612542</v>
      </c>
      <c r="F486" s="486">
        <v>145.21387964480903</v>
      </c>
      <c r="G486" s="486">
        <v>145.21387964480903</v>
      </c>
      <c r="H486" s="490">
        <f t="shared" si="66"/>
        <v>0</v>
      </c>
      <c r="I486" s="480">
        <v>-225.57844965827985</v>
      </c>
      <c r="J486" s="480">
        <v>-242.45644907492937</v>
      </c>
      <c r="K486" s="488">
        <v>-247.0775709357641</v>
      </c>
      <c r="L486" s="488">
        <v>-247.0775709357641</v>
      </c>
      <c r="M486" s="477">
        <f t="shared" si="67"/>
        <v>0</v>
      </c>
      <c r="N486" s="437">
        <v>-77.984031424701072</v>
      </c>
      <c r="O486" s="437">
        <v>-96.530159848803962</v>
      </c>
      <c r="P486" s="435">
        <v>-101.86369129095509</v>
      </c>
      <c r="Q486" s="435">
        <v>-101.86369129095509</v>
      </c>
      <c r="R486" s="476">
        <f t="shared" si="68"/>
        <v>0</v>
      </c>
      <c r="S486" s="437">
        <v>543.88643016478704</v>
      </c>
      <c r="T486" s="437">
        <v>543.88643016478704</v>
      </c>
      <c r="U486" s="435">
        <v>542.4943069212718</v>
      </c>
      <c r="V486" s="435">
        <v>542.4943069212718</v>
      </c>
      <c r="W486" s="476">
        <f t="shared" si="69"/>
        <v>0</v>
      </c>
      <c r="X486" s="437">
        <v>465.90239874008597</v>
      </c>
      <c r="Y486" s="437">
        <v>447.35627031598312</v>
      </c>
      <c r="Z486" s="435">
        <v>440.63061563031675</v>
      </c>
      <c r="AA486" s="435">
        <v>440.63061563031675</v>
      </c>
      <c r="AB486" s="476">
        <f t="shared" si="70"/>
        <v>0</v>
      </c>
      <c r="AC486" s="437">
        <v>218.60942168447792</v>
      </c>
      <c r="AD486" s="437">
        <v>216.81697608120231</v>
      </c>
      <c r="AE486" s="437">
        <v>216.81697608120231</v>
      </c>
      <c r="AF486" s="435">
        <f t="shared" si="71"/>
        <v>214.25674454072112</v>
      </c>
      <c r="AG486" s="476">
        <f t="shared" si="72"/>
        <v>2.5602315404811975</v>
      </c>
      <c r="AH486" s="437">
        <v>684.51182042456401</v>
      </c>
      <c r="AI486" s="437">
        <v>664.17324639718549</v>
      </c>
      <c r="AJ486" s="435">
        <v>657.44759171151907</v>
      </c>
      <c r="AK486" s="425">
        <f t="shared" si="73"/>
        <v>654.88736017103793</v>
      </c>
      <c r="AL486" s="476">
        <f t="shared" si="74"/>
        <v>2.5602315404811407</v>
      </c>
      <c r="AM486" s="426">
        <v>18</v>
      </c>
      <c r="AN486" s="426">
        <v>18</v>
      </c>
    </row>
    <row r="487" spans="1:40">
      <c r="A487" s="431">
        <v>580</v>
      </c>
      <c r="B487" s="432" t="s">
        <v>189</v>
      </c>
      <c r="C487" s="433">
        <v>4438</v>
      </c>
      <c r="D487" s="485">
        <v>-83.389040771969434</v>
      </c>
      <c r="E487" s="485">
        <v>-83.174599821737004</v>
      </c>
      <c r="F487" s="486">
        <v>-81.645787408552806</v>
      </c>
      <c r="G487" s="486">
        <v>-81.645787408552806</v>
      </c>
      <c r="H487" s="490">
        <f t="shared" si="66"/>
        <v>0</v>
      </c>
      <c r="I487" s="480">
        <v>-118.64067429034742</v>
      </c>
      <c r="J487" s="480">
        <v>-134.20319383201141</v>
      </c>
      <c r="K487" s="488">
        <v>-132.60167314899576</v>
      </c>
      <c r="L487" s="488">
        <v>-132.60167314899576</v>
      </c>
      <c r="M487" s="477">
        <f t="shared" si="67"/>
        <v>0</v>
      </c>
      <c r="N487" s="437">
        <v>-202.02971506231685</v>
      </c>
      <c r="O487" s="437">
        <v>-217.37779365374843</v>
      </c>
      <c r="P487" s="435">
        <v>-214.24746055754858</v>
      </c>
      <c r="Q487" s="435">
        <v>-214.24746055754858</v>
      </c>
      <c r="R487" s="476">
        <f t="shared" si="68"/>
        <v>0</v>
      </c>
      <c r="S487" s="437">
        <v>455.66117878673521</v>
      </c>
      <c r="T487" s="437">
        <v>455.66117878673521</v>
      </c>
      <c r="U487" s="435">
        <v>454.91721455266594</v>
      </c>
      <c r="V487" s="435">
        <v>454.91721455266594</v>
      </c>
      <c r="W487" s="476">
        <f t="shared" si="69"/>
        <v>0</v>
      </c>
      <c r="X487" s="437">
        <v>253.63146372441835</v>
      </c>
      <c r="Y487" s="437">
        <v>238.28338513298678</v>
      </c>
      <c r="Z487" s="435">
        <v>240.66975399511739</v>
      </c>
      <c r="AA487" s="435">
        <v>240.66975399511739</v>
      </c>
      <c r="AB487" s="476">
        <f t="shared" si="70"/>
        <v>0</v>
      </c>
      <c r="AC487" s="437">
        <v>234.13072996068857</v>
      </c>
      <c r="AD487" s="437">
        <v>232.27039660607537</v>
      </c>
      <c r="AE487" s="437">
        <v>232.27039660607537</v>
      </c>
      <c r="AF487" s="435">
        <f t="shared" si="71"/>
        <v>231.06487718677977</v>
      </c>
      <c r="AG487" s="476">
        <f t="shared" si="72"/>
        <v>1.205519419295598</v>
      </c>
      <c r="AH487" s="437">
        <v>487.76219368510687</v>
      </c>
      <c r="AI487" s="437">
        <v>470.55378173906212</v>
      </c>
      <c r="AJ487" s="435">
        <v>472.94015060119273</v>
      </c>
      <c r="AK487" s="425">
        <f t="shared" si="73"/>
        <v>471.73463118189716</v>
      </c>
      <c r="AL487" s="476">
        <f t="shared" si="74"/>
        <v>1.2055194192955696</v>
      </c>
      <c r="AM487" s="426">
        <v>9</v>
      </c>
      <c r="AN487" s="426">
        <v>9</v>
      </c>
    </row>
    <row r="488" spans="1:40">
      <c r="A488" s="431">
        <v>581</v>
      </c>
      <c r="B488" s="432" t="s">
        <v>190</v>
      </c>
      <c r="C488" s="433">
        <v>6240</v>
      </c>
      <c r="D488" s="485">
        <v>204.52613530310106</v>
      </c>
      <c r="E488" s="485">
        <v>202.47284275909217</v>
      </c>
      <c r="F488" s="486">
        <v>201.71745619129618</v>
      </c>
      <c r="G488" s="486">
        <v>201.71745619129618</v>
      </c>
      <c r="H488" s="490">
        <f t="shared" si="66"/>
        <v>0</v>
      </c>
      <c r="I488" s="480">
        <v>-205.5772524810329</v>
      </c>
      <c r="J488" s="480">
        <v>-231.14686967625696</v>
      </c>
      <c r="K488" s="488">
        <v>-229.61210535053692</v>
      </c>
      <c r="L488" s="488">
        <v>-229.61210535053692</v>
      </c>
      <c r="M488" s="477">
        <f t="shared" si="67"/>
        <v>0</v>
      </c>
      <c r="N488" s="437">
        <v>-1.0511171779318456</v>
      </c>
      <c r="O488" s="437">
        <v>-28.674026917164792</v>
      </c>
      <c r="P488" s="435">
        <v>-27.894649159240736</v>
      </c>
      <c r="Q488" s="435">
        <v>-27.894649159240736</v>
      </c>
      <c r="R488" s="476">
        <f t="shared" si="68"/>
        <v>0</v>
      </c>
      <c r="S488" s="437">
        <v>353.66847935194772</v>
      </c>
      <c r="T488" s="437">
        <v>353.66847935194772</v>
      </c>
      <c r="U488" s="435">
        <v>351.24109676086243</v>
      </c>
      <c r="V488" s="435">
        <v>351.24109676086243</v>
      </c>
      <c r="W488" s="476">
        <f t="shared" si="69"/>
        <v>0</v>
      </c>
      <c r="X488" s="437">
        <v>352.61736217401585</v>
      </c>
      <c r="Y488" s="437">
        <v>324.99445243478294</v>
      </c>
      <c r="Z488" s="435">
        <v>323.34644760162166</v>
      </c>
      <c r="AA488" s="435">
        <v>323.34644760162166</v>
      </c>
      <c r="AB488" s="476">
        <f t="shared" si="70"/>
        <v>0</v>
      </c>
      <c r="AC488" s="437">
        <v>201.30310318300465</v>
      </c>
      <c r="AD488" s="437">
        <v>199.72470331399677</v>
      </c>
      <c r="AE488" s="437">
        <v>199.72470331399677</v>
      </c>
      <c r="AF488" s="435">
        <f t="shared" si="71"/>
        <v>196.23036762951654</v>
      </c>
      <c r="AG488" s="476">
        <f t="shared" si="72"/>
        <v>3.4943356844802338</v>
      </c>
      <c r="AH488" s="437">
        <v>553.92046535702048</v>
      </c>
      <c r="AI488" s="437">
        <v>524.71915574877971</v>
      </c>
      <c r="AJ488" s="435">
        <v>523.07115091561843</v>
      </c>
      <c r="AK488" s="425">
        <f t="shared" si="73"/>
        <v>519.5768152311382</v>
      </c>
      <c r="AL488" s="476">
        <f t="shared" si="74"/>
        <v>3.4943356844802338</v>
      </c>
      <c r="AM488" s="426">
        <v>6</v>
      </c>
      <c r="AN488" s="426">
        <v>6</v>
      </c>
    </row>
    <row r="489" spans="1:40">
      <c r="A489" s="431">
        <v>583</v>
      </c>
      <c r="B489" s="432" t="s">
        <v>191</v>
      </c>
      <c r="C489" s="433">
        <v>947</v>
      </c>
      <c r="D489" s="485">
        <v>914.0380195767965</v>
      </c>
      <c r="E489" s="485">
        <v>906.54822241297063</v>
      </c>
      <c r="F489" s="486">
        <v>906.01657717784497</v>
      </c>
      <c r="G489" s="486">
        <v>906.01657717784497</v>
      </c>
      <c r="H489" s="490">
        <f t="shared" si="66"/>
        <v>0</v>
      </c>
      <c r="I489" s="480">
        <v>-255.90187175470948</v>
      </c>
      <c r="J489" s="480">
        <v>-248.52978964185704</v>
      </c>
      <c r="K489" s="488">
        <v>-240.73596378147866</v>
      </c>
      <c r="L489" s="488">
        <v>-240.73596378147866</v>
      </c>
      <c r="M489" s="477">
        <f t="shared" si="67"/>
        <v>0</v>
      </c>
      <c r="N489" s="437">
        <v>658.13614782208708</v>
      </c>
      <c r="O489" s="437">
        <v>658.01843277111368</v>
      </c>
      <c r="P489" s="435">
        <v>665.28061339636633</v>
      </c>
      <c r="Q489" s="435">
        <v>665.28061339636633</v>
      </c>
      <c r="R489" s="476">
        <f t="shared" si="68"/>
        <v>0</v>
      </c>
      <c r="S489" s="437">
        <v>39.020779546734339</v>
      </c>
      <c r="T489" s="437">
        <v>39.020779546734339</v>
      </c>
      <c r="U489" s="435">
        <v>39.642636889654533</v>
      </c>
      <c r="V489" s="435">
        <v>39.642636889654533</v>
      </c>
      <c r="W489" s="476">
        <f t="shared" si="69"/>
        <v>0</v>
      </c>
      <c r="X489" s="437">
        <v>697.15692736882147</v>
      </c>
      <c r="Y489" s="437">
        <v>697.03921231784796</v>
      </c>
      <c r="Z489" s="435">
        <v>704.92325028602079</v>
      </c>
      <c r="AA489" s="435">
        <v>704.92325028602079</v>
      </c>
      <c r="AB489" s="476">
        <f t="shared" si="70"/>
        <v>0</v>
      </c>
      <c r="AC489" s="437">
        <v>206.40702108766834</v>
      </c>
      <c r="AD489" s="437">
        <v>204.85012789064666</v>
      </c>
      <c r="AE489" s="437">
        <v>204.85012789064666</v>
      </c>
      <c r="AF489" s="435">
        <f t="shared" si="71"/>
        <v>202.23662840615853</v>
      </c>
      <c r="AG489" s="476">
        <f t="shared" si="72"/>
        <v>2.6134994844881305</v>
      </c>
      <c r="AH489" s="437">
        <v>903.56394845648981</v>
      </c>
      <c r="AI489" s="437">
        <v>901.88934020849456</v>
      </c>
      <c r="AJ489" s="435">
        <v>909.77337817666751</v>
      </c>
      <c r="AK489" s="425">
        <f t="shared" si="73"/>
        <v>907.1598786921794</v>
      </c>
      <c r="AL489" s="476">
        <f t="shared" si="74"/>
        <v>2.6134994844881021</v>
      </c>
      <c r="AM489" s="426">
        <v>19</v>
      </c>
      <c r="AN489" s="426">
        <v>19</v>
      </c>
    </row>
    <row r="490" spans="1:40">
      <c r="A490" s="431">
        <v>584</v>
      </c>
      <c r="B490" s="432" t="s">
        <v>192</v>
      </c>
      <c r="C490" s="433">
        <v>2653</v>
      </c>
      <c r="D490" s="485">
        <v>1439.0739131814332</v>
      </c>
      <c r="E490" s="485">
        <v>1427.5706923647012</v>
      </c>
      <c r="F490" s="486">
        <v>1426.4226295721205</v>
      </c>
      <c r="G490" s="486">
        <v>1426.4226295721205</v>
      </c>
      <c r="H490" s="490">
        <f t="shared" si="66"/>
        <v>0</v>
      </c>
      <c r="I490" s="480">
        <v>-384.10072226070452</v>
      </c>
      <c r="J490" s="480">
        <v>-376.96527465109727</v>
      </c>
      <c r="K490" s="488">
        <v>-367.75474990882657</v>
      </c>
      <c r="L490" s="488">
        <v>-367.75474990882657</v>
      </c>
      <c r="M490" s="477">
        <f t="shared" si="67"/>
        <v>0</v>
      </c>
      <c r="N490" s="437">
        <v>1054.9731909207287</v>
      </c>
      <c r="O490" s="437">
        <v>1050.6054177136041</v>
      </c>
      <c r="P490" s="435">
        <v>1058.6678796632941</v>
      </c>
      <c r="Q490" s="435">
        <v>1058.6678796632941</v>
      </c>
      <c r="R490" s="476">
        <f t="shared" si="68"/>
        <v>0</v>
      </c>
      <c r="S490" s="437">
        <v>686.04029858583863</v>
      </c>
      <c r="T490" s="437">
        <v>686.04029858583863</v>
      </c>
      <c r="U490" s="435">
        <v>686.38121155158922</v>
      </c>
      <c r="V490" s="435">
        <v>686.38121155158922</v>
      </c>
      <c r="W490" s="476">
        <f t="shared" si="69"/>
        <v>0</v>
      </c>
      <c r="X490" s="437">
        <v>1741.0134895065673</v>
      </c>
      <c r="Y490" s="437">
        <v>1736.6457162994425</v>
      </c>
      <c r="Z490" s="435">
        <v>1745.0490912148834</v>
      </c>
      <c r="AA490" s="435">
        <v>1745.0490912148834</v>
      </c>
      <c r="AB490" s="476">
        <f t="shared" si="70"/>
        <v>0</v>
      </c>
      <c r="AC490" s="437">
        <v>206.53550232576498</v>
      </c>
      <c r="AD490" s="437">
        <v>205.42521068925774</v>
      </c>
      <c r="AE490" s="437">
        <v>205.42521068925774</v>
      </c>
      <c r="AF490" s="435">
        <f t="shared" si="71"/>
        <v>206.42540631743077</v>
      </c>
      <c r="AG490" s="476">
        <f t="shared" si="72"/>
        <v>-1.0001956281730315</v>
      </c>
      <c r="AH490" s="437">
        <v>1947.5489918323321</v>
      </c>
      <c r="AI490" s="437">
        <v>1942.0709269887002</v>
      </c>
      <c r="AJ490" s="435">
        <v>1950.4743019041412</v>
      </c>
      <c r="AK490" s="425">
        <f t="shared" si="73"/>
        <v>1951.4744975323144</v>
      </c>
      <c r="AL490" s="476">
        <f t="shared" si="74"/>
        <v>-1.0001956281732873</v>
      </c>
      <c r="AM490" s="426">
        <v>16</v>
      </c>
      <c r="AN490" s="426">
        <v>16</v>
      </c>
    </row>
    <row r="491" spans="1:40">
      <c r="A491" s="431">
        <v>588</v>
      </c>
      <c r="B491" s="432" t="s">
        <v>193</v>
      </c>
      <c r="C491" s="433">
        <v>1600</v>
      </c>
      <c r="D491" s="485">
        <v>53.815232770476506</v>
      </c>
      <c r="E491" s="485">
        <v>52.962425627019691</v>
      </c>
      <c r="F491" s="486">
        <v>50.638306513555435</v>
      </c>
      <c r="G491" s="486">
        <v>50.638306513555435</v>
      </c>
      <c r="H491" s="490">
        <f t="shared" si="66"/>
        <v>0</v>
      </c>
      <c r="I491" s="480">
        <v>-674.05897283348634</v>
      </c>
      <c r="J491" s="480">
        <v>-662.46270152964144</v>
      </c>
      <c r="K491" s="488">
        <v>-669.70358173227692</v>
      </c>
      <c r="L491" s="488">
        <v>-669.70358173227692</v>
      </c>
      <c r="M491" s="477">
        <f t="shared" si="67"/>
        <v>0</v>
      </c>
      <c r="N491" s="437">
        <v>-620.2437400630098</v>
      </c>
      <c r="O491" s="437">
        <v>-609.50027590262175</v>
      </c>
      <c r="P491" s="435">
        <v>-619.06527521872147</v>
      </c>
      <c r="Q491" s="435">
        <v>-619.06527521872147</v>
      </c>
      <c r="R491" s="476">
        <f t="shared" si="68"/>
        <v>0</v>
      </c>
      <c r="S491" s="437">
        <v>275.26229420265497</v>
      </c>
      <c r="T491" s="437">
        <v>275.26229420265497</v>
      </c>
      <c r="U491" s="435">
        <v>276.18880334937467</v>
      </c>
      <c r="V491" s="435">
        <v>276.18880334937467</v>
      </c>
      <c r="W491" s="476">
        <f t="shared" si="69"/>
        <v>0</v>
      </c>
      <c r="X491" s="437">
        <v>-344.98144586035488</v>
      </c>
      <c r="Y491" s="437">
        <v>-334.23798169996678</v>
      </c>
      <c r="Z491" s="435">
        <v>-342.87647186934686</v>
      </c>
      <c r="AA491" s="435">
        <v>-342.87647186934686</v>
      </c>
      <c r="AB491" s="476">
        <f t="shared" si="70"/>
        <v>0</v>
      </c>
      <c r="AC491" s="437">
        <v>241.64897020322852</v>
      </c>
      <c r="AD491" s="437">
        <v>239.58125349308801</v>
      </c>
      <c r="AE491" s="437">
        <v>239.58125349308801</v>
      </c>
      <c r="AF491" s="435">
        <f t="shared" si="71"/>
        <v>237.58654655456377</v>
      </c>
      <c r="AG491" s="476">
        <f t="shared" si="72"/>
        <v>1.9947069385242457</v>
      </c>
      <c r="AH491" s="437">
        <v>-103.33247565712634</v>
      </c>
      <c r="AI491" s="437">
        <v>-94.656728206878768</v>
      </c>
      <c r="AJ491" s="435">
        <v>-103.29521837625886</v>
      </c>
      <c r="AK491" s="425">
        <f t="shared" si="73"/>
        <v>-105.2899253147831</v>
      </c>
      <c r="AL491" s="476">
        <f t="shared" si="74"/>
        <v>1.9947069385242457</v>
      </c>
      <c r="AM491" s="426">
        <v>10</v>
      </c>
      <c r="AN491" s="426">
        <v>10</v>
      </c>
    </row>
    <row r="492" spans="1:40">
      <c r="A492" s="431">
        <v>592</v>
      </c>
      <c r="B492" s="432" t="s">
        <v>194</v>
      </c>
      <c r="C492" s="433">
        <v>3651</v>
      </c>
      <c r="D492" s="485">
        <v>573.66894233751805</v>
      </c>
      <c r="E492" s="485">
        <v>568.76841468816258</v>
      </c>
      <c r="F492" s="486">
        <v>565.08971121982904</v>
      </c>
      <c r="G492" s="486">
        <v>565.08971121982904</v>
      </c>
      <c r="H492" s="490">
        <f t="shared" si="66"/>
        <v>0</v>
      </c>
      <c r="I492" s="480">
        <v>-249.70168702593003</v>
      </c>
      <c r="J492" s="480">
        <v>-243.73525265479952</v>
      </c>
      <c r="K492" s="488">
        <v>-255.66293934967229</v>
      </c>
      <c r="L492" s="488">
        <v>-255.66293934967229</v>
      </c>
      <c r="M492" s="477">
        <f t="shared" si="67"/>
        <v>0</v>
      </c>
      <c r="N492" s="437">
        <v>323.96725531158802</v>
      </c>
      <c r="O492" s="437">
        <v>325.03316203336306</v>
      </c>
      <c r="P492" s="435">
        <v>309.42677187015676</v>
      </c>
      <c r="Q492" s="435">
        <v>309.42677187015676</v>
      </c>
      <c r="R492" s="476">
        <f t="shared" si="68"/>
        <v>0</v>
      </c>
      <c r="S492" s="437">
        <v>389.73200309588827</v>
      </c>
      <c r="T492" s="437">
        <v>389.73200309588827</v>
      </c>
      <c r="U492" s="435">
        <v>390.35996211848368</v>
      </c>
      <c r="V492" s="435">
        <v>390.35996211848368</v>
      </c>
      <c r="W492" s="476">
        <f t="shared" si="69"/>
        <v>0</v>
      </c>
      <c r="X492" s="437">
        <v>713.69925840747635</v>
      </c>
      <c r="Y492" s="437">
        <v>714.76516512925127</v>
      </c>
      <c r="Z492" s="435">
        <v>699.78673398864044</v>
      </c>
      <c r="AA492" s="435">
        <v>699.78673398864044</v>
      </c>
      <c r="AB492" s="476">
        <f t="shared" si="70"/>
        <v>0</v>
      </c>
      <c r="AC492" s="437">
        <v>190.00968537717947</v>
      </c>
      <c r="AD492" s="437">
        <v>188.68797801369846</v>
      </c>
      <c r="AE492" s="437">
        <v>188.68797801369846</v>
      </c>
      <c r="AF492" s="435">
        <f t="shared" si="71"/>
        <v>184.53995897058445</v>
      </c>
      <c r="AG492" s="476">
        <f t="shared" si="72"/>
        <v>4.1480190431140045</v>
      </c>
      <c r="AH492" s="437">
        <v>903.70894378465573</v>
      </c>
      <c r="AI492" s="437">
        <v>903.45314314294967</v>
      </c>
      <c r="AJ492" s="435">
        <v>888.47471200233895</v>
      </c>
      <c r="AK492" s="425">
        <f t="shared" si="73"/>
        <v>884.32669295922494</v>
      </c>
      <c r="AL492" s="476">
        <f t="shared" si="74"/>
        <v>4.1480190431140045</v>
      </c>
      <c r="AM492" s="426">
        <v>13</v>
      </c>
      <c r="AN492" s="426">
        <v>13</v>
      </c>
    </row>
    <row r="493" spans="1:40">
      <c r="A493" s="431">
        <v>593</v>
      </c>
      <c r="B493" s="432" t="s">
        <v>195</v>
      </c>
      <c r="C493" s="433">
        <v>17077</v>
      </c>
      <c r="D493" s="485">
        <v>-87.189920288767112</v>
      </c>
      <c r="E493" s="485">
        <v>-87.097319675576799</v>
      </c>
      <c r="F493" s="486">
        <v>-86.625192967768655</v>
      </c>
      <c r="G493" s="486">
        <v>-86.625192967768655</v>
      </c>
      <c r="H493" s="490">
        <f t="shared" si="66"/>
        <v>0</v>
      </c>
      <c r="I493" s="480">
        <v>-230.03516566949244</v>
      </c>
      <c r="J493" s="480">
        <v>-222.18968906780151</v>
      </c>
      <c r="K493" s="488">
        <v>-230.00665707542825</v>
      </c>
      <c r="L493" s="488">
        <v>-230.00665707542825</v>
      </c>
      <c r="M493" s="477">
        <f t="shared" si="67"/>
        <v>0</v>
      </c>
      <c r="N493" s="437">
        <v>-317.22508595825957</v>
      </c>
      <c r="O493" s="437">
        <v>-309.28700874337829</v>
      </c>
      <c r="P493" s="435">
        <v>-316.63185004319689</v>
      </c>
      <c r="Q493" s="435">
        <v>-316.63185004319689</v>
      </c>
      <c r="R493" s="476">
        <f t="shared" si="68"/>
        <v>0</v>
      </c>
      <c r="S493" s="437">
        <v>366.57199205390776</v>
      </c>
      <c r="T493" s="437">
        <v>366.57199205390776</v>
      </c>
      <c r="U493" s="435">
        <v>367.06939769193082</v>
      </c>
      <c r="V493" s="435">
        <v>367.06939769193082</v>
      </c>
      <c r="W493" s="476">
        <f t="shared" si="69"/>
        <v>0</v>
      </c>
      <c r="X493" s="437">
        <v>49.346906095648229</v>
      </c>
      <c r="Y493" s="437">
        <v>57.284983310529491</v>
      </c>
      <c r="Z493" s="435">
        <v>50.437547648733876</v>
      </c>
      <c r="AA493" s="435">
        <v>50.437547648733876</v>
      </c>
      <c r="AB493" s="476">
        <f t="shared" si="70"/>
        <v>0</v>
      </c>
      <c r="AC493" s="437">
        <v>197.53088854555133</v>
      </c>
      <c r="AD493" s="437">
        <v>196.03016343764574</v>
      </c>
      <c r="AE493" s="437">
        <v>196.03016343764574</v>
      </c>
      <c r="AF493" s="435">
        <f t="shared" si="71"/>
        <v>194.54139744639599</v>
      </c>
      <c r="AG493" s="476">
        <f t="shared" si="72"/>
        <v>1.4887659912497497</v>
      </c>
      <c r="AH493" s="437">
        <v>246.87779464119959</v>
      </c>
      <c r="AI493" s="437">
        <v>253.31514674817521</v>
      </c>
      <c r="AJ493" s="435">
        <v>246.46771108637961</v>
      </c>
      <c r="AK493" s="425">
        <f t="shared" si="73"/>
        <v>244.97894509512989</v>
      </c>
      <c r="AL493" s="476">
        <f t="shared" si="74"/>
        <v>1.4887659912497213</v>
      </c>
      <c r="AM493" s="426">
        <v>10</v>
      </c>
      <c r="AN493" s="426">
        <v>10</v>
      </c>
    </row>
    <row r="494" spans="1:40">
      <c r="A494" s="431">
        <v>595</v>
      </c>
      <c r="B494" s="432" t="s">
        <v>196</v>
      </c>
      <c r="C494" s="433">
        <v>4140</v>
      </c>
      <c r="D494" s="485">
        <v>316.76534614785322</v>
      </c>
      <c r="E494" s="485">
        <v>313.82043069727069</v>
      </c>
      <c r="F494" s="486">
        <v>313.08497784534023</v>
      </c>
      <c r="G494" s="486">
        <v>313.08497784534023</v>
      </c>
      <c r="H494" s="490">
        <f t="shared" si="66"/>
        <v>0</v>
      </c>
      <c r="I494" s="480">
        <v>239.16377303827809</v>
      </c>
      <c r="J494" s="480">
        <v>247.67872340063724</v>
      </c>
      <c r="K494" s="488">
        <v>249.84536671387505</v>
      </c>
      <c r="L494" s="488">
        <v>249.84536671387505</v>
      </c>
      <c r="M494" s="477">
        <f t="shared" si="67"/>
        <v>0</v>
      </c>
      <c r="N494" s="437">
        <v>555.9291191861314</v>
      </c>
      <c r="O494" s="437">
        <v>561.49915409790788</v>
      </c>
      <c r="P494" s="435">
        <v>562.9303445592152</v>
      </c>
      <c r="Q494" s="435">
        <v>562.9303445592152</v>
      </c>
      <c r="R494" s="476">
        <f t="shared" si="68"/>
        <v>0</v>
      </c>
      <c r="S494" s="437">
        <v>549.29323436327013</v>
      </c>
      <c r="T494" s="437">
        <v>549.29323436327013</v>
      </c>
      <c r="U494" s="435">
        <v>550.89057646780952</v>
      </c>
      <c r="V494" s="435">
        <v>550.89057646780952</v>
      </c>
      <c r="W494" s="476">
        <f t="shared" si="69"/>
        <v>0</v>
      </c>
      <c r="X494" s="437">
        <v>1105.2223535494015</v>
      </c>
      <c r="Y494" s="437">
        <v>1110.792388461178</v>
      </c>
      <c r="Z494" s="435">
        <v>1113.8209210270247</v>
      </c>
      <c r="AA494" s="435">
        <v>1113.8209210270247</v>
      </c>
      <c r="AB494" s="476">
        <f t="shared" si="70"/>
        <v>0</v>
      </c>
      <c r="AC494" s="437">
        <v>236.18457608215726</v>
      </c>
      <c r="AD494" s="437">
        <v>234.06002425334381</v>
      </c>
      <c r="AE494" s="437">
        <v>234.06002425334381</v>
      </c>
      <c r="AF494" s="435">
        <f t="shared" si="71"/>
        <v>233.21311446242763</v>
      </c>
      <c r="AG494" s="476">
        <f t="shared" si="72"/>
        <v>0.84690979091618601</v>
      </c>
      <c r="AH494" s="437">
        <v>1341.4069296315588</v>
      </c>
      <c r="AI494" s="437">
        <v>1344.8524127145217</v>
      </c>
      <c r="AJ494" s="435">
        <v>1347.8809452803685</v>
      </c>
      <c r="AK494" s="425">
        <f t="shared" si="73"/>
        <v>1347.0340354894522</v>
      </c>
      <c r="AL494" s="476">
        <f t="shared" si="74"/>
        <v>0.84690979091624286</v>
      </c>
      <c r="AM494" s="426">
        <v>11</v>
      </c>
      <c r="AN494" s="426">
        <v>11</v>
      </c>
    </row>
    <row r="495" spans="1:40">
      <c r="A495" s="431">
        <v>598</v>
      </c>
      <c r="B495" s="432" t="s">
        <v>578</v>
      </c>
      <c r="C495" s="433">
        <v>19207</v>
      </c>
      <c r="D495" s="485">
        <v>501.82065740812203</v>
      </c>
      <c r="E495" s="485">
        <v>497.3449131889065</v>
      </c>
      <c r="F495" s="486">
        <v>501.34132155648564</v>
      </c>
      <c r="G495" s="486">
        <v>501.34132155648564</v>
      </c>
      <c r="H495" s="490">
        <f t="shared" si="66"/>
        <v>0</v>
      </c>
      <c r="I495" s="480">
        <v>-615.15034105600955</v>
      </c>
      <c r="J495" s="480">
        <v>-601.78316992859538</v>
      </c>
      <c r="K495" s="488">
        <v>-615.23914461524669</v>
      </c>
      <c r="L495" s="488">
        <v>-615.23914461524669</v>
      </c>
      <c r="M495" s="477">
        <f t="shared" si="67"/>
        <v>0</v>
      </c>
      <c r="N495" s="437">
        <v>-113.32968364788753</v>
      </c>
      <c r="O495" s="437">
        <v>-104.43825673968884</v>
      </c>
      <c r="P495" s="435">
        <v>-113.89782305876108</v>
      </c>
      <c r="Q495" s="435">
        <v>-113.89782305876108</v>
      </c>
      <c r="R495" s="476">
        <f t="shared" si="68"/>
        <v>0</v>
      </c>
      <c r="S495" s="437">
        <v>78.425274047178988</v>
      </c>
      <c r="T495" s="437">
        <v>78.425274047178988</v>
      </c>
      <c r="U495" s="435">
        <v>78.607631862006428</v>
      </c>
      <c r="V495" s="435">
        <v>78.607631862006428</v>
      </c>
      <c r="W495" s="476">
        <f t="shared" si="69"/>
        <v>0</v>
      </c>
      <c r="X495" s="437">
        <v>-34.904409600708533</v>
      </c>
      <c r="Y495" s="437">
        <v>-26.012982692509841</v>
      </c>
      <c r="Z495" s="435">
        <v>-35.290191196754648</v>
      </c>
      <c r="AA495" s="435">
        <v>-35.290191196754648</v>
      </c>
      <c r="AB495" s="476">
        <f t="shared" si="70"/>
        <v>0</v>
      </c>
      <c r="AC495" s="437">
        <v>162.65888540787381</v>
      </c>
      <c r="AD495" s="437">
        <v>161.98768803764281</v>
      </c>
      <c r="AE495" s="437">
        <v>161.98768803764281</v>
      </c>
      <c r="AF495" s="435">
        <f t="shared" si="71"/>
        <v>160.17259607045622</v>
      </c>
      <c r="AG495" s="476">
        <f t="shared" si="72"/>
        <v>1.8150919671865893</v>
      </c>
      <c r="AH495" s="437">
        <v>127.75447580716526</v>
      </c>
      <c r="AI495" s="437">
        <v>135.97470534513297</v>
      </c>
      <c r="AJ495" s="435">
        <v>126.69749684088814</v>
      </c>
      <c r="AK495" s="425">
        <f t="shared" si="73"/>
        <v>124.88240487370159</v>
      </c>
      <c r="AL495" s="476">
        <f t="shared" si="74"/>
        <v>1.8150919671865466</v>
      </c>
      <c r="AM495" s="426">
        <v>15</v>
      </c>
      <c r="AN495" s="426">
        <v>15</v>
      </c>
    </row>
    <row r="496" spans="1:40">
      <c r="A496" s="431">
        <v>599</v>
      </c>
      <c r="B496" s="432" t="s">
        <v>198</v>
      </c>
      <c r="C496" s="433">
        <v>11206</v>
      </c>
      <c r="D496" s="485">
        <v>1246.6287508599059</v>
      </c>
      <c r="E496" s="485">
        <v>1236.6855831720568</v>
      </c>
      <c r="F496" s="486">
        <v>1239.4251034046893</v>
      </c>
      <c r="G496" s="486">
        <v>1239.4251034046893</v>
      </c>
      <c r="H496" s="490">
        <f t="shared" si="66"/>
        <v>0</v>
      </c>
      <c r="I496" s="480">
        <v>-395.40325258063103</v>
      </c>
      <c r="J496" s="480">
        <v>-389.54913987758323</v>
      </c>
      <c r="K496" s="488">
        <v>-390.62191657225969</v>
      </c>
      <c r="L496" s="488">
        <v>-390.62191657225969</v>
      </c>
      <c r="M496" s="477">
        <f t="shared" si="67"/>
        <v>0</v>
      </c>
      <c r="N496" s="437">
        <v>851.22549827927469</v>
      </c>
      <c r="O496" s="437">
        <v>847.13644329447368</v>
      </c>
      <c r="P496" s="435">
        <v>848.80318683242956</v>
      </c>
      <c r="Q496" s="435">
        <v>848.80318683242956</v>
      </c>
      <c r="R496" s="476">
        <f t="shared" si="68"/>
        <v>0</v>
      </c>
      <c r="S496" s="437">
        <v>427.11548154702564</v>
      </c>
      <c r="T496" s="437">
        <v>427.11548154702564</v>
      </c>
      <c r="U496" s="435">
        <v>427.76812938274577</v>
      </c>
      <c r="V496" s="435">
        <v>427.76812938274577</v>
      </c>
      <c r="W496" s="476">
        <f t="shared" si="69"/>
        <v>0</v>
      </c>
      <c r="X496" s="437">
        <v>1278.3409798263003</v>
      </c>
      <c r="Y496" s="437">
        <v>1274.2519248414994</v>
      </c>
      <c r="Z496" s="435">
        <v>1276.5713162151753</v>
      </c>
      <c r="AA496" s="435">
        <v>1276.5713162151753</v>
      </c>
      <c r="AB496" s="476">
        <f t="shared" si="70"/>
        <v>0</v>
      </c>
      <c r="AC496" s="437">
        <v>184.12387759601947</v>
      </c>
      <c r="AD496" s="437">
        <v>183.24325729023954</v>
      </c>
      <c r="AE496" s="437">
        <v>183.24325729023954</v>
      </c>
      <c r="AF496" s="435">
        <f t="shared" si="71"/>
        <v>182.09850418152985</v>
      </c>
      <c r="AG496" s="476">
        <f t="shared" si="72"/>
        <v>1.1447531087096934</v>
      </c>
      <c r="AH496" s="437">
        <v>1462.4648574223199</v>
      </c>
      <c r="AI496" s="437">
        <v>1457.4951821317388</v>
      </c>
      <c r="AJ496" s="435">
        <v>1459.8145735054147</v>
      </c>
      <c r="AK496" s="425">
        <f t="shared" si="73"/>
        <v>1458.6698203967051</v>
      </c>
      <c r="AL496" s="476">
        <f t="shared" si="74"/>
        <v>1.144753108709665</v>
      </c>
      <c r="AM496" s="426">
        <v>15</v>
      </c>
      <c r="AN496" s="426">
        <v>15</v>
      </c>
    </row>
    <row r="497" spans="1:40">
      <c r="A497" s="431">
        <v>601</v>
      </c>
      <c r="B497" s="432" t="s">
        <v>199</v>
      </c>
      <c r="C497" s="433">
        <v>3786</v>
      </c>
      <c r="D497" s="485">
        <v>434.07760412781283</v>
      </c>
      <c r="E497" s="485">
        <v>430.27919990436311</v>
      </c>
      <c r="F497" s="486">
        <v>428.14193926794735</v>
      </c>
      <c r="G497" s="486">
        <v>428.14193926794735</v>
      </c>
      <c r="H497" s="490">
        <f t="shared" si="66"/>
        <v>0</v>
      </c>
      <c r="I497" s="480">
        <v>236.49772084400686</v>
      </c>
      <c r="J497" s="480">
        <v>244.54602484416023</v>
      </c>
      <c r="K497" s="488">
        <v>250.75806073163062</v>
      </c>
      <c r="L497" s="488">
        <v>250.75806073163062</v>
      </c>
      <c r="M497" s="477">
        <f t="shared" si="67"/>
        <v>0</v>
      </c>
      <c r="N497" s="437">
        <v>670.57532497181967</v>
      </c>
      <c r="O497" s="437">
        <v>674.82522474852328</v>
      </c>
      <c r="P497" s="435">
        <v>678.89999999957797</v>
      </c>
      <c r="Q497" s="435">
        <v>678.89999999957797</v>
      </c>
      <c r="R497" s="476">
        <f t="shared" si="68"/>
        <v>0</v>
      </c>
      <c r="S497" s="437">
        <v>405.50011810670128</v>
      </c>
      <c r="T497" s="437">
        <v>405.50011810670128</v>
      </c>
      <c r="U497" s="435">
        <v>406.7285656719389</v>
      </c>
      <c r="V497" s="435">
        <v>406.7285656719389</v>
      </c>
      <c r="W497" s="476">
        <f t="shared" si="69"/>
        <v>0</v>
      </c>
      <c r="X497" s="437">
        <v>1076.0754430785209</v>
      </c>
      <c r="Y497" s="437">
        <v>1080.3253428552246</v>
      </c>
      <c r="Z497" s="435">
        <v>1085.628565671517</v>
      </c>
      <c r="AA497" s="435">
        <v>1085.628565671517</v>
      </c>
      <c r="AB497" s="476">
        <f t="shared" si="70"/>
        <v>0</v>
      </c>
      <c r="AC497" s="437">
        <v>227.84067845660596</v>
      </c>
      <c r="AD497" s="437">
        <v>226.01981528979107</v>
      </c>
      <c r="AE497" s="437">
        <v>226.01981528979107</v>
      </c>
      <c r="AF497" s="435">
        <f t="shared" si="71"/>
        <v>226.58596079655103</v>
      </c>
      <c r="AG497" s="476">
        <f t="shared" si="72"/>
        <v>-0.56614550675996611</v>
      </c>
      <c r="AH497" s="437">
        <v>1303.9161215351269</v>
      </c>
      <c r="AI497" s="437">
        <v>1306.3451581450156</v>
      </c>
      <c r="AJ497" s="435">
        <v>1311.648380961308</v>
      </c>
      <c r="AK497" s="425">
        <f t="shared" si="73"/>
        <v>1312.214526468068</v>
      </c>
      <c r="AL497" s="476">
        <f t="shared" si="74"/>
        <v>-0.56614550675999453</v>
      </c>
      <c r="AM497" s="426">
        <v>13</v>
      </c>
      <c r="AN497" s="426">
        <v>13</v>
      </c>
    </row>
    <row r="498" spans="1:40">
      <c r="A498" s="431">
        <v>604</v>
      </c>
      <c r="B498" s="432" t="s">
        <v>579</v>
      </c>
      <c r="C498" s="433">
        <v>20405</v>
      </c>
      <c r="D498" s="485">
        <v>582.60017046767859</v>
      </c>
      <c r="E498" s="485">
        <v>577.63342452278289</v>
      </c>
      <c r="F498" s="486">
        <v>576.74580160358585</v>
      </c>
      <c r="G498" s="486">
        <v>576.74580160358585</v>
      </c>
      <c r="H498" s="490">
        <f t="shared" si="66"/>
        <v>0</v>
      </c>
      <c r="I498" s="480">
        <v>238.05841673439335</v>
      </c>
      <c r="J498" s="480">
        <v>243.46518266571908</v>
      </c>
      <c r="K498" s="488">
        <v>227.66437529026285</v>
      </c>
      <c r="L498" s="488">
        <v>227.66437529026285</v>
      </c>
      <c r="M498" s="477">
        <f t="shared" si="67"/>
        <v>0</v>
      </c>
      <c r="N498" s="437">
        <v>820.65858720207189</v>
      </c>
      <c r="O498" s="437">
        <v>821.098607188502</v>
      </c>
      <c r="P498" s="435">
        <v>804.41017689384876</v>
      </c>
      <c r="Q498" s="435">
        <v>804.41017689384876</v>
      </c>
      <c r="R498" s="476">
        <f t="shared" si="68"/>
        <v>0</v>
      </c>
      <c r="S498" s="437">
        <v>-19.735143837422616</v>
      </c>
      <c r="T498" s="437">
        <v>-19.735143837422616</v>
      </c>
      <c r="U498" s="435">
        <v>-19.783903063058819</v>
      </c>
      <c r="V498" s="435">
        <v>-19.783903063058819</v>
      </c>
      <c r="W498" s="476">
        <f t="shared" si="69"/>
        <v>0</v>
      </c>
      <c r="X498" s="437">
        <v>800.9234433646493</v>
      </c>
      <c r="Y498" s="437">
        <v>801.36346335107942</v>
      </c>
      <c r="Z498" s="435">
        <v>784.62627383078996</v>
      </c>
      <c r="AA498" s="435">
        <v>784.62627383078996</v>
      </c>
      <c r="AB498" s="476">
        <f t="shared" si="70"/>
        <v>0</v>
      </c>
      <c r="AC498" s="437">
        <v>105.4121786320718</v>
      </c>
      <c r="AD498" s="437">
        <v>105.89702426462202</v>
      </c>
      <c r="AE498" s="437">
        <v>105.89702426462202</v>
      </c>
      <c r="AF498" s="435">
        <f t="shared" si="71"/>
        <v>103.87946800255338</v>
      </c>
      <c r="AG498" s="476">
        <f t="shared" si="72"/>
        <v>2.0175562620686378</v>
      </c>
      <c r="AH498" s="437">
        <v>906.3356219967211</v>
      </c>
      <c r="AI498" s="437">
        <v>907.26048761570144</v>
      </c>
      <c r="AJ498" s="435">
        <v>890.52329809541186</v>
      </c>
      <c r="AK498" s="425">
        <f t="shared" si="73"/>
        <v>888.50574183334334</v>
      </c>
      <c r="AL498" s="476">
        <f t="shared" si="74"/>
        <v>2.0175562620685241</v>
      </c>
      <c r="AM498" s="426">
        <v>6</v>
      </c>
      <c r="AN498" s="426">
        <v>6</v>
      </c>
    </row>
    <row r="499" spans="1:40">
      <c r="A499" s="431">
        <v>607</v>
      </c>
      <c r="B499" s="432" t="s">
        <v>201</v>
      </c>
      <c r="C499" s="433">
        <v>4084</v>
      </c>
      <c r="D499" s="485">
        <v>189.87724307000661</v>
      </c>
      <c r="E499" s="485">
        <v>187.89659756418553</v>
      </c>
      <c r="F499" s="486">
        <v>184.82966052982667</v>
      </c>
      <c r="G499" s="486">
        <v>184.82966052982667</v>
      </c>
      <c r="H499" s="490">
        <f t="shared" si="66"/>
        <v>0</v>
      </c>
      <c r="I499" s="480">
        <v>-156.95966017129743</v>
      </c>
      <c r="J499" s="480">
        <v>-233.63768029782548</v>
      </c>
      <c r="K499" s="488">
        <v>-222.92272560854744</v>
      </c>
      <c r="L499" s="488">
        <v>-222.92272560854744</v>
      </c>
      <c r="M499" s="477">
        <f t="shared" si="67"/>
        <v>0</v>
      </c>
      <c r="N499" s="437">
        <v>32.917582898709178</v>
      </c>
      <c r="O499" s="437">
        <v>-45.741082733639949</v>
      </c>
      <c r="P499" s="435">
        <v>-38.093065078720777</v>
      </c>
      <c r="Q499" s="435">
        <v>-38.093065078720777</v>
      </c>
      <c r="R499" s="476">
        <f t="shared" si="68"/>
        <v>0</v>
      </c>
      <c r="S499" s="437">
        <v>619.49033995126729</v>
      </c>
      <c r="T499" s="437">
        <v>619.49033995126729</v>
      </c>
      <c r="U499" s="435">
        <v>620.5377980850285</v>
      </c>
      <c r="V499" s="435">
        <v>620.5377980850285</v>
      </c>
      <c r="W499" s="476">
        <f t="shared" si="69"/>
        <v>0</v>
      </c>
      <c r="X499" s="437">
        <v>652.40792284997644</v>
      </c>
      <c r="Y499" s="437">
        <v>573.74925721762725</v>
      </c>
      <c r="Z499" s="435">
        <v>582.44473300630773</v>
      </c>
      <c r="AA499" s="435">
        <v>582.44473300630773</v>
      </c>
      <c r="AB499" s="476">
        <f t="shared" si="70"/>
        <v>0</v>
      </c>
      <c r="AC499" s="437">
        <v>231.75090479574612</v>
      </c>
      <c r="AD499" s="437">
        <v>230.20268360497695</v>
      </c>
      <c r="AE499" s="437">
        <v>230.20268360497695</v>
      </c>
      <c r="AF499" s="435">
        <f t="shared" si="71"/>
        <v>228.42394124632006</v>
      </c>
      <c r="AG499" s="476">
        <f t="shared" si="72"/>
        <v>1.7787423586568991</v>
      </c>
      <c r="AH499" s="437">
        <v>884.15882764572245</v>
      </c>
      <c r="AI499" s="437">
        <v>803.95194082260423</v>
      </c>
      <c r="AJ499" s="435">
        <v>812.64741661128471</v>
      </c>
      <c r="AK499" s="425">
        <f t="shared" si="73"/>
        <v>810.86867425262778</v>
      </c>
      <c r="AL499" s="476">
        <f t="shared" si="74"/>
        <v>1.7787423586569275</v>
      </c>
      <c r="AM499" s="426">
        <v>12</v>
      </c>
      <c r="AN499" s="426">
        <v>12</v>
      </c>
    </row>
    <row r="500" spans="1:40">
      <c r="A500" s="431">
        <v>608</v>
      </c>
      <c r="B500" s="432" t="s">
        <v>580</v>
      </c>
      <c r="C500" s="433">
        <v>1980</v>
      </c>
      <c r="D500" s="485">
        <v>182.78888385591492</v>
      </c>
      <c r="E500" s="485">
        <v>181.01240344429607</v>
      </c>
      <c r="F500" s="486">
        <v>180.91307285329722</v>
      </c>
      <c r="G500" s="486">
        <v>180.91307285329722</v>
      </c>
      <c r="H500" s="490">
        <f t="shared" si="66"/>
        <v>0</v>
      </c>
      <c r="I500" s="480">
        <v>-125.40172526426745</v>
      </c>
      <c r="J500" s="480">
        <v>-217.42355053261113</v>
      </c>
      <c r="K500" s="488">
        <v>-224.6343121021284</v>
      </c>
      <c r="L500" s="488">
        <v>-224.6343121021284</v>
      </c>
      <c r="M500" s="477">
        <f t="shared" si="67"/>
        <v>0</v>
      </c>
      <c r="N500" s="437">
        <v>57.38715859164747</v>
      </c>
      <c r="O500" s="437">
        <v>-36.411147088315069</v>
      </c>
      <c r="P500" s="435">
        <v>-43.721239248831168</v>
      </c>
      <c r="Q500" s="435">
        <v>-43.721239248831168</v>
      </c>
      <c r="R500" s="476">
        <f t="shared" si="68"/>
        <v>0</v>
      </c>
      <c r="S500" s="437">
        <v>456.23557554827164</v>
      </c>
      <c r="T500" s="437">
        <v>456.23557554827164</v>
      </c>
      <c r="U500" s="435">
        <v>456.24532858139247</v>
      </c>
      <c r="V500" s="435">
        <v>456.24532858139247</v>
      </c>
      <c r="W500" s="476">
        <f t="shared" si="69"/>
        <v>0</v>
      </c>
      <c r="X500" s="437">
        <v>513.62273413991909</v>
      </c>
      <c r="Y500" s="437">
        <v>419.82442845995655</v>
      </c>
      <c r="Z500" s="435">
        <v>412.52408933256135</v>
      </c>
      <c r="AA500" s="435">
        <v>412.52408933256135</v>
      </c>
      <c r="AB500" s="476">
        <f t="shared" si="70"/>
        <v>0</v>
      </c>
      <c r="AC500" s="437">
        <v>212.83373814238371</v>
      </c>
      <c r="AD500" s="437">
        <v>211.25707946432377</v>
      </c>
      <c r="AE500" s="437">
        <v>211.25707946432377</v>
      </c>
      <c r="AF500" s="435">
        <f t="shared" si="71"/>
        <v>208.72952411670019</v>
      </c>
      <c r="AG500" s="476">
        <f t="shared" si="72"/>
        <v>2.5275553476235757</v>
      </c>
      <c r="AH500" s="437">
        <v>726.45647228230268</v>
      </c>
      <c r="AI500" s="437">
        <v>631.08150792428034</v>
      </c>
      <c r="AJ500" s="435">
        <v>623.78116879688514</v>
      </c>
      <c r="AK500" s="425">
        <f t="shared" si="73"/>
        <v>621.25361344926148</v>
      </c>
      <c r="AL500" s="476">
        <f t="shared" si="74"/>
        <v>2.527555347623661</v>
      </c>
      <c r="AM500" s="426">
        <v>4</v>
      </c>
      <c r="AN500" s="426">
        <v>4</v>
      </c>
    </row>
    <row r="501" spans="1:40">
      <c r="A501" s="431">
        <v>609</v>
      </c>
      <c r="B501" s="432" t="s">
        <v>581</v>
      </c>
      <c r="C501" s="433">
        <v>83205</v>
      </c>
      <c r="D501" s="485">
        <v>88.215106970453249</v>
      </c>
      <c r="E501" s="485">
        <v>86.91106203232718</v>
      </c>
      <c r="F501" s="486">
        <v>86.270753227071836</v>
      </c>
      <c r="G501" s="486">
        <v>86.270753227071836</v>
      </c>
      <c r="H501" s="490">
        <f t="shared" si="66"/>
        <v>0</v>
      </c>
      <c r="I501" s="480">
        <v>-280.43788056703789</v>
      </c>
      <c r="J501" s="480">
        <v>-287.88564648969884</v>
      </c>
      <c r="K501" s="488">
        <v>-296.52580962003822</v>
      </c>
      <c r="L501" s="488">
        <v>-296.52580962003822</v>
      </c>
      <c r="M501" s="477">
        <f t="shared" si="67"/>
        <v>0</v>
      </c>
      <c r="N501" s="437">
        <v>-192.22277359658463</v>
      </c>
      <c r="O501" s="437">
        <v>-200.97458445737166</v>
      </c>
      <c r="P501" s="435">
        <v>-210.25505639296634</v>
      </c>
      <c r="Q501" s="435">
        <v>-210.25505639296634</v>
      </c>
      <c r="R501" s="476">
        <f t="shared" si="68"/>
        <v>0</v>
      </c>
      <c r="S501" s="437">
        <v>271.86625519965901</v>
      </c>
      <c r="T501" s="437">
        <v>271.86625519965901</v>
      </c>
      <c r="U501" s="435">
        <v>272.6588690999742</v>
      </c>
      <c r="V501" s="435">
        <v>272.6588690999742</v>
      </c>
      <c r="W501" s="476">
        <f t="shared" si="69"/>
        <v>0</v>
      </c>
      <c r="X501" s="437">
        <v>79.643481603074392</v>
      </c>
      <c r="Y501" s="437">
        <v>70.891670742287346</v>
      </c>
      <c r="Z501" s="435">
        <v>62.403812707007852</v>
      </c>
      <c r="AA501" s="435">
        <v>62.403812707007852</v>
      </c>
      <c r="AB501" s="476">
        <f t="shared" si="70"/>
        <v>0</v>
      </c>
      <c r="AC501" s="437">
        <v>165.64441128933871</v>
      </c>
      <c r="AD501" s="437">
        <v>164.81600546827585</v>
      </c>
      <c r="AE501" s="437">
        <v>164.81600546827585</v>
      </c>
      <c r="AF501" s="435">
        <f t="shared" si="71"/>
        <v>162.75899099494083</v>
      </c>
      <c r="AG501" s="476">
        <f t="shared" si="72"/>
        <v>2.0570144733350162</v>
      </c>
      <c r="AH501" s="437">
        <v>245.28789289241311</v>
      </c>
      <c r="AI501" s="437">
        <v>235.70767621056322</v>
      </c>
      <c r="AJ501" s="435">
        <v>227.21981817528371</v>
      </c>
      <c r="AK501" s="425">
        <f t="shared" si="73"/>
        <v>225.16280370194869</v>
      </c>
      <c r="AL501" s="476">
        <f t="shared" si="74"/>
        <v>2.0570144733350162</v>
      </c>
      <c r="AM501" s="426">
        <v>4</v>
      </c>
      <c r="AN501" s="426">
        <v>4</v>
      </c>
    </row>
    <row r="502" spans="1:40">
      <c r="A502" s="431">
        <v>611</v>
      </c>
      <c r="B502" s="432" t="s">
        <v>582</v>
      </c>
      <c r="C502" s="433">
        <v>5011</v>
      </c>
      <c r="D502" s="485">
        <v>561.0464130389031</v>
      </c>
      <c r="E502" s="485">
        <v>556.32922189248745</v>
      </c>
      <c r="F502" s="486">
        <v>555.470760877717</v>
      </c>
      <c r="G502" s="486">
        <v>555.470760877717</v>
      </c>
      <c r="H502" s="490">
        <f t="shared" si="66"/>
        <v>0</v>
      </c>
      <c r="I502" s="480">
        <v>89.713819548905391</v>
      </c>
      <c r="J502" s="480">
        <v>94.958117470008204</v>
      </c>
      <c r="K502" s="488">
        <v>77.129145375559034</v>
      </c>
      <c r="L502" s="488">
        <v>77.129145375559034</v>
      </c>
      <c r="M502" s="477">
        <f t="shared" si="67"/>
        <v>0</v>
      </c>
      <c r="N502" s="437">
        <v>650.76023258780845</v>
      </c>
      <c r="O502" s="437">
        <v>651.28733936249569</v>
      </c>
      <c r="P502" s="435">
        <v>632.599906253276</v>
      </c>
      <c r="Q502" s="435">
        <v>632.599906253276</v>
      </c>
      <c r="R502" s="476">
        <f t="shared" si="68"/>
        <v>0</v>
      </c>
      <c r="S502" s="437">
        <v>228.87468144239747</v>
      </c>
      <c r="T502" s="437">
        <v>228.87468144239747</v>
      </c>
      <c r="U502" s="435">
        <v>225.02082495541086</v>
      </c>
      <c r="V502" s="435">
        <v>225.02082495541086</v>
      </c>
      <c r="W502" s="476">
        <f t="shared" si="69"/>
        <v>0</v>
      </c>
      <c r="X502" s="437">
        <v>879.63491403020589</v>
      </c>
      <c r="Y502" s="437">
        <v>880.16202080489313</v>
      </c>
      <c r="Z502" s="435">
        <v>857.62073120868683</v>
      </c>
      <c r="AA502" s="435">
        <v>857.62073120868683</v>
      </c>
      <c r="AB502" s="476">
        <f t="shared" si="70"/>
        <v>0</v>
      </c>
      <c r="AC502" s="437">
        <v>149.77265985669402</v>
      </c>
      <c r="AD502" s="437">
        <v>149.73843444862558</v>
      </c>
      <c r="AE502" s="437">
        <v>149.73843444862558</v>
      </c>
      <c r="AF502" s="435">
        <f t="shared" si="71"/>
        <v>143.61234083168904</v>
      </c>
      <c r="AG502" s="476">
        <f t="shared" si="72"/>
        <v>6.1260936169365436</v>
      </c>
      <c r="AH502" s="437">
        <v>1029.4075738869001</v>
      </c>
      <c r="AI502" s="437">
        <v>1029.9004552535189</v>
      </c>
      <c r="AJ502" s="435">
        <v>1007.3591656573125</v>
      </c>
      <c r="AK502" s="425">
        <f t="shared" si="73"/>
        <v>1001.2330720403759</v>
      </c>
      <c r="AL502" s="476">
        <f t="shared" si="74"/>
        <v>6.1260936169366005</v>
      </c>
      <c r="AM502" s="426">
        <v>1</v>
      </c>
      <c r="AN502" s="427">
        <v>33</v>
      </c>
    </row>
    <row r="503" spans="1:40">
      <c r="A503" s="431">
        <v>614</v>
      </c>
      <c r="B503" s="432" t="s">
        <v>205</v>
      </c>
      <c r="C503" s="433">
        <v>2999</v>
      </c>
      <c r="D503" s="485">
        <v>710.65955859212818</v>
      </c>
      <c r="E503" s="485">
        <v>704.74680056648435</v>
      </c>
      <c r="F503" s="486">
        <v>703.9114681588602</v>
      </c>
      <c r="G503" s="486">
        <v>703.9114681588602</v>
      </c>
      <c r="H503" s="490">
        <f t="shared" si="66"/>
        <v>0</v>
      </c>
      <c r="I503" s="480">
        <v>-433.55602291010445</v>
      </c>
      <c r="J503" s="480">
        <v>-423.78821068722988</v>
      </c>
      <c r="K503" s="488">
        <v>-420.58879517341103</v>
      </c>
      <c r="L503" s="488">
        <v>-420.58879517341103</v>
      </c>
      <c r="M503" s="477">
        <f t="shared" si="67"/>
        <v>0</v>
      </c>
      <c r="N503" s="437">
        <v>277.10353568202385</v>
      </c>
      <c r="O503" s="437">
        <v>280.95858987925453</v>
      </c>
      <c r="P503" s="435">
        <v>283.32267298544912</v>
      </c>
      <c r="Q503" s="435">
        <v>283.32267298544912</v>
      </c>
      <c r="R503" s="476">
        <f t="shared" si="68"/>
        <v>0</v>
      </c>
      <c r="S503" s="437">
        <v>504.98917443815105</v>
      </c>
      <c r="T503" s="437">
        <v>504.98917443815105</v>
      </c>
      <c r="U503" s="435">
        <v>505.71520482543002</v>
      </c>
      <c r="V503" s="435">
        <v>505.71520482543002</v>
      </c>
      <c r="W503" s="476">
        <f t="shared" si="69"/>
        <v>0</v>
      </c>
      <c r="X503" s="437">
        <v>782.09271012017484</v>
      </c>
      <c r="Y503" s="437">
        <v>785.9477643174057</v>
      </c>
      <c r="Z503" s="435">
        <v>789.03787781087919</v>
      </c>
      <c r="AA503" s="435">
        <v>789.03787781087919</v>
      </c>
      <c r="AB503" s="476">
        <f t="shared" si="70"/>
        <v>0</v>
      </c>
      <c r="AC503" s="437">
        <v>260.02602576220147</v>
      </c>
      <c r="AD503" s="437">
        <v>257.58484199449043</v>
      </c>
      <c r="AE503" s="437">
        <v>257.58484199449043</v>
      </c>
      <c r="AF503" s="435">
        <f t="shared" si="71"/>
        <v>256.41911766940007</v>
      </c>
      <c r="AG503" s="476">
        <f t="shared" si="72"/>
        <v>1.1657243250903662</v>
      </c>
      <c r="AH503" s="437">
        <v>1042.1187358823763</v>
      </c>
      <c r="AI503" s="437">
        <v>1043.5326063118962</v>
      </c>
      <c r="AJ503" s="435">
        <v>1046.6227198053696</v>
      </c>
      <c r="AK503" s="425">
        <f t="shared" si="73"/>
        <v>1045.4569954802794</v>
      </c>
      <c r="AL503" s="476">
        <f t="shared" si="74"/>
        <v>1.1657243250901956</v>
      </c>
      <c r="AM503" s="426">
        <v>19</v>
      </c>
      <c r="AN503" s="426">
        <v>19</v>
      </c>
    </row>
    <row r="504" spans="1:40">
      <c r="A504" s="431">
        <v>615</v>
      </c>
      <c r="B504" s="432" t="s">
        <v>206</v>
      </c>
      <c r="C504" s="433">
        <v>7603</v>
      </c>
      <c r="D504" s="485">
        <v>1065.906485259537</v>
      </c>
      <c r="E504" s="485">
        <v>1057.1028585940264</v>
      </c>
      <c r="F504" s="486">
        <v>1057.8930282940005</v>
      </c>
      <c r="G504" s="486">
        <v>1057.8930282940005</v>
      </c>
      <c r="H504" s="490">
        <f t="shared" si="66"/>
        <v>0</v>
      </c>
      <c r="I504" s="480">
        <v>245.99297460256537</v>
      </c>
      <c r="J504" s="480">
        <v>252.71320675476716</v>
      </c>
      <c r="K504" s="488">
        <v>259.05885316351271</v>
      </c>
      <c r="L504" s="488">
        <v>259.05885316351271</v>
      </c>
      <c r="M504" s="477">
        <f t="shared" si="67"/>
        <v>0</v>
      </c>
      <c r="N504" s="437">
        <v>1311.8994598621023</v>
      </c>
      <c r="O504" s="437">
        <v>1309.8160653487935</v>
      </c>
      <c r="P504" s="435">
        <v>1316.9518814575131</v>
      </c>
      <c r="Q504" s="435">
        <v>1316.9518814575131</v>
      </c>
      <c r="R504" s="476">
        <f t="shared" si="68"/>
        <v>0</v>
      </c>
      <c r="S504" s="437">
        <v>481.50150560889176</v>
      </c>
      <c r="T504" s="437">
        <v>481.50150560889176</v>
      </c>
      <c r="U504" s="435">
        <v>482.06749169647372</v>
      </c>
      <c r="V504" s="435">
        <v>482.06749169647372</v>
      </c>
      <c r="W504" s="476">
        <f t="shared" si="69"/>
        <v>0</v>
      </c>
      <c r="X504" s="437">
        <v>1793.4009654709942</v>
      </c>
      <c r="Y504" s="437">
        <v>1791.3175709576853</v>
      </c>
      <c r="Z504" s="435">
        <v>1799.0193731539869</v>
      </c>
      <c r="AA504" s="435">
        <v>1799.0193731539869</v>
      </c>
      <c r="AB504" s="476">
        <f t="shared" si="70"/>
        <v>0</v>
      </c>
      <c r="AC504" s="437">
        <v>208.58696787335035</v>
      </c>
      <c r="AD504" s="437">
        <v>207.14777582386279</v>
      </c>
      <c r="AE504" s="437">
        <v>207.14777582386279</v>
      </c>
      <c r="AF504" s="435">
        <f t="shared" si="71"/>
        <v>204.79639965011313</v>
      </c>
      <c r="AG504" s="476">
        <f t="shared" si="72"/>
        <v>2.3513761737496566</v>
      </c>
      <c r="AH504" s="437">
        <v>2001.9879333443446</v>
      </c>
      <c r="AI504" s="437">
        <v>1998.4653467815483</v>
      </c>
      <c r="AJ504" s="435">
        <v>2006.1671489778498</v>
      </c>
      <c r="AK504" s="425">
        <f t="shared" si="73"/>
        <v>2003.8157728041001</v>
      </c>
      <c r="AL504" s="476">
        <f t="shared" si="74"/>
        <v>2.3513761737497134</v>
      </c>
      <c r="AM504" s="426">
        <v>17</v>
      </c>
      <c r="AN504" s="426">
        <v>17</v>
      </c>
    </row>
    <row r="505" spans="1:40">
      <c r="A505" s="431">
        <v>616</v>
      </c>
      <c r="B505" s="432" t="s">
        <v>207</v>
      </c>
      <c r="C505" s="433">
        <v>1807</v>
      </c>
      <c r="D505" s="485">
        <v>209.08026946237607</v>
      </c>
      <c r="E505" s="485">
        <v>207.05643921172418</v>
      </c>
      <c r="F505" s="486">
        <v>204.39467494806934</v>
      </c>
      <c r="G505" s="486">
        <v>204.39467494806934</v>
      </c>
      <c r="H505" s="490">
        <f t="shared" ref="H505:H568" si="75">F505-G505</f>
        <v>0</v>
      </c>
      <c r="I505" s="480">
        <v>-145.26818140229506</v>
      </c>
      <c r="J505" s="480">
        <v>-243.28059184393169</v>
      </c>
      <c r="K505" s="488">
        <v>-256.14045220288574</v>
      </c>
      <c r="L505" s="488">
        <v>-256.14045220288574</v>
      </c>
      <c r="M505" s="477">
        <f t="shared" ref="M505:M568" si="76">K505-L505</f>
        <v>0</v>
      </c>
      <c r="N505" s="437">
        <v>63.812088060081017</v>
      </c>
      <c r="O505" s="437">
        <v>-36.22415263220752</v>
      </c>
      <c r="P505" s="435">
        <v>-51.745777254816431</v>
      </c>
      <c r="Q505" s="435">
        <v>-51.745777254816431</v>
      </c>
      <c r="R505" s="476">
        <f t="shared" ref="R505:R568" si="77">P505-Q505</f>
        <v>0</v>
      </c>
      <c r="S505" s="437">
        <v>431.0512840596345</v>
      </c>
      <c r="T505" s="437">
        <v>431.0512840596345</v>
      </c>
      <c r="U505" s="435">
        <v>431.49578024087316</v>
      </c>
      <c r="V505" s="435">
        <v>431.49578024087316</v>
      </c>
      <c r="W505" s="476">
        <f t="shared" ref="W505:W568" si="78">U505-V505</f>
        <v>0</v>
      </c>
      <c r="X505" s="437">
        <v>494.86337211971556</v>
      </c>
      <c r="Y505" s="437">
        <v>394.82713142742699</v>
      </c>
      <c r="Z505" s="435">
        <v>379.75000298605676</v>
      </c>
      <c r="AA505" s="435">
        <v>379.75000298605676</v>
      </c>
      <c r="AB505" s="476">
        <f t="shared" ref="AB505:AB568" si="79">Z505-AA505</f>
        <v>0</v>
      </c>
      <c r="AC505" s="437">
        <v>215.11006124848117</v>
      </c>
      <c r="AD505" s="437">
        <v>213.9660148362772</v>
      </c>
      <c r="AE505" s="437">
        <v>213.9660148362772</v>
      </c>
      <c r="AF505" s="435">
        <f t="shared" ref="AF505:AF568" si="80">AF203/C203</f>
        <v>210.37560248604558</v>
      </c>
      <c r="AG505" s="476">
        <f t="shared" ref="AG505:AG568" si="81">AE505-AF505</f>
        <v>3.5904123502316168</v>
      </c>
      <c r="AH505" s="437">
        <v>709.97343336819677</v>
      </c>
      <c r="AI505" s="437">
        <v>608.79314626370422</v>
      </c>
      <c r="AJ505" s="435">
        <v>593.71601782233392</v>
      </c>
      <c r="AK505" s="425">
        <f t="shared" ref="AK505:AK568" si="82">AK203/C203</f>
        <v>590.12560547210239</v>
      </c>
      <c r="AL505" s="476">
        <f t="shared" ref="AL505:AL568" si="83">AJ505-AK505</f>
        <v>3.5904123502315315</v>
      </c>
      <c r="AM505" s="426">
        <v>1</v>
      </c>
      <c r="AN505" s="427">
        <v>32</v>
      </c>
    </row>
    <row r="506" spans="1:40">
      <c r="A506" s="431">
        <v>619</v>
      </c>
      <c r="B506" s="432" t="s">
        <v>208</v>
      </c>
      <c r="C506" s="433">
        <v>2675</v>
      </c>
      <c r="D506" s="485">
        <v>33.157379244545858</v>
      </c>
      <c r="E506" s="485">
        <v>32.392871425675978</v>
      </c>
      <c r="F506" s="486">
        <v>30.148463233088528</v>
      </c>
      <c r="G506" s="486">
        <v>30.148463233088528</v>
      </c>
      <c r="H506" s="490">
        <f t="shared" si="75"/>
        <v>0</v>
      </c>
      <c r="I506" s="480">
        <v>394.82567963450936</v>
      </c>
      <c r="J506" s="480">
        <v>382.77664150761063</v>
      </c>
      <c r="K506" s="488">
        <v>377.50617482011916</v>
      </c>
      <c r="L506" s="488">
        <v>377.50617482011916</v>
      </c>
      <c r="M506" s="477">
        <f t="shared" si="76"/>
        <v>0</v>
      </c>
      <c r="N506" s="437">
        <v>427.98305887905525</v>
      </c>
      <c r="O506" s="437">
        <v>415.16951293328663</v>
      </c>
      <c r="P506" s="435">
        <v>407.65463805320769</v>
      </c>
      <c r="Q506" s="435">
        <v>407.65463805320769</v>
      </c>
      <c r="R506" s="476">
        <f t="shared" si="77"/>
        <v>0</v>
      </c>
      <c r="S506" s="437">
        <v>584.3303934551916</v>
      </c>
      <c r="T506" s="437">
        <v>584.3303934551916</v>
      </c>
      <c r="U506" s="435">
        <v>583.36869814268721</v>
      </c>
      <c r="V506" s="435">
        <v>583.36869814268721</v>
      </c>
      <c r="W506" s="476">
        <f t="shared" si="78"/>
        <v>0</v>
      </c>
      <c r="X506" s="437">
        <v>1012.313452334247</v>
      </c>
      <c r="Y506" s="437">
        <v>999.49990638847839</v>
      </c>
      <c r="Z506" s="435">
        <v>991.0233361958949</v>
      </c>
      <c r="AA506" s="435">
        <v>991.0233361958949</v>
      </c>
      <c r="AB506" s="476">
        <f t="shared" si="79"/>
        <v>0</v>
      </c>
      <c r="AC506" s="437">
        <v>259.84640937057907</v>
      </c>
      <c r="AD506" s="437">
        <v>257.53791185101534</v>
      </c>
      <c r="AE506" s="437">
        <v>257.53791185101534</v>
      </c>
      <c r="AF506" s="435">
        <f t="shared" si="80"/>
        <v>257.49963299059721</v>
      </c>
      <c r="AG506" s="476">
        <f t="shared" si="81"/>
        <v>3.8278860418131444E-2</v>
      </c>
      <c r="AH506" s="437">
        <v>1272.159861704826</v>
      </c>
      <c r="AI506" s="437">
        <v>1257.0378182394936</v>
      </c>
      <c r="AJ506" s="435">
        <v>1248.5612480469101</v>
      </c>
      <c r="AK506" s="425">
        <f t="shared" si="82"/>
        <v>1248.522969186492</v>
      </c>
      <c r="AL506" s="476">
        <f t="shared" si="83"/>
        <v>3.8278860418131444E-2</v>
      </c>
      <c r="AM506" s="426">
        <v>6</v>
      </c>
      <c r="AN506" s="426">
        <v>6</v>
      </c>
    </row>
    <row r="507" spans="1:40">
      <c r="A507" s="431">
        <v>620</v>
      </c>
      <c r="B507" s="432" t="s">
        <v>209</v>
      </c>
      <c r="C507" s="433">
        <v>2380</v>
      </c>
      <c r="D507" s="485">
        <v>762.07284390765005</v>
      </c>
      <c r="E507" s="485">
        <v>755.69168004207779</v>
      </c>
      <c r="F507" s="486">
        <v>756.70722296573751</v>
      </c>
      <c r="G507" s="486">
        <v>756.70722296573751</v>
      </c>
      <c r="H507" s="490">
        <f t="shared" si="75"/>
        <v>0</v>
      </c>
      <c r="I507" s="480">
        <v>183.20790354942099</v>
      </c>
      <c r="J507" s="480">
        <v>190.64523369100013</v>
      </c>
      <c r="K507" s="488">
        <v>202.45972624905014</v>
      </c>
      <c r="L507" s="488">
        <v>202.45972624905014</v>
      </c>
      <c r="M507" s="477">
        <f t="shared" si="76"/>
        <v>0</v>
      </c>
      <c r="N507" s="437">
        <v>945.28074745707113</v>
      </c>
      <c r="O507" s="437">
        <v>946.33691373307795</v>
      </c>
      <c r="P507" s="435">
        <v>959.16694921478768</v>
      </c>
      <c r="Q507" s="435">
        <v>959.16694921478768</v>
      </c>
      <c r="R507" s="476">
        <f t="shared" si="77"/>
        <v>0</v>
      </c>
      <c r="S507" s="437">
        <v>333.54663820191047</v>
      </c>
      <c r="T507" s="437">
        <v>333.54663820191047</v>
      </c>
      <c r="U507" s="435">
        <v>334.33673035764764</v>
      </c>
      <c r="V507" s="435">
        <v>334.33673035764764</v>
      </c>
      <c r="W507" s="476">
        <f t="shared" si="78"/>
        <v>0</v>
      </c>
      <c r="X507" s="437">
        <v>1278.8273856589815</v>
      </c>
      <c r="Y507" s="437">
        <v>1279.8835519349884</v>
      </c>
      <c r="Z507" s="435">
        <v>1293.5036795724354</v>
      </c>
      <c r="AA507" s="435">
        <v>1293.5036795724354</v>
      </c>
      <c r="AB507" s="476">
        <f t="shared" si="79"/>
        <v>0</v>
      </c>
      <c r="AC507" s="437">
        <v>253.51092868126761</v>
      </c>
      <c r="AD507" s="437">
        <v>251.2903368520229</v>
      </c>
      <c r="AE507" s="437">
        <v>251.2903368520229</v>
      </c>
      <c r="AF507" s="435">
        <f t="shared" si="80"/>
        <v>248.32126719833951</v>
      </c>
      <c r="AG507" s="476">
        <f t="shared" si="81"/>
        <v>2.9690696536833912</v>
      </c>
      <c r="AH507" s="437">
        <v>1532.3383143402491</v>
      </c>
      <c r="AI507" s="437">
        <v>1531.1738887870113</v>
      </c>
      <c r="AJ507" s="435">
        <v>1544.7940164244583</v>
      </c>
      <c r="AK507" s="425">
        <f t="shared" si="82"/>
        <v>1541.8249467707749</v>
      </c>
      <c r="AL507" s="476">
        <f t="shared" si="83"/>
        <v>2.9690696536833912</v>
      </c>
      <c r="AM507" s="426">
        <v>18</v>
      </c>
      <c r="AN507" s="426">
        <v>18</v>
      </c>
    </row>
    <row r="508" spans="1:40">
      <c r="A508" s="431">
        <v>623</v>
      </c>
      <c r="B508" s="432" t="s">
        <v>210</v>
      </c>
      <c r="C508" s="433">
        <v>2107</v>
      </c>
      <c r="D508" s="485">
        <v>440.29752687337145</v>
      </c>
      <c r="E508" s="485">
        <v>436.47810631945777</v>
      </c>
      <c r="F508" s="486">
        <v>437.03692178314452</v>
      </c>
      <c r="G508" s="486">
        <v>437.03692178314452</v>
      </c>
      <c r="H508" s="490">
        <f t="shared" si="75"/>
        <v>0</v>
      </c>
      <c r="I508" s="480">
        <v>208.28594263107678</v>
      </c>
      <c r="J508" s="480">
        <v>216.61708542114928</v>
      </c>
      <c r="K508" s="488">
        <v>233.62796248512211</v>
      </c>
      <c r="L508" s="488">
        <v>233.62796248512211</v>
      </c>
      <c r="M508" s="477">
        <f t="shared" si="76"/>
        <v>0</v>
      </c>
      <c r="N508" s="437">
        <v>648.58346950444832</v>
      </c>
      <c r="O508" s="437">
        <v>653.09519174060699</v>
      </c>
      <c r="P508" s="435">
        <v>670.66488426826663</v>
      </c>
      <c r="Q508" s="435">
        <v>670.66488426826663</v>
      </c>
      <c r="R508" s="476">
        <f t="shared" si="77"/>
        <v>0</v>
      </c>
      <c r="S508" s="437">
        <v>-33.972244278589699</v>
      </c>
      <c r="T508" s="437">
        <v>-33.972244278589699</v>
      </c>
      <c r="U508" s="435">
        <v>-33.928020447711745</v>
      </c>
      <c r="V508" s="435">
        <v>-33.928020447711745</v>
      </c>
      <c r="W508" s="476">
        <f t="shared" si="78"/>
        <v>0</v>
      </c>
      <c r="X508" s="437">
        <v>614.61122522585856</v>
      </c>
      <c r="Y508" s="437">
        <v>619.12294746201735</v>
      </c>
      <c r="Z508" s="435">
        <v>636.73686382055496</v>
      </c>
      <c r="AA508" s="435">
        <v>636.73686382055496</v>
      </c>
      <c r="AB508" s="476">
        <f t="shared" si="79"/>
        <v>0</v>
      </c>
      <c r="AC508" s="437">
        <v>227.53933246760721</v>
      </c>
      <c r="AD508" s="437">
        <v>226.6347263479017</v>
      </c>
      <c r="AE508" s="437">
        <v>226.6347263479017</v>
      </c>
      <c r="AF508" s="435">
        <f t="shared" si="80"/>
        <v>225.21930188385213</v>
      </c>
      <c r="AG508" s="476">
        <f t="shared" si="81"/>
        <v>1.415424464049579</v>
      </c>
      <c r="AH508" s="437">
        <v>842.15055769346577</v>
      </c>
      <c r="AI508" s="437">
        <v>845.75767380991897</v>
      </c>
      <c r="AJ508" s="435">
        <v>863.37159016845669</v>
      </c>
      <c r="AK508" s="425">
        <f t="shared" si="82"/>
        <v>861.956165704407</v>
      </c>
      <c r="AL508" s="476">
        <f t="shared" si="83"/>
        <v>1.4154244640496927</v>
      </c>
      <c r="AM508" s="426">
        <v>10</v>
      </c>
      <c r="AN508" s="426">
        <v>10</v>
      </c>
    </row>
    <row r="509" spans="1:40">
      <c r="A509" s="431">
        <v>624</v>
      </c>
      <c r="B509" s="432" t="s">
        <v>583</v>
      </c>
      <c r="C509" s="433">
        <v>5117</v>
      </c>
      <c r="D509" s="485">
        <v>350.48709747440535</v>
      </c>
      <c r="E509" s="485">
        <v>347.35460658878799</v>
      </c>
      <c r="F509" s="486">
        <v>347.52527092168577</v>
      </c>
      <c r="G509" s="486">
        <v>347.52527092168577</v>
      </c>
      <c r="H509" s="490">
        <f t="shared" si="75"/>
        <v>0</v>
      </c>
      <c r="I509" s="480">
        <v>243.62604531162287</v>
      </c>
      <c r="J509" s="480">
        <v>248.66735505117416</v>
      </c>
      <c r="K509" s="488">
        <v>243.7277752361698</v>
      </c>
      <c r="L509" s="488">
        <v>243.7277752361698</v>
      </c>
      <c r="M509" s="477">
        <f t="shared" si="76"/>
        <v>0</v>
      </c>
      <c r="N509" s="437">
        <v>594.11314278602822</v>
      </c>
      <c r="O509" s="437">
        <v>596.02196163996211</v>
      </c>
      <c r="P509" s="435">
        <v>591.25304615785558</v>
      </c>
      <c r="Q509" s="435">
        <v>591.25304615785558</v>
      </c>
      <c r="R509" s="476">
        <f t="shared" si="77"/>
        <v>0</v>
      </c>
      <c r="S509" s="437">
        <v>213.32348924474306</v>
      </c>
      <c r="T509" s="437">
        <v>213.32348924474306</v>
      </c>
      <c r="U509" s="435">
        <v>211.06737421112763</v>
      </c>
      <c r="V509" s="435">
        <v>211.06737421112763</v>
      </c>
      <c r="W509" s="476">
        <f t="shared" si="78"/>
        <v>0</v>
      </c>
      <c r="X509" s="437">
        <v>807.43663203077131</v>
      </c>
      <c r="Y509" s="437">
        <v>809.3454508847052</v>
      </c>
      <c r="Z509" s="435">
        <v>802.32042036898315</v>
      </c>
      <c r="AA509" s="435">
        <v>802.32042036898315</v>
      </c>
      <c r="AB509" s="476">
        <f t="shared" si="79"/>
        <v>0</v>
      </c>
      <c r="AC509" s="437">
        <v>143.80196807220258</v>
      </c>
      <c r="AD509" s="437">
        <v>143.55746386727071</v>
      </c>
      <c r="AE509" s="437">
        <v>143.55746386727071</v>
      </c>
      <c r="AF509" s="435">
        <f t="shared" si="80"/>
        <v>139.66076336851967</v>
      </c>
      <c r="AG509" s="476">
        <f t="shared" si="81"/>
        <v>3.896700498751045</v>
      </c>
      <c r="AH509" s="437">
        <v>951.23860010297381</v>
      </c>
      <c r="AI509" s="437">
        <v>952.90291475197591</v>
      </c>
      <c r="AJ509" s="435">
        <v>945.87788423625398</v>
      </c>
      <c r="AK509" s="425">
        <f t="shared" si="82"/>
        <v>941.98118373750299</v>
      </c>
      <c r="AL509" s="476">
        <f t="shared" si="83"/>
        <v>3.8967004987509881</v>
      </c>
      <c r="AM509" s="426">
        <v>8</v>
      </c>
      <c r="AN509" s="426">
        <v>8</v>
      </c>
    </row>
    <row r="510" spans="1:40">
      <c r="A510" s="431">
        <v>625</v>
      </c>
      <c r="B510" s="432" t="s">
        <v>212</v>
      </c>
      <c r="C510" s="433">
        <v>2991</v>
      </c>
      <c r="D510" s="485">
        <v>591.19339013112221</v>
      </c>
      <c r="E510" s="485">
        <v>586.283158962122</v>
      </c>
      <c r="F510" s="486">
        <v>587.06979269484748</v>
      </c>
      <c r="G510" s="486">
        <v>587.06979269484748</v>
      </c>
      <c r="H510" s="490">
        <f t="shared" si="75"/>
        <v>0</v>
      </c>
      <c r="I510" s="480">
        <v>402.44299854598904</v>
      </c>
      <c r="J510" s="480">
        <v>409.20409626023951</v>
      </c>
      <c r="K510" s="488">
        <v>409.78627699474544</v>
      </c>
      <c r="L510" s="488">
        <v>409.78627699474544</v>
      </c>
      <c r="M510" s="477">
        <f t="shared" si="76"/>
        <v>0</v>
      </c>
      <c r="N510" s="437">
        <v>993.63638867711131</v>
      </c>
      <c r="O510" s="437">
        <v>995.48725522236145</v>
      </c>
      <c r="P510" s="435">
        <v>996.85606968959291</v>
      </c>
      <c r="Q510" s="435">
        <v>996.85606968959291</v>
      </c>
      <c r="R510" s="476">
        <f t="shared" si="77"/>
        <v>0</v>
      </c>
      <c r="S510" s="437">
        <v>195.65999680673832</v>
      </c>
      <c r="T510" s="437">
        <v>195.65999680673832</v>
      </c>
      <c r="U510" s="435">
        <v>194.3863342445197</v>
      </c>
      <c r="V510" s="435">
        <v>194.3863342445197</v>
      </c>
      <c r="W510" s="476">
        <f t="shared" si="78"/>
        <v>0</v>
      </c>
      <c r="X510" s="437">
        <v>1189.2963854838497</v>
      </c>
      <c r="Y510" s="437">
        <v>1191.1472520290997</v>
      </c>
      <c r="Z510" s="435">
        <v>1191.2424039341124</v>
      </c>
      <c r="AA510" s="435">
        <v>1191.2424039341124</v>
      </c>
      <c r="AB510" s="476">
        <f t="shared" si="79"/>
        <v>0</v>
      </c>
      <c r="AC510" s="437">
        <v>190.87373733631267</v>
      </c>
      <c r="AD510" s="437">
        <v>189.73983577311952</v>
      </c>
      <c r="AE510" s="437">
        <v>189.73983577311952</v>
      </c>
      <c r="AF510" s="435">
        <f t="shared" si="80"/>
        <v>186.31140360669337</v>
      </c>
      <c r="AG510" s="476">
        <f t="shared" si="81"/>
        <v>3.4284321664261483</v>
      </c>
      <c r="AH510" s="437">
        <v>1380.1701228201623</v>
      </c>
      <c r="AI510" s="437">
        <v>1380.8870878022192</v>
      </c>
      <c r="AJ510" s="435">
        <v>1380.9822397072321</v>
      </c>
      <c r="AK510" s="425">
        <f t="shared" si="82"/>
        <v>1377.5538075408058</v>
      </c>
      <c r="AL510" s="476">
        <f t="shared" si="83"/>
        <v>3.4284321664263189</v>
      </c>
      <c r="AM510" s="426">
        <v>17</v>
      </c>
      <c r="AN510" s="426">
        <v>17</v>
      </c>
    </row>
    <row r="511" spans="1:40">
      <c r="A511" s="431">
        <v>626</v>
      </c>
      <c r="B511" s="432" t="s">
        <v>213</v>
      </c>
      <c r="C511" s="433">
        <v>4835</v>
      </c>
      <c r="D511" s="485">
        <v>405.43496394055063</v>
      </c>
      <c r="E511" s="485">
        <v>401.79542361291738</v>
      </c>
      <c r="F511" s="486">
        <v>400.18129751500288</v>
      </c>
      <c r="G511" s="486">
        <v>400.18129751500288</v>
      </c>
      <c r="H511" s="490">
        <f t="shared" si="75"/>
        <v>0</v>
      </c>
      <c r="I511" s="480">
        <v>-364.97854894507162</v>
      </c>
      <c r="J511" s="480">
        <v>-356.1666839318147</v>
      </c>
      <c r="K511" s="488">
        <v>-354.82681449859717</v>
      </c>
      <c r="L511" s="488">
        <v>-354.82681449859717</v>
      </c>
      <c r="M511" s="477">
        <f t="shared" si="76"/>
        <v>0</v>
      </c>
      <c r="N511" s="437">
        <v>40.456414995478966</v>
      </c>
      <c r="O511" s="437">
        <v>45.628739681102637</v>
      </c>
      <c r="P511" s="435">
        <v>45.35448301640573</v>
      </c>
      <c r="Q511" s="435">
        <v>45.35448301640573</v>
      </c>
      <c r="R511" s="476">
        <f t="shared" si="77"/>
        <v>0</v>
      </c>
      <c r="S511" s="437">
        <v>331.83647088296584</v>
      </c>
      <c r="T511" s="437">
        <v>331.83647088296584</v>
      </c>
      <c r="U511" s="435">
        <v>331.55092184729654</v>
      </c>
      <c r="V511" s="435">
        <v>331.55092184729654</v>
      </c>
      <c r="W511" s="476">
        <f t="shared" si="78"/>
        <v>0</v>
      </c>
      <c r="X511" s="437">
        <v>372.29288587844479</v>
      </c>
      <c r="Y511" s="437">
        <v>377.46521056406846</v>
      </c>
      <c r="Z511" s="435">
        <v>376.90540486370224</v>
      </c>
      <c r="AA511" s="435">
        <v>376.90540486370224</v>
      </c>
      <c r="AB511" s="476">
        <f t="shared" si="79"/>
        <v>0</v>
      </c>
      <c r="AC511" s="437">
        <v>201.19685732734595</v>
      </c>
      <c r="AD511" s="437">
        <v>199.65667807075238</v>
      </c>
      <c r="AE511" s="437">
        <v>199.65667807075238</v>
      </c>
      <c r="AF511" s="435">
        <f t="shared" si="80"/>
        <v>198.12666026639582</v>
      </c>
      <c r="AG511" s="476">
        <f t="shared" si="81"/>
        <v>1.5300178043565609</v>
      </c>
      <c r="AH511" s="437">
        <v>573.48974320579077</v>
      </c>
      <c r="AI511" s="437">
        <v>577.12188863482083</v>
      </c>
      <c r="AJ511" s="435">
        <v>576.56208293445457</v>
      </c>
      <c r="AK511" s="425">
        <f t="shared" si="82"/>
        <v>575.03206513009809</v>
      </c>
      <c r="AL511" s="476">
        <f t="shared" si="83"/>
        <v>1.5300178043564756</v>
      </c>
      <c r="AM511" s="426">
        <v>17</v>
      </c>
      <c r="AN511" s="426">
        <v>17</v>
      </c>
    </row>
    <row r="512" spans="1:40">
      <c r="A512" s="431">
        <v>630</v>
      </c>
      <c r="B512" s="432" t="s">
        <v>214</v>
      </c>
      <c r="C512" s="433">
        <v>1635</v>
      </c>
      <c r="D512" s="485">
        <v>1558.6665909529247</v>
      </c>
      <c r="E512" s="485">
        <v>1546.2316535725652</v>
      </c>
      <c r="F512" s="486">
        <v>1549.0752913438425</v>
      </c>
      <c r="G512" s="486">
        <v>1549.0752913438425</v>
      </c>
      <c r="H512" s="490">
        <f t="shared" si="75"/>
        <v>0</v>
      </c>
      <c r="I512" s="480">
        <v>-416.53198356723635</v>
      </c>
      <c r="J512" s="480">
        <v>-409.57172860095335</v>
      </c>
      <c r="K512" s="488">
        <v>-404.14445968889788</v>
      </c>
      <c r="L512" s="488">
        <v>-404.14445968889788</v>
      </c>
      <c r="M512" s="477">
        <f t="shared" si="76"/>
        <v>0</v>
      </c>
      <c r="N512" s="437">
        <v>1142.1346073856882</v>
      </c>
      <c r="O512" s="437">
        <v>1136.6599249716119</v>
      </c>
      <c r="P512" s="435">
        <v>1144.9308316549445</v>
      </c>
      <c r="Q512" s="435">
        <v>1144.9308316549445</v>
      </c>
      <c r="R512" s="476">
        <f t="shared" si="77"/>
        <v>0</v>
      </c>
      <c r="S512" s="437">
        <v>345.60531855884096</v>
      </c>
      <c r="T512" s="437">
        <v>345.60531855884096</v>
      </c>
      <c r="U512" s="435">
        <v>341.62075639946192</v>
      </c>
      <c r="V512" s="435">
        <v>341.62075639946192</v>
      </c>
      <c r="W512" s="476">
        <f t="shared" si="78"/>
        <v>0</v>
      </c>
      <c r="X512" s="437">
        <v>1487.7399259445294</v>
      </c>
      <c r="Y512" s="437">
        <v>1482.2652435304528</v>
      </c>
      <c r="Z512" s="435">
        <v>1486.5515880544062</v>
      </c>
      <c r="AA512" s="435">
        <v>1486.5515880544062</v>
      </c>
      <c r="AB512" s="476">
        <f t="shared" si="79"/>
        <v>0</v>
      </c>
      <c r="AC512" s="437">
        <v>183.14141764452867</v>
      </c>
      <c r="AD512" s="437">
        <v>182.28543463305132</v>
      </c>
      <c r="AE512" s="437">
        <v>182.28543463305132</v>
      </c>
      <c r="AF512" s="435">
        <f t="shared" si="80"/>
        <v>180.45257154142186</v>
      </c>
      <c r="AG512" s="476">
        <f t="shared" si="81"/>
        <v>1.8328630916294628</v>
      </c>
      <c r="AH512" s="437">
        <v>1670.8813435890581</v>
      </c>
      <c r="AI512" s="437">
        <v>1664.5506781635042</v>
      </c>
      <c r="AJ512" s="435">
        <v>1668.8370226874576</v>
      </c>
      <c r="AK512" s="425">
        <f t="shared" si="82"/>
        <v>1667.0041595958282</v>
      </c>
      <c r="AL512" s="476">
        <f t="shared" si="83"/>
        <v>1.832863091629406</v>
      </c>
      <c r="AM512" s="426">
        <v>17</v>
      </c>
      <c r="AN512" s="426">
        <v>17</v>
      </c>
    </row>
    <row r="513" spans="1:40">
      <c r="A513" s="431">
        <v>631</v>
      </c>
      <c r="B513" s="432" t="s">
        <v>215</v>
      </c>
      <c r="C513" s="433">
        <v>1963</v>
      </c>
      <c r="D513" s="485">
        <v>146.65547272061522</v>
      </c>
      <c r="E513" s="485">
        <v>145.2194923943313</v>
      </c>
      <c r="F513" s="486">
        <v>141.21043033275788</v>
      </c>
      <c r="G513" s="486">
        <v>141.21043033275788</v>
      </c>
      <c r="H513" s="490">
        <f t="shared" si="75"/>
        <v>0</v>
      </c>
      <c r="I513" s="480">
        <v>53.369496575418353</v>
      </c>
      <c r="J513" s="480">
        <v>150.50370288018206</v>
      </c>
      <c r="K513" s="488">
        <v>136.33384506769485</v>
      </c>
      <c r="L513" s="488">
        <v>136.33384506769485</v>
      </c>
      <c r="M513" s="477">
        <f t="shared" si="76"/>
        <v>0</v>
      </c>
      <c r="N513" s="437">
        <v>200.02496929603356</v>
      </c>
      <c r="O513" s="437">
        <v>295.72319527451339</v>
      </c>
      <c r="P513" s="435">
        <v>277.54427540045276</v>
      </c>
      <c r="Q513" s="435">
        <v>277.54427540045276</v>
      </c>
      <c r="R513" s="476">
        <f t="shared" si="77"/>
        <v>0</v>
      </c>
      <c r="S513" s="437">
        <v>301.64979131340692</v>
      </c>
      <c r="T513" s="437">
        <v>301.64979131340692</v>
      </c>
      <c r="U513" s="435">
        <v>302.1363190328322</v>
      </c>
      <c r="V513" s="435">
        <v>302.1363190328322</v>
      </c>
      <c r="W513" s="476">
        <f t="shared" si="78"/>
        <v>0</v>
      </c>
      <c r="X513" s="437">
        <v>501.67476060944051</v>
      </c>
      <c r="Y513" s="437">
        <v>597.37298658792031</v>
      </c>
      <c r="Z513" s="435">
        <v>579.68059443328502</v>
      </c>
      <c r="AA513" s="435">
        <v>579.68059443328502</v>
      </c>
      <c r="AB513" s="476">
        <f t="shared" si="79"/>
        <v>0</v>
      </c>
      <c r="AC513" s="437">
        <v>174.52420159482634</v>
      </c>
      <c r="AD513" s="437">
        <v>173.71407380087066</v>
      </c>
      <c r="AE513" s="437">
        <v>173.71407380087066</v>
      </c>
      <c r="AF513" s="435">
        <f t="shared" si="80"/>
        <v>169.76572738189327</v>
      </c>
      <c r="AG513" s="476">
        <f t="shared" si="81"/>
        <v>3.948346418977394</v>
      </c>
      <c r="AH513" s="437">
        <v>676.19896220426688</v>
      </c>
      <c r="AI513" s="437">
        <v>771.08706038879097</v>
      </c>
      <c r="AJ513" s="435">
        <v>753.39466823415569</v>
      </c>
      <c r="AK513" s="425">
        <f t="shared" si="82"/>
        <v>749.44632181517829</v>
      </c>
      <c r="AL513" s="476">
        <f t="shared" si="83"/>
        <v>3.948346418977394</v>
      </c>
      <c r="AM513" s="426">
        <v>2</v>
      </c>
      <c r="AN513" s="426">
        <v>2</v>
      </c>
    </row>
    <row r="514" spans="1:40">
      <c r="A514" s="431">
        <v>635</v>
      </c>
      <c r="B514" s="432" t="s">
        <v>216</v>
      </c>
      <c r="C514" s="433">
        <v>6347</v>
      </c>
      <c r="D514" s="485">
        <v>185.68461084827382</v>
      </c>
      <c r="E514" s="485">
        <v>183.81233329349803</v>
      </c>
      <c r="F514" s="486">
        <v>184.06209369487004</v>
      </c>
      <c r="G514" s="486">
        <v>184.06209369487004</v>
      </c>
      <c r="H514" s="490">
        <f t="shared" si="75"/>
        <v>0</v>
      </c>
      <c r="I514" s="480">
        <v>-77.686914292005937</v>
      </c>
      <c r="J514" s="480">
        <v>-70.767159018972734</v>
      </c>
      <c r="K514" s="488">
        <v>-84.992025048423159</v>
      </c>
      <c r="L514" s="488">
        <v>-84.992025048423159</v>
      </c>
      <c r="M514" s="477">
        <f t="shared" si="76"/>
        <v>0</v>
      </c>
      <c r="N514" s="437">
        <v>107.9976965562679</v>
      </c>
      <c r="O514" s="437">
        <v>113.04517427452528</v>
      </c>
      <c r="P514" s="435">
        <v>99.070068646446913</v>
      </c>
      <c r="Q514" s="435">
        <v>99.070068646446913</v>
      </c>
      <c r="R514" s="476">
        <f t="shared" si="77"/>
        <v>0</v>
      </c>
      <c r="S514" s="437">
        <v>364.13982405382512</v>
      </c>
      <c r="T514" s="437">
        <v>364.13982405382512</v>
      </c>
      <c r="U514" s="435">
        <v>365.45173304874476</v>
      </c>
      <c r="V514" s="435">
        <v>365.45173304874476</v>
      </c>
      <c r="W514" s="476">
        <f t="shared" si="78"/>
        <v>0</v>
      </c>
      <c r="X514" s="437">
        <v>472.13752061009308</v>
      </c>
      <c r="Y514" s="437">
        <v>477.18499832835045</v>
      </c>
      <c r="Z514" s="435">
        <v>464.5218016951917</v>
      </c>
      <c r="AA514" s="435">
        <v>464.5218016951917</v>
      </c>
      <c r="AB514" s="476">
        <f t="shared" si="79"/>
        <v>0</v>
      </c>
      <c r="AC514" s="437">
        <v>200.10925457365005</v>
      </c>
      <c r="AD514" s="437">
        <v>198.7346879096838</v>
      </c>
      <c r="AE514" s="437">
        <v>198.7346879096838</v>
      </c>
      <c r="AF514" s="435">
        <f t="shared" si="80"/>
        <v>195.1698383908157</v>
      </c>
      <c r="AG514" s="476">
        <f t="shared" si="81"/>
        <v>3.5648495188681011</v>
      </c>
      <c r="AH514" s="437">
        <v>672.24677518374301</v>
      </c>
      <c r="AI514" s="437">
        <v>675.91968623803416</v>
      </c>
      <c r="AJ514" s="435">
        <v>663.25648960487547</v>
      </c>
      <c r="AK514" s="425">
        <f t="shared" si="82"/>
        <v>659.69164008600728</v>
      </c>
      <c r="AL514" s="476">
        <f t="shared" si="83"/>
        <v>3.5648495188681864</v>
      </c>
      <c r="AM514" s="426">
        <v>6</v>
      </c>
      <c r="AN514" s="426">
        <v>6</v>
      </c>
    </row>
    <row r="515" spans="1:40">
      <c r="A515" s="431">
        <v>636</v>
      </c>
      <c r="B515" s="432" t="s">
        <v>217</v>
      </c>
      <c r="C515" s="433">
        <v>8154</v>
      </c>
      <c r="D515" s="485">
        <v>505.42067153797319</v>
      </c>
      <c r="E515" s="485">
        <v>501.05910466395028</v>
      </c>
      <c r="F515" s="486">
        <v>503.98251336634621</v>
      </c>
      <c r="G515" s="486">
        <v>503.98251336634621</v>
      </c>
      <c r="H515" s="490">
        <f t="shared" si="75"/>
        <v>0</v>
      </c>
      <c r="I515" s="480">
        <v>58.29634511553953</v>
      </c>
      <c r="J515" s="480">
        <v>63.919606282806981</v>
      </c>
      <c r="K515" s="488">
        <v>58.511362411713378</v>
      </c>
      <c r="L515" s="488">
        <v>58.511362411713378</v>
      </c>
      <c r="M515" s="477">
        <f t="shared" si="76"/>
        <v>0</v>
      </c>
      <c r="N515" s="437">
        <v>563.7170166535127</v>
      </c>
      <c r="O515" s="437">
        <v>564.97871094675725</v>
      </c>
      <c r="P515" s="435">
        <v>562.49387577805965</v>
      </c>
      <c r="Q515" s="435">
        <v>562.49387577805965</v>
      </c>
      <c r="R515" s="476">
        <f t="shared" si="77"/>
        <v>0</v>
      </c>
      <c r="S515" s="437">
        <v>457.94864402508642</v>
      </c>
      <c r="T515" s="437">
        <v>457.94864402508642</v>
      </c>
      <c r="U515" s="435">
        <v>458.86894199355379</v>
      </c>
      <c r="V515" s="435">
        <v>458.86894199355379</v>
      </c>
      <c r="W515" s="476">
        <f t="shared" si="78"/>
        <v>0</v>
      </c>
      <c r="X515" s="437">
        <v>1021.6656606785991</v>
      </c>
      <c r="Y515" s="437">
        <v>1022.9273549718438</v>
      </c>
      <c r="Z515" s="435">
        <v>1021.3628177716134</v>
      </c>
      <c r="AA515" s="435">
        <v>1021.3628177716134</v>
      </c>
      <c r="AB515" s="476">
        <f t="shared" si="79"/>
        <v>0</v>
      </c>
      <c r="AC515" s="437">
        <v>217.26418396434627</v>
      </c>
      <c r="AD515" s="437">
        <v>216.07697162432825</v>
      </c>
      <c r="AE515" s="437">
        <v>216.07697162432825</v>
      </c>
      <c r="AF515" s="435">
        <f t="shared" si="80"/>
        <v>213.2061052241842</v>
      </c>
      <c r="AG515" s="476">
        <f t="shared" si="81"/>
        <v>2.8708664001440525</v>
      </c>
      <c r="AH515" s="437">
        <v>1238.9298446429452</v>
      </c>
      <c r="AI515" s="437">
        <v>1239.0043265961719</v>
      </c>
      <c r="AJ515" s="435">
        <v>1237.4397893959417</v>
      </c>
      <c r="AK515" s="425">
        <f t="shared" si="82"/>
        <v>1234.5689229957977</v>
      </c>
      <c r="AL515" s="476">
        <f t="shared" si="83"/>
        <v>2.8708664001439956</v>
      </c>
      <c r="AM515" s="426">
        <v>2</v>
      </c>
      <c r="AN515" s="426">
        <v>2</v>
      </c>
    </row>
    <row r="516" spans="1:40">
      <c r="A516" s="431">
        <v>638</v>
      </c>
      <c r="B516" s="432" t="s">
        <v>584</v>
      </c>
      <c r="C516" s="433">
        <v>51232</v>
      </c>
      <c r="D516" s="485">
        <v>527.79218246784887</v>
      </c>
      <c r="E516" s="485">
        <v>523.13185226843871</v>
      </c>
      <c r="F516" s="486">
        <v>522.99332210824025</v>
      </c>
      <c r="G516" s="486">
        <v>522.99332210824025</v>
      </c>
      <c r="H516" s="490">
        <f t="shared" si="75"/>
        <v>0</v>
      </c>
      <c r="I516" s="480">
        <v>339.73338671174116</v>
      </c>
      <c r="J516" s="480">
        <v>345.51112209996478</v>
      </c>
      <c r="K516" s="488">
        <v>332.97108101633592</v>
      </c>
      <c r="L516" s="488">
        <v>332.97108101633592</v>
      </c>
      <c r="M516" s="477">
        <f t="shared" si="76"/>
        <v>0</v>
      </c>
      <c r="N516" s="437">
        <v>867.52556917959009</v>
      </c>
      <c r="O516" s="437">
        <v>868.64297436840343</v>
      </c>
      <c r="P516" s="435">
        <v>855.96440312457617</v>
      </c>
      <c r="Q516" s="435">
        <v>855.96440312457617</v>
      </c>
      <c r="R516" s="476">
        <f t="shared" si="77"/>
        <v>0</v>
      </c>
      <c r="S516" s="437">
        <v>-67.505755124280128</v>
      </c>
      <c r="T516" s="437">
        <v>-67.505755124280128</v>
      </c>
      <c r="U516" s="435">
        <v>-67.28122852147203</v>
      </c>
      <c r="V516" s="435">
        <v>-67.28122852147203</v>
      </c>
      <c r="W516" s="476">
        <f t="shared" si="78"/>
        <v>0</v>
      </c>
      <c r="X516" s="437">
        <v>800.01981405530989</v>
      </c>
      <c r="Y516" s="437">
        <v>801.13721924412323</v>
      </c>
      <c r="Z516" s="435">
        <v>788.68317460310413</v>
      </c>
      <c r="AA516" s="435">
        <v>788.68317460310413</v>
      </c>
      <c r="AB516" s="476">
        <f t="shared" si="79"/>
        <v>0</v>
      </c>
      <c r="AC516" s="437">
        <v>146.10532086134955</v>
      </c>
      <c r="AD516" s="437">
        <v>146.26534199697645</v>
      </c>
      <c r="AE516" s="437">
        <v>146.26534199697645</v>
      </c>
      <c r="AF516" s="435">
        <f t="shared" si="80"/>
        <v>142.97549468459584</v>
      </c>
      <c r="AG516" s="476">
        <f t="shared" si="81"/>
        <v>3.2898473123806014</v>
      </c>
      <c r="AH516" s="437">
        <v>946.12513491665948</v>
      </c>
      <c r="AI516" s="437">
        <v>947.40256124109976</v>
      </c>
      <c r="AJ516" s="435">
        <v>934.94851660008067</v>
      </c>
      <c r="AK516" s="425">
        <f t="shared" si="82"/>
        <v>931.65866928769992</v>
      </c>
      <c r="AL516" s="476">
        <f t="shared" si="83"/>
        <v>3.2898473123807435</v>
      </c>
      <c r="AM516" s="426">
        <v>1</v>
      </c>
      <c r="AN516" s="427">
        <v>32</v>
      </c>
    </row>
    <row r="517" spans="1:40">
      <c r="A517" s="431">
        <v>678</v>
      </c>
      <c r="B517" s="432" t="s">
        <v>585</v>
      </c>
      <c r="C517" s="433">
        <v>24073</v>
      </c>
      <c r="D517" s="485">
        <v>477.21162876096901</v>
      </c>
      <c r="E517" s="485">
        <v>472.99716168514584</v>
      </c>
      <c r="F517" s="486">
        <v>476.36643964982471</v>
      </c>
      <c r="G517" s="486">
        <v>476.36643964982471</v>
      </c>
      <c r="H517" s="490">
        <f t="shared" si="75"/>
        <v>0</v>
      </c>
      <c r="I517" s="480">
        <v>27.484296290012765</v>
      </c>
      <c r="J517" s="480">
        <v>34.148196298676304</v>
      </c>
      <c r="K517" s="488">
        <v>29.38593800024784</v>
      </c>
      <c r="L517" s="488">
        <v>29.38593800024784</v>
      </c>
      <c r="M517" s="477">
        <f t="shared" si="76"/>
        <v>0</v>
      </c>
      <c r="N517" s="437">
        <v>504.69592505098177</v>
      </c>
      <c r="O517" s="437">
        <v>507.14535798382218</v>
      </c>
      <c r="P517" s="435">
        <v>505.75237765007256</v>
      </c>
      <c r="Q517" s="435">
        <v>505.75237765007256</v>
      </c>
      <c r="R517" s="476">
        <f t="shared" si="77"/>
        <v>0</v>
      </c>
      <c r="S517" s="437">
        <v>327.13119233739383</v>
      </c>
      <c r="T517" s="437">
        <v>327.13119233739383</v>
      </c>
      <c r="U517" s="435">
        <v>326.58199358097932</v>
      </c>
      <c r="V517" s="435">
        <v>326.58199358097932</v>
      </c>
      <c r="W517" s="476">
        <f t="shared" si="78"/>
        <v>0</v>
      </c>
      <c r="X517" s="437">
        <v>831.82711738837554</v>
      </c>
      <c r="Y517" s="437">
        <v>834.27655032121595</v>
      </c>
      <c r="Z517" s="435">
        <v>832.33437123105193</v>
      </c>
      <c r="AA517" s="435">
        <v>832.33437123105193</v>
      </c>
      <c r="AB517" s="476">
        <f t="shared" si="79"/>
        <v>0</v>
      </c>
      <c r="AC517" s="437">
        <v>146.55095800663389</v>
      </c>
      <c r="AD517" s="437">
        <v>146.2641045214412</v>
      </c>
      <c r="AE517" s="437">
        <v>146.2641045214412</v>
      </c>
      <c r="AF517" s="435">
        <f t="shared" si="80"/>
        <v>143.52533776924452</v>
      </c>
      <c r="AG517" s="476">
        <f t="shared" si="81"/>
        <v>2.7387667521966819</v>
      </c>
      <c r="AH517" s="437">
        <v>978.37807539500943</v>
      </c>
      <c r="AI517" s="437">
        <v>980.54065484265709</v>
      </c>
      <c r="AJ517" s="435">
        <v>978.59847575249319</v>
      </c>
      <c r="AK517" s="425">
        <f t="shared" si="82"/>
        <v>975.85970900029645</v>
      </c>
      <c r="AL517" s="476">
        <f t="shared" si="83"/>
        <v>2.7387667521967387</v>
      </c>
      <c r="AM517" s="426">
        <v>17</v>
      </c>
      <c r="AN517" s="426">
        <v>17</v>
      </c>
    </row>
    <row r="518" spans="1:40">
      <c r="A518" s="431">
        <v>680</v>
      </c>
      <c r="B518" s="432" t="s">
        <v>586</v>
      </c>
      <c r="C518" s="433">
        <v>24942</v>
      </c>
      <c r="D518" s="485">
        <v>335.61542871421045</v>
      </c>
      <c r="E518" s="485">
        <v>332.40415859222298</v>
      </c>
      <c r="F518" s="486">
        <v>333.08464466376927</v>
      </c>
      <c r="G518" s="486">
        <v>333.08464466376927</v>
      </c>
      <c r="H518" s="490">
        <f t="shared" si="75"/>
        <v>0</v>
      </c>
      <c r="I518" s="480">
        <v>8.7767952213958829</v>
      </c>
      <c r="J518" s="480">
        <v>14.822082625994666</v>
      </c>
      <c r="K518" s="488">
        <v>4.3095051411838554</v>
      </c>
      <c r="L518" s="488">
        <v>4.3095051411838554</v>
      </c>
      <c r="M518" s="477">
        <f t="shared" si="76"/>
        <v>0</v>
      </c>
      <c r="N518" s="437">
        <v>344.39222393560635</v>
      </c>
      <c r="O518" s="437">
        <v>347.22624121821764</v>
      </c>
      <c r="P518" s="435">
        <v>337.39414980495314</v>
      </c>
      <c r="Q518" s="435">
        <v>337.39414980495314</v>
      </c>
      <c r="R518" s="476">
        <f t="shared" si="77"/>
        <v>0</v>
      </c>
      <c r="S518" s="437">
        <v>62.002668635733087</v>
      </c>
      <c r="T518" s="437">
        <v>62.002668635733087</v>
      </c>
      <c r="U518" s="435">
        <v>61.28180032071306</v>
      </c>
      <c r="V518" s="435">
        <v>61.28180032071306</v>
      </c>
      <c r="W518" s="476">
        <f t="shared" si="78"/>
        <v>0</v>
      </c>
      <c r="X518" s="437">
        <v>406.39489257133943</v>
      </c>
      <c r="Y518" s="437">
        <v>409.22890985395071</v>
      </c>
      <c r="Z518" s="435">
        <v>398.67595012566619</v>
      </c>
      <c r="AA518" s="435">
        <v>398.67595012566619</v>
      </c>
      <c r="AB518" s="476">
        <f t="shared" si="79"/>
        <v>0</v>
      </c>
      <c r="AC518" s="437">
        <v>139.90667332496395</v>
      </c>
      <c r="AD518" s="437">
        <v>139.65413257757876</v>
      </c>
      <c r="AE518" s="437">
        <v>139.65413257757876</v>
      </c>
      <c r="AF518" s="435">
        <f t="shared" si="80"/>
        <v>137.45566719937267</v>
      </c>
      <c r="AG518" s="476">
        <f t="shared" si="81"/>
        <v>2.1984653782060946</v>
      </c>
      <c r="AH518" s="437">
        <v>546.30156589630337</v>
      </c>
      <c r="AI518" s="437">
        <v>548.88304243152947</v>
      </c>
      <c r="AJ518" s="435">
        <v>538.33008270324501</v>
      </c>
      <c r="AK518" s="425">
        <f t="shared" si="82"/>
        <v>536.13161732503886</v>
      </c>
      <c r="AL518" s="476">
        <f t="shared" si="83"/>
        <v>2.1984653782061514</v>
      </c>
      <c r="AM518" s="426">
        <v>2</v>
      </c>
      <c r="AN518" s="426">
        <v>2</v>
      </c>
    </row>
    <row r="519" spans="1:40">
      <c r="A519" s="431">
        <v>681</v>
      </c>
      <c r="B519" s="432" t="s">
        <v>221</v>
      </c>
      <c r="C519" s="433">
        <v>3308</v>
      </c>
      <c r="D519" s="485">
        <v>43.789886411914374</v>
      </c>
      <c r="E519" s="485">
        <v>42.917257910098151</v>
      </c>
      <c r="F519" s="486">
        <v>45.025063260590152</v>
      </c>
      <c r="G519" s="486">
        <v>45.025063260590152</v>
      </c>
      <c r="H519" s="490">
        <f t="shared" si="75"/>
        <v>0</v>
      </c>
      <c r="I519" s="480">
        <v>133.92396715268796</v>
      </c>
      <c r="J519" s="480">
        <v>141.32546135447174</v>
      </c>
      <c r="K519" s="488">
        <v>132.22329335153015</v>
      </c>
      <c r="L519" s="488">
        <v>132.22329335153015</v>
      </c>
      <c r="M519" s="477">
        <f t="shared" si="76"/>
        <v>0</v>
      </c>
      <c r="N519" s="437">
        <v>177.71385356460235</v>
      </c>
      <c r="O519" s="437">
        <v>184.24271926456987</v>
      </c>
      <c r="P519" s="435">
        <v>177.24835661212029</v>
      </c>
      <c r="Q519" s="435">
        <v>177.24835661212029</v>
      </c>
      <c r="R519" s="476">
        <f t="shared" si="77"/>
        <v>0</v>
      </c>
      <c r="S519" s="437">
        <v>345.51635461805017</v>
      </c>
      <c r="T519" s="437">
        <v>345.51635461805017</v>
      </c>
      <c r="U519" s="435">
        <v>346.93861267398773</v>
      </c>
      <c r="V519" s="435">
        <v>346.93861267398773</v>
      </c>
      <c r="W519" s="476">
        <f t="shared" si="78"/>
        <v>0</v>
      </c>
      <c r="X519" s="437">
        <v>523.23020818265252</v>
      </c>
      <c r="Y519" s="437">
        <v>529.7590738826201</v>
      </c>
      <c r="Z519" s="435">
        <v>524.18696928610802</v>
      </c>
      <c r="AA519" s="435">
        <v>524.18696928610802</v>
      </c>
      <c r="AB519" s="476">
        <f t="shared" si="79"/>
        <v>0</v>
      </c>
      <c r="AC519" s="437">
        <v>244.44986834298066</v>
      </c>
      <c r="AD519" s="437">
        <v>242.21028966452099</v>
      </c>
      <c r="AE519" s="437">
        <v>242.21028966452099</v>
      </c>
      <c r="AF519" s="435">
        <f t="shared" si="80"/>
        <v>242.44926070990019</v>
      </c>
      <c r="AG519" s="476">
        <f t="shared" si="81"/>
        <v>-0.238971045379202</v>
      </c>
      <c r="AH519" s="437">
        <v>767.68007652563313</v>
      </c>
      <c r="AI519" s="437">
        <v>771.96936354714114</v>
      </c>
      <c r="AJ519" s="435">
        <v>766.39725895062907</v>
      </c>
      <c r="AK519" s="425">
        <f t="shared" si="82"/>
        <v>766.63622999600818</v>
      </c>
      <c r="AL519" s="476">
        <f t="shared" si="83"/>
        <v>-0.23897104537911673</v>
      </c>
      <c r="AM519" s="426">
        <v>10</v>
      </c>
      <c r="AN519" s="426">
        <v>10</v>
      </c>
    </row>
    <row r="520" spans="1:40">
      <c r="A520" s="431">
        <v>683</v>
      </c>
      <c r="B520" s="432" t="s">
        <v>222</v>
      </c>
      <c r="C520" s="433">
        <v>3618</v>
      </c>
      <c r="D520" s="485">
        <v>1457.5128563113308</v>
      </c>
      <c r="E520" s="485">
        <v>1445.6884849148378</v>
      </c>
      <c r="F520" s="486">
        <v>1441.6434274546307</v>
      </c>
      <c r="G520" s="486">
        <v>1441.6434274546307</v>
      </c>
      <c r="H520" s="490">
        <f t="shared" si="75"/>
        <v>0</v>
      </c>
      <c r="I520" s="480">
        <v>-22.85400421771568</v>
      </c>
      <c r="J520" s="480">
        <v>-64.327544760878041</v>
      </c>
      <c r="K520" s="488">
        <v>-52.175095749446072</v>
      </c>
      <c r="L520" s="488">
        <v>-52.175095749446072</v>
      </c>
      <c r="M520" s="477">
        <f t="shared" si="76"/>
        <v>0</v>
      </c>
      <c r="N520" s="437">
        <v>1434.6588520936152</v>
      </c>
      <c r="O520" s="437">
        <v>1381.3609401539597</v>
      </c>
      <c r="P520" s="435">
        <v>1389.4683317051847</v>
      </c>
      <c r="Q520" s="435">
        <v>1389.4683317051847</v>
      </c>
      <c r="R520" s="476">
        <f t="shared" si="77"/>
        <v>0</v>
      </c>
      <c r="S520" s="437">
        <v>686.20979564944219</v>
      </c>
      <c r="T520" s="437">
        <v>686.20979564944219</v>
      </c>
      <c r="U520" s="435">
        <v>688.90199085101347</v>
      </c>
      <c r="V520" s="435">
        <v>688.90199085101347</v>
      </c>
      <c r="W520" s="476">
        <f t="shared" si="78"/>
        <v>0</v>
      </c>
      <c r="X520" s="437">
        <v>2120.8686477430574</v>
      </c>
      <c r="Y520" s="437">
        <v>2067.5707358034019</v>
      </c>
      <c r="Z520" s="435">
        <v>2078.3703225561985</v>
      </c>
      <c r="AA520" s="435">
        <v>2078.3703225561985</v>
      </c>
      <c r="AB520" s="476">
        <f t="shared" si="79"/>
        <v>0</v>
      </c>
      <c r="AC520" s="437">
        <v>211.76128246042765</v>
      </c>
      <c r="AD520" s="437">
        <v>210.78317229472114</v>
      </c>
      <c r="AE520" s="437">
        <v>210.78317229472114</v>
      </c>
      <c r="AF520" s="435">
        <f t="shared" si="80"/>
        <v>210.65776806817968</v>
      </c>
      <c r="AG520" s="476">
        <f t="shared" si="81"/>
        <v>0.12540422654146255</v>
      </c>
      <c r="AH520" s="437">
        <v>2332.6299302034849</v>
      </c>
      <c r="AI520" s="437">
        <v>2278.3539080981232</v>
      </c>
      <c r="AJ520" s="435">
        <v>2289.1534948509197</v>
      </c>
      <c r="AK520" s="425">
        <f t="shared" si="82"/>
        <v>2289.0280906243779</v>
      </c>
      <c r="AL520" s="476">
        <f t="shared" si="83"/>
        <v>0.12540422654183203</v>
      </c>
      <c r="AM520" s="426">
        <v>19</v>
      </c>
      <c r="AN520" s="426">
        <v>19</v>
      </c>
    </row>
    <row r="521" spans="1:40">
      <c r="A521" s="431">
        <v>684</v>
      </c>
      <c r="B521" s="432" t="s">
        <v>587</v>
      </c>
      <c r="C521" s="433">
        <v>38667</v>
      </c>
      <c r="D521" s="485">
        <v>176.76452925671998</v>
      </c>
      <c r="E521" s="485">
        <v>174.92245853811471</v>
      </c>
      <c r="F521" s="486">
        <v>171.97890907298552</v>
      </c>
      <c r="G521" s="486">
        <v>171.97890907298552</v>
      </c>
      <c r="H521" s="490">
        <f t="shared" si="75"/>
        <v>0</v>
      </c>
      <c r="I521" s="480">
        <v>-39.048341140164538</v>
      </c>
      <c r="J521" s="480">
        <v>-31.396965100394642</v>
      </c>
      <c r="K521" s="488">
        <v>-43.408357289573786</v>
      </c>
      <c r="L521" s="488">
        <v>-43.408357289573786</v>
      </c>
      <c r="M521" s="477">
        <f t="shared" si="76"/>
        <v>0</v>
      </c>
      <c r="N521" s="437">
        <v>137.71618811655543</v>
      </c>
      <c r="O521" s="437">
        <v>143.52549343772009</v>
      </c>
      <c r="P521" s="435">
        <v>128.57055178341173</v>
      </c>
      <c r="Q521" s="435">
        <v>128.57055178341173</v>
      </c>
      <c r="R521" s="476">
        <f t="shared" si="77"/>
        <v>0</v>
      </c>
      <c r="S521" s="437">
        <v>-6.6662696711751984E-2</v>
      </c>
      <c r="T521" s="437">
        <v>-6.6662696711751984E-2</v>
      </c>
      <c r="U521" s="435">
        <v>0.49915944485768587</v>
      </c>
      <c r="V521" s="435">
        <v>0.49915944485768587</v>
      </c>
      <c r="W521" s="476">
        <f t="shared" si="78"/>
        <v>0</v>
      </c>
      <c r="X521" s="437">
        <v>137.64952541984368</v>
      </c>
      <c r="Y521" s="437">
        <v>143.45883074100831</v>
      </c>
      <c r="Z521" s="435">
        <v>129.0697112282694</v>
      </c>
      <c r="AA521" s="435">
        <v>129.0697112282694</v>
      </c>
      <c r="AB521" s="476">
        <f t="shared" si="79"/>
        <v>0</v>
      </c>
      <c r="AC521" s="437">
        <v>184.21892940483767</v>
      </c>
      <c r="AD521" s="437">
        <v>183.64375834759122</v>
      </c>
      <c r="AE521" s="437">
        <v>183.64375834759122</v>
      </c>
      <c r="AF521" s="435">
        <f t="shared" si="80"/>
        <v>180.890322474003</v>
      </c>
      <c r="AG521" s="476">
        <f t="shared" si="81"/>
        <v>2.7534358735882165</v>
      </c>
      <c r="AH521" s="437">
        <v>321.86845482468135</v>
      </c>
      <c r="AI521" s="437">
        <v>327.10258908859953</v>
      </c>
      <c r="AJ521" s="435">
        <v>312.71346957586059</v>
      </c>
      <c r="AK521" s="425">
        <f t="shared" si="82"/>
        <v>309.96003370227243</v>
      </c>
      <c r="AL521" s="476">
        <f t="shared" si="83"/>
        <v>2.7534358735881597</v>
      </c>
      <c r="AM521" s="426">
        <v>4</v>
      </c>
      <c r="AN521" s="426">
        <v>4</v>
      </c>
    </row>
    <row r="522" spans="1:40">
      <c r="A522" s="431">
        <v>686</v>
      </c>
      <c r="B522" s="432" t="s">
        <v>224</v>
      </c>
      <c r="C522" s="433">
        <v>2964</v>
      </c>
      <c r="D522" s="485">
        <v>100.27250232640181</v>
      </c>
      <c r="E522" s="485">
        <v>98.948388348795945</v>
      </c>
      <c r="F522" s="486">
        <v>99.957583305475652</v>
      </c>
      <c r="G522" s="486">
        <v>99.957583305475652</v>
      </c>
      <c r="H522" s="490">
        <f t="shared" si="75"/>
        <v>0</v>
      </c>
      <c r="I522" s="480">
        <v>-190.76939944567098</v>
      </c>
      <c r="J522" s="480">
        <v>-182.5992515683229</v>
      </c>
      <c r="K522" s="488">
        <v>-192.57130662489598</v>
      </c>
      <c r="L522" s="488">
        <v>-192.57130662489598</v>
      </c>
      <c r="M522" s="477">
        <f t="shared" si="76"/>
        <v>0</v>
      </c>
      <c r="N522" s="437">
        <v>-90.496897119269192</v>
      </c>
      <c r="O522" s="437">
        <v>-83.650863219526968</v>
      </c>
      <c r="P522" s="435">
        <v>-92.61372331942033</v>
      </c>
      <c r="Q522" s="435">
        <v>-92.61372331942033</v>
      </c>
      <c r="R522" s="476">
        <f t="shared" si="77"/>
        <v>0</v>
      </c>
      <c r="S522" s="437">
        <v>471.25025942523462</v>
      </c>
      <c r="T522" s="437">
        <v>471.25025942523462</v>
      </c>
      <c r="U522" s="435">
        <v>471.4499026649691</v>
      </c>
      <c r="V522" s="435">
        <v>471.4499026649691</v>
      </c>
      <c r="W522" s="476">
        <f t="shared" si="78"/>
        <v>0</v>
      </c>
      <c r="X522" s="437">
        <v>380.75336230596542</v>
      </c>
      <c r="Y522" s="437">
        <v>387.59939620570771</v>
      </c>
      <c r="Z522" s="435">
        <v>378.83617934554877</v>
      </c>
      <c r="AA522" s="435">
        <v>378.83617934554877</v>
      </c>
      <c r="AB522" s="476">
        <f t="shared" si="79"/>
        <v>0</v>
      </c>
      <c r="AC522" s="437">
        <v>228.929429218168</v>
      </c>
      <c r="AD522" s="437">
        <v>226.73813598472776</v>
      </c>
      <c r="AE522" s="437">
        <v>226.73813598472776</v>
      </c>
      <c r="AF522" s="435">
        <f t="shared" si="80"/>
        <v>225.01485958616564</v>
      </c>
      <c r="AG522" s="476">
        <f t="shared" si="81"/>
        <v>1.7232763985621204</v>
      </c>
      <c r="AH522" s="437">
        <v>609.68279152413345</v>
      </c>
      <c r="AI522" s="437">
        <v>614.33753219043547</v>
      </c>
      <c r="AJ522" s="435">
        <v>605.57431533027659</v>
      </c>
      <c r="AK522" s="425">
        <f t="shared" si="82"/>
        <v>603.85103893171436</v>
      </c>
      <c r="AL522" s="476">
        <f t="shared" si="83"/>
        <v>1.7232763985622341</v>
      </c>
      <c r="AM522" s="426">
        <v>11</v>
      </c>
      <c r="AN522" s="426">
        <v>11</v>
      </c>
    </row>
    <row r="523" spans="1:40">
      <c r="A523" s="431">
        <v>687</v>
      </c>
      <c r="B523" s="432" t="s">
        <v>225</v>
      </c>
      <c r="C523" s="433">
        <v>1477</v>
      </c>
      <c r="D523" s="485">
        <v>638.69653824285126</v>
      </c>
      <c r="E523" s="485">
        <v>633.1441403696067</v>
      </c>
      <c r="F523" s="486">
        <v>630.93460264205669</v>
      </c>
      <c r="G523" s="486">
        <v>630.93460264205669</v>
      </c>
      <c r="H523" s="490">
        <f t="shared" si="75"/>
        <v>0</v>
      </c>
      <c r="I523" s="480">
        <v>-97.981113366833384</v>
      </c>
      <c r="J523" s="480">
        <v>-72.170645621576</v>
      </c>
      <c r="K523" s="488">
        <v>-60.335860290064844</v>
      </c>
      <c r="L523" s="488">
        <v>-60.335860290064844</v>
      </c>
      <c r="M523" s="477">
        <f t="shared" si="76"/>
        <v>0</v>
      </c>
      <c r="N523" s="437">
        <v>540.71542487601789</v>
      </c>
      <c r="O523" s="437">
        <v>560.9734947480307</v>
      </c>
      <c r="P523" s="435">
        <v>570.59874235199175</v>
      </c>
      <c r="Q523" s="435">
        <v>570.59874235199175</v>
      </c>
      <c r="R523" s="476">
        <f t="shared" si="77"/>
        <v>0</v>
      </c>
      <c r="S523" s="437">
        <v>104.79600444727667</v>
      </c>
      <c r="T523" s="437">
        <v>104.79600444727667</v>
      </c>
      <c r="U523" s="435">
        <v>105.38419116139872</v>
      </c>
      <c r="V523" s="435">
        <v>105.38419116139872</v>
      </c>
      <c r="W523" s="476">
        <f t="shared" si="78"/>
        <v>0</v>
      </c>
      <c r="X523" s="437">
        <v>645.51142932329458</v>
      </c>
      <c r="Y523" s="437">
        <v>665.76949919530739</v>
      </c>
      <c r="Z523" s="435">
        <v>675.98293351339055</v>
      </c>
      <c r="AA523" s="435">
        <v>675.98293351339055</v>
      </c>
      <c r="AB523" s="476">
        <f t="shared" si="79"/>
        <v>0</v>
      </c>
      <c r="AC523" s="437">
        <v>258.85765852344429</v>
      </c>
      <c r="AD523" s="437">
        <v>256.1095467853346</v>
      </c>
      <c r="AE523" s="437">
        <v>256.1095467853346</v>
      </c>
      <c r="AF523" s="435">
        <f t="shared" si="80"/>
        <v>255.26790205617169</v>
      </c>
      <c r="AG523" s="476">
        <f t="shared" si="81"/>
        <v>0.84164472916290833</v>
      </c>
      <c r="AH523" s="437">
        <v>904.36908784673892</v>
      </c>
      <c r="AI523" s="437">
        <v>921.87904598064199</v>
      </c>
      <c r="AJ523" s="435">
        <v>932.09248029872504</v>
      </c>
      <c r="AK523" s="425">
        <f t="shared" si="82"/>
        <v>931.25083556956224</v>
      </c>
      <c r="AL523" s="476">
        <f t="shared" si="83"/>
        <v>0.84164472916279465</v>
      </c>
      <c r="AM523" s="426">
        <v>11</v>
      </c>
      <c r="AN523" s="426">
        <v>11</v>
      </c>
    </row>
    <row r="524" spans="1:40">
      <c r="A524" s="431">
        <v>689</v>
      </c>
      <c r="B524" s="432" t="s">
        <v>226</v>
      </c>
      <c r="C524" s="433">
        <v>3093</v>
      </c>
      <c r="D524" s="485">
        <v>-137.65089348756837</v>
      </c>
      <c r="E524" s="485">
        <v>-137.05500737334887</v>
      </c>
      <c r="F524" s="486">
        <v>-135.46631945218653</v>
      </c>
      <c r="G524" s="486">
        <v>-135.46631945218653</v>
      </c>
      <c r="H524" s="490">
        <f t="shared" si="75"/>
        <v>0</v>
      </c>
      <c r="I524" s="480">
        <v>698.26478147365992</v>
      </c>
      <c r="J524" s="480">
        <v>706.12780460248189</v>
      </c>
      <c r="K524" s="488">
        <v>702.06868760201814</v>
      </c>
      <c r="L524" s="488">
        <v>702.06868760201814</v>
      </c>
      <c r="M524" s="477">
        <f t="shared" si="76"/>
        <v>0</v>
      </c>
      <c r="N524" s="437">
        <v>560.61388798609153</v>
      </c>
      <c r="O524" s="437">
        <v>569.07279722913302</v>
      </c>
      <c r="P524" s="435">
        <v>566.60236814983159</v>
      </c>
      <c r="Q524" s="435">
        <v>566.60236814983159</v>
      </c>
      <c r="R524" s="476">
        <f t="shared" si="77"/>
        <v>0</v>
      </c>
      <c r="S524" s="437">
        <v>-6.8055133701886241</v>
      </c>
      <c r="T524" s="437">
        <v>-6.8055133701886241</v>
      </c>
      <c r="U524" s="435">
        <v>-6.7161349949585638</v>
      </c>
      <c r="V524" s="435">
        <v>-6.7161349949585638</v>
      </c>
      <c r="W524" s="476">
        <f t="shared" si="78"/>
        <v>0</v>
      </c>
      <c r="X524" s="437">
        <v>553.80837461590295</v>
      </c>
      <c r="Y524" s="437">
        <v>562.26728385894432</v>
      </c>
      <c r="Z524" s="435">
        <v>559.88623315487303</v>
      </c>
      <c r="AA524" s="435">
        <v>559.88623315487303</v>
      </c>
      <c r="AB524" s="476">
        <f t="shared" si="79"/>
        <v>0</v>
      </c>
      <c r="AC524" s="437">
        <v>193.05817006860966</v>
      </c>
      <c r="AD524" s="437">
        <v>192.07536180184184</v>
      </c>
      <c r="AE524" s="437">
        <v>192.07536180184184</v>
      </c>
      <c r="AF524" s="435">
        <f t="shared" si="80"/>
        <v>190.2461173011713</v>
      </c>
      <c r="AG524" s="476">
        <f t="shared" si="81"/>
        <v>1.8292445006705407</v>
      </c>
      <c r="AH524" s="437">
        <v>746.86654468451263</v>
      </c>
      <c r="AI524" s="437">
        <v>754.34264566078616</v>
      </c>
      <c r="AJ524" s="435">
        <v>751.96159495671486</v>
      </c>
      <c r="AK524" s="425">
        <f t="shared" si="82"/>
        <v>750.13235045604426</v>
      </c>
      <c r="AL524" s="476">
        <f t="shared" si="83"/>
        <v>1.8292445006705975</v>
      </c>
      <c r="AM524" s="426">
        <v>9</v>
      </c>
      <c r="AN524" s="426">
        <v>9</v>
      </c>
    </row>
    <row r="525" spans="1:40">
      <c r="A525" s="431">
        <v>691</v>
      </c>
      <c r="B525" s="432" t="s">
        <v>227</v>
      </c>
      <c r="C525" s="433">
        <v>2636</v>
      </c>
      <c r="D525" s="485">
        <v>726.61899551096371</v>
      </c>
      <c r="E525" s="485">
        <v>720.61449311334786</v>
      </c>
      <c r="F525" s="486">
        <v>720.88372944798869</v>
      </c>
      <c r="G525" s="486">
        <v>720.88372944798869</v>
      </c>
      <c r="H525" s="490">
        <f t="shared" si="75"/>
        <v>0</v>
      </c>
      <c r="I525" s="480">
        <v>174.96381858539166</v>
      </c>
      <c r="J525" s="480">
        <v>159.25694644910988</v>
      </c>
      <c r="K525" s="488">
        <v>151.26360772241827</v>
      </c>
      <c r="L525" s="488">
        <v>151.26360772241827</v>
      </c>
      <c r="M525" s="477">
        <f t="shared" si="76"/>
        <v>0</v>
      </c>
      <c r="N525" s="437">
        <v>901.58281409635538</v>
      </c>
      <c r="O525" s="437">
        <v>879.87143956245768</v>
      </c>
      <c r="P525" s="435">
        <v>872.14733717040701</v>
      </c>
      <c r="Q525" s="435">
        <v>872.14733717040701</v>
      </c>
      <c r="R525" s="476">
        <f t="shared" si="77"/>
        <v>0</v>
      </c>
      <c r="S525" s="437">
        <v>646.08772267829204</v>
      </c>
      <c r="T525" s="437">
        <v>646.08772267829204</v>
      </c>
      <c r="U525" s="435">
        <v>648.28591335269869</v>
      </c>
      <c r="V525" s="435">
        <v>648.28591335269869</v>
      </c>
      <c r="W525" s="476">
        <f t="shared" si="78"/>
        <v>0</v>
      </c>
      <c r="X525" s="437">
        <v>1547.6705367746474</v>
      </c>
      <c r="Y525" s="437">
        <v>1525.9591622407497</v>
      </c>
      <c r="Z525" s="435">
        <v>1520.4332505231057</v>
      </c>
      <c r="AA525" s="435">
        <v>1520.4332505231057</v>
      </c>
      <c r="AB525" s="476">
        <f t="shared" si="79"/>
        <v>0</v>
      </c>
      <c r="AC525" s="437">
        <v>244.91301342729506</v>
      </c>
      <c r="AD525" s="437">
        <v>243.1317608367726</v>
      </c>
      <c r="AE525" s="437">
        <v>243.1317608367726</v>
      </c>
      <c r="AF525" s="435">
        <f t="shared" si="80"/>
        <v>243.49363546520183</v>
      </c>
      <c r="AG525" s="476">
        <f t="shared" si="81"/>
        <v>-0.36187462842923424</v>
      </c>
      <c r="AH525" s="437">
        <v>1792.5835502019424</v>
      </c>
      <c r="AI525" s="437">
        <v>1769.0909230775223</v>
      </c>
      <c r="AJ525" s="435">
        <v>1763.5650113598783</v>
      </c>
      <c r="AK525" s="425">
        <f t="shared" si="82"/>
        <v>1763.9268859883075</v>
      </c>
      <c r="AL525" s="476">
        <f t="shared" si="83"/>
        <v>-0.36187462842917739</v>
      </c>
      <c r="AM525" s="426">
        <v>17</v>
      </c>
      <c r="AN525" s="426">
        <v>17</v>
      </c>
    </row>
    <row r="526" spans="1:40">
      <c r="A526" s="431">
        <v>694</v>
      </c>
      <c r="B526" s="432" t="s">
        <v>228</v>
      </c>
      <c r="C526" s="433">
        <v>28349</v>
      </c>
      <c r="D526" s="485">
        <v>202.5232650243525</v>
      </c>
      <c r="E526" s="485">
        <v>200.18014623989413</v>
      </c>
      <c r="F526" s="486">
        <v>200.64116315366223</v>
      </c>
      <c r="G526" s="486">
        <v>200.64116315366223</v>
      </c>
      <c r="H526" s="490">
        <f t="shared" si="75"/>
        <v>0</v>
      </c>
      <c r="I526" s="480">
        <v>-98.143101032523148</v>
      </c>
      <c r="J526" s="480">
        <v>-91.811712387031818</v>
      </c>
      <c r="K526" s="488">
        <v>-105.95398951522904</v>
      </c>
      <c r="L526" s="488">
        <v>-105.95398951522904</v>
      </c>
      <c r="M526" s="477">
        <f t="shared" si="76"/>
        <v>0</v>
      </c>
      <c r="N526" s="437">
        <v>104.38016399182935</v>
      </c>
      <c r="O526" s="437">
        <v>108.3684338528623</v>
      </c>
      <c r="P526" s="435">
        <v>94.687173638433194</v>
      </c>
      <c r="Q526" s="435">
        <v>94.687173638433194</v>
      </c>
      <c r="R526" s="476">
        <f t="shared" si="77"/>
        <v>0</v>
      </c>
      <c r="S526" s="437">
        <v>26.682818784894458</v>
      </c>
      <c r="T526" s="437">
        <v>26.682818784894458</v>
      </c>
      <c r="U526" s="435">
        <v>27.088584664766415</v>
      </c>
      <c r="V526" s="435">
        <v>27.088584664766415</v>
      </c>
      <c r="W526" s="476">
        <f t="shared" si="78"/>
        <v>0</v>
      </c>
      <c r="X526" s="437">
        <v>131.0629827767238</v>
      </c>
      <c r="Y526" s="437">
        <v>135.05125263775676</v>
      </c>
      <c r="Z526" s="435">
        <v>121.77575830319961</v>
      </c>
      <c r="AA526" s="435">
        <v>121.77575830319961</v>
      </c>
      <c r="AB526" s="476">
        <f t="shared" si="79"/>
        <v>0</v>
      </c>
      <c r="AC526" s="437">
        <v>154.15782475699635</v>
      </c>
      <c r="AD526" s="437">
        <v>153.91010106166746</v>
      </c>
      <c r="AE526" s="437">
        <v>153.91010106166746</v>
      </c>
      <c r="AF526" s="435">
        <f t="shared" si="80"/>
        <v>150.39834321916402</v>
      </c>
      <c r="AG526" s="476">
        <f t="shared" si="81"/>
        <v>3.5117578425034424</v>
      </c>
      <c r="AH526" s="437">
        <v>285.22080753372012</v>
      </c>
      <c r="AI526" s="437">
        <v>288.96135369942425</v>
      </c>
      <c r="AJ526" s="435">
        <v>275.68585936486704</v>
      </c>
      <c r="AK526" s="425">
        <f t="shared" si="82"/>
        <v>272.17410152236363</v>
      </c>
      <c r="AL526" s="476">
        <f t="shared" si="83"/>
        <v>3.5117578425034139</v>
      </c>
      <c r="AM526" s="426">
        <v>5</v>
      </c>
      <c r="AN526" s="426">
        <v>5</v>
      </c>
    </row>
    <row r="527" spans="1:40">
      <c r="A527" s="431">
        <v>697</v>
      </c>
      <c r="B527" s="432" t="s">
        <v>229</v>
      </c>
      <c r="C527" s="433">
        <v>1174</v>
      </c>
      <c r="D527" s="485">
        <v>413.58012314545499</v>
      </c>
      <c r="E527" s="485">
        <v>410.01393424564361</v>
      </c>
      <c r="F527" s="486">
        <v>411.08919041075399</v>
      </c>
      <c r="G527" s="486">
        <v>411.08919041075399</v>
      </c>
      <c r="H527" s="490">
        <f t="shared" si="75"/>
        <v>0</v>
      </c>
      <c r="I527" s="480">
        <v>-209.84156508097183</v>
      </c>
      <c r="J527" s="480">
        <v>-217.45038206721208</v>
      </c>
      <c r="K527" s="488">
        <v>-219.32902720593714</v>
      </c>
      <c r="L527" s="488">
        <v>-219.32902720593714</v>
      </c>
      <c r="M527" s="477">
        <f t="shared" si="76"/>
        <v>0</v>
      </c>
      <c r="N527" s="437">
        <v>203.73855806448316</v>
      </c>
      <c r="O527" s="437">
        <v>192.56355217843151</v>
      </c>
      <c r="P527" s="435">
        <v>191.76016320481685</v>
      </c>
      <c r="Q527" s="435">
        <v>191.76016320481685</v>
      </c>
      <c r="R527" s="476">
        <f t="shared" si="77"/>
        <v>0</v>
      </c>
      <c r="S527" s="437">
        <v>356.36883092224633</v>
      </c>
      <c r="T527" s="437">
        <v>356.36883092224633</v>
      </c>
      <c r="U527" s="435">
        <v>357.51874052974301</v>
      </c>
      <c r="V527" s="435">
        <v>357.51874052974301</v>
      </c>
      <c r="W527" s="476">
        <f t="shared" si="78"/>
        <v>0</v>
      </c>
      <c r="X527" s="437">
        <v>560.10738898672957</v>
      </c>
      <c r="Y527" s="437">
        <v>548.93238310067795</v>
      </c>
      <c r="Z527" s="435">
        <v>549.27890373455989</v>
      </c>
      <c r="AA527" s="435">
        <v>549.27890373455989</v>
      </c>
      <c r="AB527" s="476">
        <f t="shared" si="79"/>
        <v>0</v>
      </c>
      <c r="AC527" s="437">
        <v>252.05045745820181</v>
      </c>
      <c r="AD527" s="437">
        <v>249.90296165454049</v>
      </c>
      <c r="AE527" s="437">
        <v>249.90296165454049</v>
      </c>
      <c r="AF527" s="435">
        <f t="shared" si="80"/>
        <v>246.76374913846328</v>
      </c>
      <c r="AG527" s="476">
        <f t="shared" si="81"/>
        <v>3.1392125160772082</v>
      </c>
      <c r="AH527" s="437">
        <v>812.15784644493135</v>
      </c>
      <c r="AI527" s="437">
        <v>798.83534475521844</v>
      </c>
      <c r="AJ527" s="435">
        <v>799.18186538910038</v>
      </c>
      <c r="AK527" s="425">
        <f t="shared" si="82"/>
        <v>796.04265287302314</v>
      </c>
      <c r="AL527" s="476">
        <f t="shared" si="83"/>
        <v>3.1392125160772366</v>
      </c>
      <c r="AM527" s="426">
        <v>18</v>
      </c>
      <c r="AN527" s="426">
        <v>18</v>
      </c>
    </row>
    <row r="528" spans="1:40">
      <c r="A528" s="431">
        <v>698</v>
      </c>
      <c r="B528" s="432" t="s">
        <v>230</v>
      </c>
      <c r="C528" s="433">
        <v>64535</v>
      </c>
      <c r="D528" s="485">
        <v>368.37133983059562</v>
      </c>
      <c r="E528" s="485">
        <v>364.95829070087512</v>
      </c>
      <c r="F528" s="486">
        <v>363.53524380069143</v>
      </c>
      <c r="G528" s="486">
        <v>363.53524380069143</v>
      </c>
      <c r="H528" s="490">
        <f t="shared" si="75"/>
        <v>0</v>
      </c>
      <c r="I528" s="480">
        <v>-482.17728221136741</v>
      </c>
      <c r="J528" s="480">
        <v>-494.50428471366223</v>
      </c>
      <c r="K528" s="488">
        <v>-509.07836800093031</v>
      </c>
      <c r="L528" s="488">
        <v>-509.07836800093031</v>
      </c>
      <c r="M528" s="477">
        <f t="shared" si="76"/>
        <v>0</v>
      </c>
      <c r="N528" s="437">
        <v>-113.80594238077184</v>
      </c>
      <c r="O528" s="437">
        <v>-129.54599401278708</v>
      </c>
      <c r="P528" s="435">
        <v>-145.54312420023882</v>
      </c>
      <c r="Q528" s="435">
        <v>-145.54312420023882</v>
      </c>
      <c r="R528" s="476">
        <f t="shared" si="77"/>
        <v>0</v>
      </c>
      <c r="S528" s="437">
        <v>258.77759596751366</v>
      </c>
      <c r="T528" s="437">
        <v>258.77759596751366</v>
      </c>
      <c r="U528" s="435">
        <v>258.82391200886121</v>
      </c>
      <c r="V528" s="435">
        <v>258.82391200886121</v>
      </c>
      <c r="W528" s="476">
        <f t="shared" si="78"/>
        <v>0</v>
      </c>
      <c r="X528" s="437">
        <v>144.97165358674184</v>
      </c>
      <c r="Y528" s="437">
        <v>129.23160195472661</v>
      </c>
      <c r="Z528" s="435">
        <v>113.28078780862238</v>
      </c>
      <c r="AA528" s="435">
        <v>113.28078780862238</v>
      </c>
      <c r="AB528" s="476">
        <f t="shared" si="79"/>
        <v>0</v>
      </c>
      <c r="AC528" s="437">
        <v>152.60861664505467</v>
      </c>
      <c r="AD528" s="437">
        <v>151.91151277791056</v>
      </c>
      <c r="AE528" s="437">
        <v>151.91151277791056</v>
      </c>
      <c r="AF528" s="435">
        <f t="shared" si="80"/>
        <v>149.75277891200213</v>
      </c>
      <c r="AG528" s="476">
        <f t="shared" si="81"/>
        <v>2.158733865908431</v>
      </c>
      <c r="AH528" s="437">
        <v>297.58027023179653</v>
      </c>
      <c r="AI528" s="437">
        <v>281.14311473263717</v>
      </c>
      <c r="AJ528" s="435">
        <v>265.19230058653295</v>
      </c>
      <c r="AK528" s="425">
        <f t="shared" si="82"/>
        <v>263.03356672062449</v>
      </c>
      <c r="AL528" s="476">
        <f t="shared" si="83"/>
        <v>2.1587338659084594</v>
      </c>
      <c r="AM528" s="426">
        <v>19</v>
      </c>
      <c r="AN528" s="426">
        <v>19</v>
      </c>
    </row>
    <row r="529" spans="1:40">
      <c r="A529" s="431">
        <v>700</v>
      </c>
      <c r="B529" s="432" t="s">
        <v>588</v>
      </c>
      <c r="C529" s="433">
        <v>4842</v>
      </c>
      <c r="D529" s="485">
        <v>68.419833935582531</v>
      </c>
      <c r="E529" s="485">
        <v>67.485478237062622</v>
      </c>
      <c r="F529" s="486">
        <v>68.439160761420808</v>
      </c>
      <c r="G529" s="486">
        <v>68.439160761420808</v>
      </c>
      <c r="H529" s="490">
        <f t="shared" si="75"/>
        <v>0</v>
      </c>
      <c r="I529" s="480">
        <v>115.49549986048574</v>
      </c>
      <c r="J529" s="480">
        <v>105.11552120852316</v>
      </c>
      <c r="K529" s="488">
        <v>105.99399192861873</v>
      </c>
      <c r="L529" s="488">
        <v>105.99399192861873</v>
      </c>
      <c r="M529" s="477">
        <f t="shared" si="76"/>
        <v>0</v>
      </c>
      <c r="N529" s="437">
        <v>183.91533379606827</v>
      </c>
      <c r="O529" s="437">
        <v>172.60099944558578</v>
      </c>
      <c r="P529" s="435">
        <v>174.43315269003955</v>
      </c>
      <c r="Q529" s="435">
        <v>174.43315269003955</v>
      </c>
      <c r="R529" s="476">
        <f t="shared" si="77"/>
        <v>0</v>
      </c>
      <c r="S529" s="437">
        <v>103.45134980147104</v>
      </c>
      <c r="T529" s="437">
        <v>103.45134980147104</v>
      </c>
      <c r="U529" s="435">
        <v>103.57559077537704</v>
      </c>
      <c r="V529" s="435">
        <v>103.57559077537704</v>
      </c>
      <c r="W529" s="476">
        <f t="shared" si="78"/>
        <v>0</v>
      </c>
      <c r="X529" s="437">
        <v>287.36668359753929</v>
      </c>
      <c r="Y529" s="437">
        <v>276.05234924705684</v>
      </c>
      <c r="Z529" s="435">
        <v>278.00874346541661</v>
      </c>
      <c r="AA529" s="435">
        <v>278.00874346541661</v>
      </c>
      <c r="AB529" s="476">
        <f t="shared" si="79"/>
        <v>0</v>
      </c>
      <c r="AC529" s="437">
        <v>168.21676409716713</v>
      </c>
      <c r="AD529" s="437">
        <v>167.79101313936721</v>
      </c>
      <c r="AE529" s="437">
        <v>167.79101313936721</v>
      </c>
      <c r="AF529" s="435">
        <f t="shared" si="80"/>
        <v>163.26708266053012</v>
      </c>
      <c r="AG529" s="476">
        <f t="shared" si="81"/>
        <v>4.5239304788370873</v>
      </c>
      <c r="AH529" s="437">
        <v>455.58344769470642</v>
      </c>
      <c r="AI529" s="437">
        <v>443.84336238642402</v>
      </c>
      <c r="AJ529" s="435">
        <v>445.79975660478379</v>
      </c>
      <c r="AK529" s="425">
        <f t="shared" si="82"/>
        <v>441.27582612594671</v>
      </c>
      <c r="AL529" s="476">
        <f t="shared" si="83"/>
        <v>4.5239304788370873</v>
      </c>
      <c r="AM529" s="426">
        <v>9</v>
      </c>
      <c r="AN529" s="426">
        <v>9</v>
      </c>
    </row>
    <row r="530" spans="1:40">
      <c r="A530" s="431">
        <v>702</v>
      </c>
      <c r="B530" s="432" t="s">
        <v>232</v>
      </c>
      <c r="C530" s="433">
        <v>4114</v>
      </c>
      <c r="D530" s="485">
        <v>14.020060404286516</v>
      </c>
      <c r="E530" s="485">
        <v>13.548940945576739</v>
      </c>
      <c r="F530" s="486">
        <v>13.518018086860341</v>
      </c>
      <c r="G530" s="486">
        <v>13.518018086860341</v>
      </c>
      <c r="H530" s="490">
        <f t="shared" si="75"/>
        <v>0</v>
      </c>
      <c r="I530" s="480">
        <v>145.24796291431866</v>
      </c>
      <c r="J530" s="480">
        <v>149.82153335050864</v>
      </c>
      <c r="K530" s="488">
        <v>137.44476551139113</v>
      </c>
      <c r="L530" s="488">
        <v>137.44476551139113</v>
      </c>
      <c r="M530" s="477">
        <f t="shared" si="76"/>
        <v>0</v>
      </c>
      <c r="N530" s="437">
        <v>159.26802331860517</v>
      </c>
      <c r="O530" s="437">
        <v>163.37047429608538</v>
      </c>
      <c r="P530" s="435">
        <v>150.96278359825146</v>
      </c>
      <c r="Q530" s="435">
        <v>150.96278359825146</v>
      </c>
      <c r="R530" s="476">
        <f t="shared" si="77"/>
        <v>0</v>
      </c>
      <c r="S530" s="437">
        <v>281.39239340862042</v>
      </c>
      <c r="T530" s="437">
        <v>281.39239340862042</v>
      </c>
      <c r="U530" s="435">
        <v>283.38012904665544</v>
      </c>
      <c r="V530" s="435">
        <v>283.38012904665544</v>
      </c>
      <c r="W530" s="476">
        <f t="shared" si="78"/>
        <v>0</v>
      </c>
      <c r="X530" s="437">
        <v>440.66041672722559</v>
      </c>
      <c r="Y530" s="437">
        <v>444.76286770470574</v>
      </c>
      <c r="Z530" s="435">
        <v>434.3429126449069</v>
      </c>
      <c r="AA530" s="435">
        <v>434.3429126449069</v>
      </c>
      <c r="AB530" s="476">
        <f t="shared" si="79"/>
        <v>0</v>
      </c>
      <c r="AC530" s="437">
        <v>222.72775948381462</v>
      </c>
      <c r="AD530" s="437">
        <v>220.71459034940628</v>
      </c>
      <c r="AE530" s="437">
        <v>220.71459034940628</v>
      </c>
      <c r="AF530" s="435">
        <f t="shared" si="80"/>
        <v>218.19861117070195</v>
      </c>
      <c r="AG530" s="476">
        <f t="shared" si="81"/>
        <v>2.5159791787043275</v>
      </c>
      <c r="AH530" s="437">
        <v>663.38817621104022</v>
      </c>
      <c r="AI530" s="437">
        <v>665.47745805411193</v>
      </c>
      <c r="AJ530" s="435">
        <v>655.05750299431315</v>
      </c>
      <c r="AK530" s="425">
        <f t="shared" si="82"/>
        <v>652.54152381560891</v>
      </c>
      <c r="AL530" s="476">
        <f t="shared" si="83"/>
        <v>2.5159791787042423</v>
      </c>
      <c r="AM530" s="426">
        <v>6</v>
      </c>
      <c r="AN530" s="426">
        <v>6</v>
      </c>
    </row>
    <row r="531" spans="1:40">
      <c r="A531" s="431">
        <v>704</v>
      </c>
      <c r="B531" s="432" t="s">
        <v>233</v>
      </c>
      <c r="C531" s="433">
        <v>6428</v>
      </c>
      <c r="D531" s="485">
        <v>629.51757394402591</v>
      </c>
      <c r="E531" s="485">
        <v>624.3657548941228</v>
      </c>
      <c r="F531" s="486">
        <v>623.52904279404277</v>
      </c>
      <c r="G531" s="486">
        <v>623.52904279404277</v>
      </c>
      <c r="H531" s="490">
        <f t="shared" si="75"/>
        <v>0</v>
      </c>
      <c r="I531" s="480">
        <v>109.43955749775255</v>
      </c>
      <c r="J531" s="480">
        <v>124.03740913292094</v>
      </c>
      <c r="K531" s="488">
        <v>115.21945455604869</v>
      </c>
      <c r="L531" s="488">
        <v>115.21945455604869</v>
      </c>
      <c r="M531" s="477">
        <f t="shared" si="76"/>
        <v>0</v>
      </c>
      <c r="N531" s="437">
        <v>738.95713144177853</v>
      </c>
      <c r="O531" s="437">
        <v>748.40316402704377</v>
      </c>
      <c r="P531" s="435">
        <v>738.74849735009138</v>
      </c>
      <c r="Q531" s="435">
        <v>738.74849735009138</v>
      </c>
      <c r="R531" s="476">
        <f t="shared" si="77"/>
        <v>0</v>
      </c>
      <c r="S531" s="437">
        <v>172.06844998509865</v>
      </c>
      <c r="T531" s="437">
        <v>172.06844998509865</v>
      </c>
      <c r="U531" s="435">
        <v>172.62884912274785</v>
      </c>
      <c r="V531" s="435">
        <v>172.62884912274785</v>
      </c>
      <c r="W531" s="476">
        <f t="shared" si="78"/>
        <v>0</v>
      </c>
      <c r="X531" s="437">
        <v>911.02558142687712</v>
      </c>
      <c r="Y531" s="437">
        <v>920.47161401214237</v>
      </c>
      <c r="Z531" s="435">
        <v>911.37734647283935</v>
      </c>
      <c r="AA531" s="435">
        <v>911.37734647283935</v>
      </c>
      <c r="AB531" s="476">
        <f t="shared" si="79"/>
        <v>0</v>
      </c>
      <c r="AC531" s="437">
        <v>134.73821994305055</v>
      </c>
      <c r="AD531" s="437">
        <v>135.03570314735057</v>
      </c>
      <c r="AE531" s="437">
        <v>135.03570314735057</v>
      </c>
      <c r="AF531" s="435">
        <f t="shared" si="80"/>
        <v>131.78538197605201</v>
      </c>
      <c r="AG531" s="476">
        <f t="shared" si="81"/>
        <v>3.250321171298566</v>
      </c>
      <c r="AH531" s="437">
        <v>1045.7638013699277</v>
      </c>
      <c r="AI531" s="437">
        <v>1055.5073171594929</v>
      </c>
      <c r="AJ531" s="435">
        <v>1046.4130496201899</v>
      </c>
      <c r="AK531" s="425">
        <f t="shared" si="82"/>
        <v>1043.1627284488914</v>
      </c>
      <c r="AL531" s="476">
        <f t="shared" si="83"/>
        <v>3.2503211712985376</v>
      </c>
      <c r="AM531" s="426">
        <v>2</v>
      </c>
      <c r="AN531" s="426">
        <v>2</v>
      </c>
    </row>
    <row r="532" spans="1:40">
      <c r="A532" s="431">
        <v>707</v>
      </c>
      <c r="B532" s="432" t="s">
        <v>234</v>
      </c>
      <c r="C532" s="433">
        <v>1960</v>
      </c>
      <c r="D532" s="485">
        <v>-68.587326715238888</v>
      </c>
      <c r="E532" s="485">
        <v>-68.488382547525475</v>
      </c>
      <c r="F532" s="486">
        <v>-72.011545477798904</v>
      </c>
      <c r="G532" s="486">
        <v>-72.011545477798904</v>
      </c>
      <c r="H532" s="490">
        <f t="shared" si="75"/>
        <v>0</v>
      </c>
      <c r="I532" s="480">
        <v>-174.3305641999645</v>
      </c>
      <c r="J532" s="480">
        <v>-178.17006924328103</v>
      </c>
      <c r="K532" s="488">
        <v>-163.93725964797824</v>
      </c>
      <c r="L532" s="488">
        <v>-163.93725964797824</v>
      </c>
      <c r="M532" s="477">
        <f t="shared" si="76"/>
        <v>0</v>
      </c>
      <c r="N532" s="437">
        <v>-242.91789091520337</v>
      </c>
      <c r="O532" s="437">
        <v>-246.65845179080648</v>
      </c>
      <c r="P532" s="435">
        <v>-235.94880512577714</v>
      </c>
      <c r="Q532" s="435">
        <v>-235.94880512577714</v>
      </c>
      <c r="R532" s="476">
        <f t="shared" si="77"/>
        <v>0</v>
      </c>
      <c r="S532" s="437">
        <v>655.90179555705913</v>
      </c>
      <c r="T532" s="437">
        <v>655.90179555705913</v>
      </c>
      <c r="U532" s="435">
        <v>649.39769787807995</v>
      </c>
      <c r="V532" s="435">
        <v>649.39769787807995</v>
      </c>
      <c r="W532" s="476">
        <f t="shared" si="78"/>
        <v>0</v>
      </c>
      <c r="X532" s="437">
        <v>412.98390464185576</v>
      </c>
      <c r="Y532" s="437">
        <v>409.24334376625256</v>
      </c>
      <c r="Z532" s="435">
        <v>413.44889275230275</v>
      </c>
      <c r="AA532" s="435">
        <v>413.44889275230275</v>
      </c>
      <c r="AB532" s="476">
        <f t="shared" si="79"/>
        <v>0</v>
      </c>
      <c r="AC532" s="437">
        <v>269.53882152189743</v>
      </c>
      <c r="AD532" s="437">
        <v>267.00456488609422</v>
      </c>
      <c r="AE532" s="437">
        <v>267.00456488609422</v>
      </c>
      <c r="AF532" s="435">
        <f t="shared" si="80"/>
        <v>267.54225795578162</v>
      </c>
      <c r="AG532" s="476">
        <f t="shared" si="81"/>
        <v>-0.53769306968740693</v>
      </c>
      <c r="AH532" s="437">
        <v>682.52272616375319</v>
      </c>
      <c r="AI532" s="437">
        <v>676.24790865234684</v>
      </c>
      <c r="AJ532" s="435">
        <v>680.45345763839691</v>
      </c>
      <c r="AK532" s="425">
        <f t="shared" si="82"/>
        <v>680.99115070808432</v>
      </c>
      <c r="AL532" s="476">
        <f t="shared" si="83"/>
        <v>-0.53769306968740693</v>
      </c>
      <c r="AM532" s="426">
        <v>12</v>
      </c>
      <c r="AN532" s="426">
        <v>12</v>
      </c>
    </row>
    <row r="533" spans="1:40">
      <c r="A533" s="431">
        <v>710</v>
      </c>
      <c r="B533" s="432" t="s">
        <v>589</v>
      </c>
      <c r="C533" s="433">
        <v>27306</v>
      </c>
      <c r="D533" s="485">
        <v>394.89669829210237</v>
      </c>
      <c r="E533" s="485">
        <v>391.30832684794677</v>
      </c>
      <c r="F533" s="486">
        <v>390.59296228432783</v>
      </c>
      <c r="G533" s="486">
        <v>390.59296228432783</v>
      </c>
      <c r="H533" s="490">
        <f t="shared" si="75"/>
        <v>0</v>
      </c>
      <c r="I533" s="480">
        <v>-139.82577712695021</v>
      </c>
      <c r="J533" s="480">
        <v>-133.78327356703878</v>
      </c>
      <c r="K533" s="488">
        <v>-141.56778562568732</v>
      </c>
      <c r="L533" s="488">
        <v>-141.56778562568732</v>
      </c>
      <c r="M533" s="477">
        <f t="shared" si="76"/>
        <v>0</v>
      </c>
      <c r="N533" s="437">
        <v>255.07092116515219</v>
      </c>
      <c r="O533" s="437">
        <v>257.52505328090797</v>
      </c>
      <c r="P533" s="435">
        <v>249.02517665864045</v>
      </c>
      <c r="Q533" s="435">
        <v>249.02517665864045</v>
      </c>
      <c r="R533" s="476">
        <f t="shared" si="77"/>
        <v>0</v>
      </c>
      <c r="S533" s="437">
        <v>273.03427336889717</v>
      </c>
      <c r="T533" s="437">
        <v>273.03427336889717</v>
      </c>
      <c r="U533" s="435">
        <v>272.48758564113484</v>
      </c>
      <c r="V533" s="435">
        <v>272.48758564113484</v>
      </c>
      <c r="W533" s="476">
        <f t="shared" si="78"/>
        <v>0</v>
      </c>
      <c r="X533" s="437">
        <v>528.10519453404936</v>
      </c>
      <c r="Y533" s="437">
        <v>530.55932664980503</v>
      </c>
      <c r="Z533" s="435">
        <v>521.51276229977532</v>
      </c>
      <c r="AA533" s="435">
        <v>521.51276229977532</v>
      </c>
      <c r="AB533" s="476">
        <f t="shared" si="79"/>
        <v>0</v>
      </c>
      <c r="AC533" s="437">
        <v>180.71794294901545</v>
      </c>
      <c r="AD533" s="437">
        <v>179.67008225706974</v>
      </c>
      <c r="AE533" s="437">
        <v>179.67008225706974</v>
      </c>
      <c r="AF533" s="435">
        <f t="shared" si="80"/>
        <v>176.10844034783159</v>
      </c>
      <c r="AG533" s="476">
        <f t="shared" si="81"/>
        <v>3.5616419092381477</v>
      </c>
      <c r="AH533" s="437">
        <v>708.82313748306478</v>
      </c>
      <c r="AI533" s="437">
        <v>710.22940890687482</v>
      </c>
      <c r="AJ533" s="435">
        <v>701.182844556845</v>
      </c>
      <c r="AK533" s="425">
        <f t="shared" si="82"/>
        <v>697.62120264760688</v>
      </c>
      <c r="AL533" s="476">
        <f t="shared" si="83"/>
        <v>3.5616419092381193</v>
      </c>
      <c r="AM533" s="426">
        <v>1</v>
      </c>
      <c r="AN533" s="427">
        <v>34</v>
      </c>
    </row>
    <row r="534" spans="1:40">
      <c r="A534" s="431">
        <v>729</v>
      </c>
      <c r="B534" s="432" t="s">
        <v>236</v>
      </c>
      <c r="C534" s="433">
        <v>8975</v>
      </c>
      <c r="D534" s="485">
        <v>160.81905633892239</v>
      </c>
      <c r="E534" s="485">
        <v>159.04106041785352</v>
      </c>
      <c r="F534" s="486">
        <v>159.55633547077164</v>
      </c>
      <c r="G534" s="486">
        <v>159.55633547077164</v>
      </c>
      <c r="H534" s="490">
        <f t="shared" si="75"/>
        <v>0</v>
      </c>
      <c r="I534" s="480">
        <v>-120.65969115431496</v>
      </c>
      <c r="J534" s="480">
        <v>-113.40104354000671</v>
      </c>
      <c r="K534" s="488">
        <v>-116.92675586037149</v>
      </c>
      <c r="L534" s="488">
        <v>-116.92675586037149</v>
      </c>
      <c r="M534" s="477">
        <f t="shared" si="76"/>
        <v>0</v>
      </c>
      <c r="N534" s="437">
        <v>40.159365184607431</v>
      </c>
      <c r="O534" s="437">
        <v>45.640016877846818</v>
      </c>
      <c r="P534" s="435">
        <v>42.629579610400143</v>
      </c>
      <c r="Q534" s="435">
        <v>42.629579610400143</v>
      </c>
      <c r="R534" s="476">
        <f t="shared" si="77"/>
        <v>0</v>
      </c>
      <c r="S534" s="437">
        <v>529.7730429737054</v>
      </c>
      <c r="T534" s="437">
        <v>529.7730429737054</v>
      </c>
      <c r="U534" s="435">
        <v>529.37697855806073</v>
      </c>
      <c r="V534" s="435">
        <v>529.37697855806073</v>
      </c>
      <c r="W534" s="476">
        <f t="shared" si="78"/>
        <v>0</v>
      </c>
      <c r="X534" s="437">
        <v>569.9324081583128</v>
      </c>
      <c r="Y534" s="437">
        <v>575.41305985155225</v>
      </c>
      <c r="Z534" s="435">
        <v>572.00655816846097</v>
      </c>
      <c r="AA534" s="435">
        <v>572.00655816846097</v>
      </c>
      <c r="AB534" s="476">
        <f t="shared" si="79"/>
        <v>0</v>
      </c>
      <c r="AC534" s="437">
        <v>214.23112888944615</v>
      </c>
      <c r="AD534" s="437">
        <v>212.38818706750513</v>
      </c>
      <c r="AE534" s="437">
        <v>212.38818706750513</v>
      </c>
      <c r="AF534" s="435">
        <f t="shared" si="80"/>
        <v>209.82040212101734</v>
      </c>
      <c r="AG534" s="476">
        <f t="shared" si="81"/>
        <v>2.5677849464877909</v>
      </c>
      <c r="AH534" s="437">
        <v>784.16353704775895</v>
      </c>
      <c r="AI534" s="437">
        <v>787.80124691905723</v>
      </c>
      <c r="AJ534" s="435">
        <v>784.39474523596607</v>
      </c>
      <c r="AK534" s="425">
        <f t="shared" si="82"/>
        <v>781.82696028947828</v>
      </c>
      <c r="AL534" s="476">
        <f t="shared" si="83"/>
        <v>2.5677849464877909</v>
      </c>
      <c r="AM534" s="426">
        <v>13</v>
      </c>
      <c r="AN534" s="426">
        <v>13</v>
      </c>
    </row>
    <row r="535" spans="1:40">
      <c r="A535" s="431">
        <v>732</v>
      </c>
      <c r="B535" s="432" t="s">
        <v>237</v>
      </c>
      <c r="C535" s="433">
        <v>3336</v>
      </c>
      <c r="D535" s="485">
        <v>809.13983708878823</v>
      </c>
      <c r="E535" s="485">
        <v>802.4048664470713</v>
      </c>
      <c r="F535" s="486">
        <v>800.86042925866298</v>
      </c>
      <c r="G535" s="486">
        <v>800.86042925866298</v>
      </c>
      <c r="H535" s="490">
        <f t="shared" si="75"/>
        <v>0</v>
      </c>
      <c r="I535" s="480">
        <v>-159.39898795600405</v>
      </c>
      <c r="J535" s="480">
        <v>-149.33253302221107</v>
      </c>
      <c r="K535" s="488">
        <v>-135.60812766702696</v>
      </c>
      <c r="L535" s="488">
        <v>-135.60812766702696</v>
      </c>
      <c r="M535" s="477">
        <f t="shared" si="76"/>
        <v>0</v>
      </c>
      <c r="N535" s="437">
        <v>649.74084913278421</v>
      </c>
      <c r="O535" s="437">
        <v>653.07233342486018</v>
      </c>
      <c r="P535" s="435">
        <v>665.25230159163596</v>
      </c>
      <c r="Q535" s="435">
        <v>665.25230159163596</v>
      </c>
      <c r="R535" s="476">
        <f t="shared" si="77"/>
        <v>0</v>
      </c>
      <c r="S535" s="437">
        <v>404.73162862525317</v>
      </c>
      <c r="T535" s="437">
        <v>404.73162862525317</v>
      </c>
      <c r="U535" s="435">
        <v>404.06100791856778</v>
      </c>
      <c r="V535" s="435">
        <v>404.06100791856778</v>
      </c>
      <c r="W535" s="476">
        <f t="shared" si="78"/>
        <v>0</v>
      </c>
      <c r="X535" s="437">
        <v>1054.4724777580373</v>
      </c>
      <c r="Y535" s="437">
        <v>1057.8039620501133</v>
      </c>
      <c r="Z535" s="435">
        <v>1069.3133095102037</v>
      </c>
      <c r="AA535" s="435">
        <v>1069.3133095102037</v>
      </c>
      <c r="AB535" s="476">
        <f t="shared" si="79"/>
        <v>0</v>
      </c>
      <c r="AC535" s="437">
        <v>228.88239447432323</v>
      </c>
      <c r="AD535" s="437">
        <v>227.4766993175094</v>
      </c>
      <c r="AE535" s="437">
        <v>227.4766993175094</v>
      </c>
      <c r="AF535" s="435">
        <f t="shared" si="80"/>
        <v>226.96086853889909</v>
      </c>
      <c r="AG535" s="476">
        <f t="shared" si="81"/>
        <v>0.51583077861030802</v>
      </c>
      <c r="AH535" s="437">
        <v>1283.3548722323605</v>
      </c>
      <c r="AI535" s="437">
        <v>1285.2806613676225</v>
      </c>
      <c r="AJ535" s="435">
        <v>1296.7900088277131</v>
      </c>
      <c r="AK535" s="425">
        <f t="shared" si="82"/>
        <v>1296.2741780491028</v>
      </c>
      <c r="AL535" s="476">
        <f t="shared" si="83"/>
        <v>0.51583077861027959</v>
      </c>
      <c r="AM535" s="426">
        <v>19</v>
      </c>
      <c r="AN535" s="426">
        <v>19</v>
      </c>
    </row>
    <row r="536" spans="1:40">
      <c r="A536" s="431">
        <v>734</v>
      </c>
      <c r="B536" s="432" t="s">
        <v>238</v>
      </c>
      <c r="C536" s="433">
        <v>50933</v>
      </c>
      <c r="D536" s="485">
        <v>154.11294475970425</v>
      </c>
      <c r="E536" s="485">
        <v>152.39415150853341</v>
      </c>
      <c r="F536" s="486">
        <v>151.89639396488911</v>
      </c>
      <c r="G536" s="486">
        <v>151.89639396488911</v>
      </c>
      <c r="H536" s="490">
        <f t="shared" si="75"/>
        <v>0</v>
      </c>
      <c r="I536" s="480">
        <v>-86.594951910023653</v>
      </c>
      <c r="J536" s="480">
        <v>-77.982840041761179</v>
      </c>
      <c r="K536" s="488">
        <v>-84.641174728526366</v>
      </c>
      <c r="L536" s="488">
        <v>-84.641174728526366</v>
      </c>
      <c r="M536" s="477">
        <f t="shared" si="76"/>
        <v>0</v>
      </c>
      <c r="N536" s="437">
        <v>67.51799284968061</v>
      </c>
      <c r="O536" s="437">
        <v>74.411311466772233</v>
      </c>
      <c r="P536" s="435">
        <v>67.255219236362748</v>
      </c>
      <c r="Q536" s="435">
        <v>67.255219236362748</v>
      </c>
      <c r="R536" s="476">
        <f t="shared" si="77"/>
        <v>0</v>
      </c>
      <c r="S536" s="437">
        <v>291.37396206692654</v>
      </c>
      <c r="T536" s="437">
        <v>291.37396206692654</v>
      </c>
      <c r="U536" s="435">
        <v>291.73790481898874</v>
      </c>
      <c r="V536" s="435">
        <v>291.73790481898874</v>
      </c>
      <c r="W536" s="476">
        <f t="shared" si="78"/>
        <v>0</v>
      </c>
      <c r="X536" s="437">
        <v>358.89195491660712</v>
      </c>
      <c r="Y536" s="437">
        <v>365.78527353369873</v>
      </c>
      <c r="Z536" s="435">
        <v>358.99312405535153</v>
      </c>
      <c r="AA536" s="435">
        <v>358.99312405535153</v>
      </c>
      <c r="AB536" s="476">
        <f t="shared" si="79"/>
        <v>0</v>
      </c>
      <c r="AC536" s="437">
        <v>182.86849108213903</v>
      </c>
      <c r="AD536" s="437">
        <v>181.90037186075344</v>
      </c>
      <c r="AE536" s="437">
        <v>181.90037186075344</v>
      </c>
      <c r="AF536" s="435">
        <f t="shared" si="80"/>
        <v>179.31799892917331</v>
      </c>
      <c r="AG536" s="476">
        <f t="shared" si="81"/>
        <v>2.5823729315801245</v>
      </c>
      <c r="AH536" s="437">
        <v>541.76044599874615</v>
      </c>
      <c r="AI536" s="437">
        <v>547.68564539445219</v>
      </c>
      <c r="AJ536" s="435">
        <v>540.89349591610494</v>
      </c>
      <c r="AK536" s="425">
        <f t="shared" si="82"/>
        <v>538.31112298452479</v>
      </c>
      <c r="AL536" s="476">
        <f t="shared" si="83"/>
        <v>2.5823729315801529</v>
      </c>
      <c r="AM536" s="426">
        <v>2</v>
      </c>
      <c r="AN536" s="426">
        <v>2</v>
      </c>
    </row>
    <row r="537" spans="1:40">
      <c r="A537" s="431">
        <v>738</v>
      </c>
      <c r="B537" s="432" t="s">
        <v>590</v>
      </c>
      <c r="C537" s="433">
        <v>2917</v>
      </c>
      <c r="D537" s="485">
        <v>200.91506482434065</v>
      </c>
      <c r="E537" s="485">
        <v>199.00684859603723</v>
      </c>
      <c r="F537" s="486">
        <v>198.90145374798971</v>
      </c>
      <c r="G537" s="486">
        <v>198.90145374798971</v>
      </c>
      <c r="H537" s="490">
        <f t="shared" si="75"/>
        <v>0</v>
      </c>
      <c r="I537" s="480">
        <v>-21.314698655548316</v>
      </c>
      <c r="J537" s="480">
        <v>-16.757431771367788</v>
      </c>
      <c r="K537" s="488">
        <v>-22.063396406914322</v>
      </c>
      <c r="L537" s="488">
        <v>-22.063396406914322</v>
      </c>
      <c r="M537" s="477">
        <f t="shared" si="76"/>
        <v>0</v>
      </c>
      <c r="N537" s="437">
        <v>179.60036616879233</v>
      </c>
      <c r="O537" s="437">
        <v>182.24941682466945</v>
      </c>
      <c r="P537" s="435">
        <v>176.83805734107537</v>
      </c>
      <c r="Q537" s="435">
        <v>176.83805734107537</v>
      </c>
      <c r="R537" s="476">
        <f t="shared" si="77"/>
        <v>0</v>
      </c>
      <c r="S537" s="437">
        <v>307.37998396725499</v>
      </c>
      <c r="T537" s="437">
        <v>307.37998396725499</v>
      </c>
      <c r="U537" s="435">
        <v>307.39945198336113</v>
      </c>
      <c r="V537" s="435">
        <v>307.39945198336113</v>
      </c>
      <c r="W537" s="476">
        <f t="shared" si="78"/>
        <v>0</v>
      </c>
      <c r="X537" s="437">
        <v>486.98035013604732</v>
      </c>
      <c r="Y537" s="437">
        <v>489.62940079192441</v>
      </c>
      <c r="Z537" s="435">
        <v>484.23750932443653</v>
      </c>
      <c r="AA537" s="435">
        <v>484.23750932443653</v>
      </c>
      <c r="AB537" s="476">
        <f t="shared" si="79"/>
        <v>0</v>
      </c>
      <c r="AC537" s="437">
        <v>198.28422988680362</v>
      </c>
      <c r="AD537" s="437">
        <v>197.06567635317296</v>
      </c>
      <c r="AE537" s="437">
        <v>197.06567635317296</v>
      </c>
      <c r="AF537" s="435">
        <f t="shared" si="80"/>
        <v>195.32761480653352</v>
      </c>
      <c r="AG537" s="476">
        <f t="shared" si="81"/>
        <v>1.7380615466394431</v>
      </c>
      <c r="AH537" s="437">
        <v>685.26458002285096</v>
      </c>
      <c r="AI537" s="437">
        <v>686.69507714509734</v>
      </c>
      <c r="AJ537" s="435">
        <v>681.30318567760958</v>
      </c>
      <c r="AK537" s="425">
        <f t="shared" si="82"/>
        <v>679.56512413097005</v>
      </c>
      <c r="AL537" s="476">
        <f t="shared" si="83"/>
        <v>1.7380615466395284</v>
      </c>
      <c r="AM537" s="426">
        <v>2</v>
      </c>
      <c r="AN537" s="426">
        <v>2</v>
      </c>
    </row>
    <row r="538" spans="1:40">
      <c r="A538" s="431">
        <v>739</v>
      </c>
      <c r="B538" s="432" t="s">
        <v>240</v>
      </c>
      <c r="C538" s="433">
        <v>3256</v>
      </c>
      <c r="D538" s="485">
        <v>-31.044809490460725</v>
      </c>
      <c r="E538" s="485">
        <v>-31.314366639039854</v>
      </c>
      <c r="F538" s="486">
        <v>-29.859427410057251</v>
      </c>
      <c r="G538" s="486">
        <v>-29.859427410057251</v>
      </c>
      <c r="H538" s="490">
        <f t="shared" si="75"/>
        <v>0</v>
      </c>
      <c r="I538" s="480">
        <v>641.35902585102156</v>
      </c>
      <c r="J538" s="480">
        <v>624.36064693226842</v>
      </c>
      <c r="K538" s="488">
        <v>621.2176164646952</v>
      </c>
      <c r="L538" s="488">
        <v>621.2176164646952</v>
      </c>
      <c r="M538" s="477">
        <f t="shared" si="76"/>
        <v>0</v>
      </c>
      <c r="N538" s="437">
        <v>610.31421636056086</v>
      </c>
      <c r="O538" s="437">
        <v>593.04628029322862</v>
      </c>
      <c r="P538" s="435">
        <v>591.35818905463793</v>
      </c>
      <c r="Q538" s="435">
        <v>591.35818905463793</v>
      </c>
      <c r="R538" s="476">
        <f t="shared" si="77"/>
        <v>0</v>
      </c>
      <c r="S538" s="437">
        <v>334.05050681375053</v>
      </c>
      <c r="T538" s="437">
        <v>334.05050681375053</v>
      </c>
      <c r="U538" s="435">
        <v>335.08848634029329</v>
      </c>
      <c r="V538" s="435">
        <v>335.08848634029329</v>
      </c>
      <c r="W538" s="476">
        <f t="shared" si="78"/>
        <v>0</v>
      </c>
      <c r="X538" s="437">
        <v>944.36472317431128</v>
      </c>
      <c r="Y538" s="437">
        <v>927.09678710697915</v>
      </c>
      <c r="Z538" s="435">
        <v>926.44667539493116</v>
      </c>
      <c r="AA538" s="435">
        <v>926.44667539493116</v>
      </c>
      <c r="AB538" s="476">
        <f t="shared" si="79"/>
        <v>0</v>
      </c>
      <c r="AC538" s="437">
        <v>220.03344737371233</v>
      </c>
      <c r="AD538" s="437">
        <v>218.47777802350754</v>
      </c>
      <c r="AE538" s="437">
        <v>218.47777802350754</v>
      </c>
      <c r="AF538" s="435">
        <f t="shared" si="80"/>
        <v>216.30365473330019</v>
      </c>
      <c r="AG538" s="476">
        <f t="shared" si="81"/>
        <v>2.1741232902073477</v>
      </c>
      <c r="AH538" s="437">
        <v>1164.3981705480237</v>
      </c>
      <c r="AI538" s="437">
        <v>1145.5745651304867</v>
      </c>
      <c r="AJ538" s="435">
        <v>1144.9244534184388</v>
      </c>
      <c r="AK538" s="425">
        <f t="shared" si="82"/>
        <v>1142.7503301282313</v>
      </c>
      <c r="AL538" s="476">
        <f t="shared" si="83"/>
        <v>2.1741232902074898</v>
      </c>
      <c r="AM538" s="426">
        <v>9</v>
      </c>
      <c r="AN538" s="426">
        <v>9</v>
      </c>
    </row>
    <row r="539" spans="1:40">
      <c r="A539" s="431">
        <v>740</v>
      </c>
      <c r="B539" s="432" t="s">
        <v>591</v>
      </c>
      <c r="C539" s="433">
        <v>32085</v>
      </c>
      <c r="D539" s="485">
        <v>-22.54417587356723</v>
      </c>
      <c r="E539" s="485">
        <v>-22.984922097457027</v>
      </c>
      <c r="F539" s="486">
        <v>-26.154258500979406</v>
      </c>
      <c r="G539" s="486">
        <v>-26.154258500979406</v>
      </c>
      <c r="H539" s="490">
        <f t="shared" si="75"/>
        <v>0</v>
      </c>
      <c r="I539" s="480">
        <v>-261.93860464888843</v>
      </c>
      <c r="J539" s="480">
        <v>-268.57869592671261</v>
      </c>
      <c r="K539" s="488">
        <v>-280.97619751346286</v>
      </c>
      <c r="L539" s="488">
        <v>-280.97619751346286</v>
      </c>
      <c r="M539" s="477">
        <f t="shared" si="76"/>
        <v>0</v>
      </c>
      <c r="N539" s="437">
        <v>-284.48278052245564</v>
      </c>
      <c r="O539" s="437">
        <v>-291.56361802416967</v>
      </c>
      <c r="P539" s="435">
        <v>-307.13045601444225</v>
      </c>
      <c r="Q539" s="435">
        <v>-307.13045601444225</v>
      </c>
      <c r="R539" s="476">
        <f t="shared" si="77"/>
        <v>0</v>
      </c>
      <c r="S539" s="437">
        <v>291.55928546382529</v>
      </c>
      <c r="T539" s="437">
        <v>291.55928546382529</v>
      </c>
      <c r="U539" s="435">
        <v>291.66999869570174</v>
      </c>
      <c r="V539" s="435">
        <v>291.66999869570174</v>
      </c>
      <c r="W539" s="476">
        <f t="shared" si="78"/>
        <v>0</v>
      </c>
      <c r="X539" s="437">
        <v>7.076504941369647</v>
      </c>
      <c r="Y539" s="437">
        <v>-4.3325603443671191E-3</v>
      </c>
      <c r="Z539" s="435">
        <v>-15.460457318740536</v>
      </c>
      <c r="AA539" s="435">
        <v>-15.460457318740536</v>
      </c>
      <c r="AB539" s="476">
        <f t="shared" si="79"/>
        <v>0</v>
      </c>
      <c r="AC539" s="437">
        <v>195.26731712370955</v>
      </c>
      <c r="AD539" s="437">
        <v>193.81349490050343</v>
      </c>
      <c r="AE539" s="437">
        <v>193.81349490050343</v>
      </c>
      <c r="AF539" s="435">
        <f t="shared" si="80"/>
        <v>191.74183214710249</v>
      </c>
      <c r="AG539" s="476">
        <f t="shared" si="81"/>
        <v>2.0716627534009433</v>
      </c>
      <c r="AH539" s="437">
        <v>202.34382206507919</v>
      </c>
      <c r="AI539" s="437">
        <v>193.80916234015908</v>
      </c>
      <c r="AJ539" s="435">
        <v>178.35303758176289</v>
      </c>
      <c r="AK539" s="425">
        <f t="shared" si="82"/>
        <v>176.28137482836195</v>
      </c>
      <c r="AL539" s="476">
        <f t="shared" si="83"/>
        <v>2.0716627534009433</v>
      </c>
      <c r="AM539" s="426">
        <v>10</v>
      </c>
      <c r="AN539" s="426">
        <v>10</v>
      </c>
    </row>
    <row r="540" spans="1:40">
      <c r="A540" s="431">
        <v>742</v>
      </c>
      <c r="B540" s="432" t="s">
        <v>242</v>
      </c>
      <c r="C540" s="433">
        <v>988</v>
      </c>
      <c r="D540" s="485">
        <v>914.96798422017343</v>
      </c>
      <c r="E540" s="485">
        <v>907.3689435719142</v>
      </c>
      <c r="F540" s="486">
        <v>909.08031068600405</v>
      </c>
      <c r="G540" s="486">
        <v>909.08031068600405</v>
      </c>
      <c r="H540" s="490">
        <f t="shared" si="75"/>
        <v>0</v>
      </c>
      <c r="I540" s="480">
        <v>156.77942414277905</v>
      </c>
      <c r="J540" s="480">
        <v>165.0168296204823</v>
      </c>
      <c r="K540" s="488">
        <v>153.52138956976407</v>
      </c>
      <c r="L540" s="488">
        <v>153.52138956976407</v>
      </c>
      <c r="M540" s="477">
        <f t="shared" si="76"/>
        <v>0</v>
      </c>
      <c r="N540" s="437">
        <v>1071.7474083629525</v>
      </c>
      <c r="O540" s="437">
        <v>1072.3857731923965</v>
      </c>
      <c r="P540" s="435">
        <v>1062.6017002557683</v>
      </c>
      <c r="Q540" s="435">
        <v>1062.6017002557683</v>
      </c>
      <c r="R540" s="476">
        <f t="shared" si="77"/>
        <v>0</v>
      </c>
      <c r="S540" s="437">
        <v>-23.518065999792732</v>
      </c>
      <c r="T540" s="437">
        <v>-23.518065999792732</v>
      </c>
      <c r="U540" s="435">
        <v>-23.254922944492698</v>
      </c>
      <c r="V540" s="435">
        <v>-23.254922944492698</v>
      </c>
      <c r="W540" s="476">
        <f t="shared" si="78"/>
        <v>0</v>
      </c>
      <c r="X540" s="437">
        <v>1048.2293423631597</v>
      </c>
      <c r="Y540" s="437">
        <v>1048.8677071926038</v>
      </c>
      <c r="Z540" s="435">
        <v>1039.3467773112754</v>
      </c>
      <c r="AA540" s="435">
        <v>1039.3467773112754</v>
      </c>
      <c r="AB540" s="476">
        <f t="shared" si="79"/>
        <v>0</v>
      </c>
      <c r="AC540" s="437">
        <v>229.36939504411109</v>
      </c>
      <c r="AD540" s="437">
        <v>227.37498858016752</v>
      </c>
      <c r="AE540" s="437">
        <v>227.37498858016752</v>
      </c>
      <c r="AF540" s="435">
        <f t="shared" si="80"/>
        <v>230.58062316299947</v>
      </c>
      <c r="AG540" s="476">
        <f t="shared" si="81"/>
        <v>-3.2056345828319479</v>
      </c>
      <c r="AH540" s="437">
        <v>1277.5987374072706</v>
      </c>
      <c r="AI540" s="437">
        <v>1276.2426957727712</v>
      </c>
      <c r="AJ540" s="435">
        <v>1266.7217658914431</v>
      </c>
      <c r="AK540" s="425">
        <f t="shared" si="82"/>
        <v>1269.9274004742749</v>
      </c>
      <c r="AL540" s="476">
        <f t="shared" si="83"/>
        <v>-3.2056345828318626</v>
      </c>
      <c r="AM540" s="426">
        <v>19</v>
      </c>
      <c r="AN540" s="426">
        <v>19</v>
      </c>
    </row>
    <row r="541" spans="1:40">
      <c r="A541" s="431">
        <v>743</v>
      </c>
      <c r="B541" s="432" t="s">
        <v>243</v>
      </c>
      <c r="C541" s="433">
        <v>65323</v>
      </c>
      <c r="D541" s="485">
        <v>319.55587941341412</v>
      </c>
      <c r="E541" s="485">
        <v>316.4991673165199</v>
      </c>
      <c r="F541" s="486">
        <v>315.24641744754865</v>
      </c>
      <c r="G541" s="486">
        <v>315.24641744754865</v>
      </c>
      <c r="H541" s="490">
        <f t="shared" si="75"/>
        <v>0</v>
      </c>
      <c r="I541" s="480">
        <v>-244.97874965544884</v>
      </c>
      <c r="J541" s="480">
        <v>-235.55125993094097</v>
      </c>
      <c r="K541" s="488">
        <v>-247.79338611303271</v>
      </c>
      <c r="L541" s="488">
        <v>-247.79338611303271</v>
      </c>
      <c r="M541" s="477">
        <f t="shared" si="76"/>
        <v>0</v>
      </c>
      <c r="N541" s="437">
        <v>74.577129757965267</v>
      </c>
      <c r="O541" s="437">
        <v>80.94790738557893</v>
      </c>
      <c r="P541" s="435">
        <v>67.453031334515899</v>
      </c>
      <c r="Q541" s="435">
        <v>67.453031334515899</v>
      </c>
      <c r="R541" s="476">
        <f t="shared" si="77"/>
        <v>0</v>
      </c>
      <c r="S541" s="437">
        <v>187.60683744117935</v>
      </c>
      <c r="T541" s="437">
        <v>187.60683744117935</v>
      </c>
      <c r="U541" s="435">
        <v>188.28006881735564</v>
      </c>
      <c r="V541" s="435">
        <v>188.28006881735564</v>
      </c>
      <c r="W541" s="476">
        <f t="shared" si="78"/>
        <v>0</v>
      </c>
      <c r="X541" s="437">
        <v>262.1839671991446</v>
      </c>
      <c r="Y541" s="437">
        <v>268.55474482675828</v>
      </c>
      <c r="Z541" s="435">
        <v>255.73310015187155</v>
      </c>
      <c r="AA541" s="435">
        <v>255.73310015187155</v>
      </c>
      <c r="AB541" s="476">
        <f t="shared" si="79"/>
        <v>0</v>
      </c>
      <c r="AC541" s="437">
        <v>154.36219733760194</v>
      </c>
      <c r="AD541" s="437">
        <v>153.82213010229736</v>
      </c>
      <c r="AE541" s="437">
        <v>153.82213010229736</v>
      </c>
      <c r="AF541" s="435">
        <f t="shared" si="80"/>
        <v>151.42920489222448</v>
      </c>
      <c r="AG541" s="476">
        <f t="shared" si="81"/>
        <v>2.3929252100728888</v>
      </c>
      <c r="AH541" s="437">
        <v>416.54616453674657</v>
      </c>
      <c r="AI541" s="437">
        <v>422.37687492905565</v>
      </c>
      <c r="AJ541" s="435">
        <v>409.55523025416898</v>
      </c>
      <c r="AK541" s="425">
        <f t="shared" si="82"/>
        <v>407.162305044096</v>
      </c>
      <c r="AL541" s="476">
        <f t="shared" si="83"/>
        <v>2.3929252100729741</v>
      </c>
      <c r="AM541" s="426">
        <v>14</v>
      </c>
      <c r="AN541" s="426">
        <v>14</v>
      </c>
    </row>
    <row r="542" spans="1:40">
      <c r="A542" s="431">
        <v>746</v>
      </c>
      <c r="B542" s="432" t="s">
        <v>244</v>
      </c>
      <c r="C542" s="433">
        <v>4735</v>
      </c>
      <c r="D542" s="485">
        <v>1198.8661533688244</v>
      </c>
      <c r="E542" s="485">
        <v>1189.173557106935</v>
      </c>
      <c r="F542" s="486">
        <v>1189.0149575358146</v>
      </c>
      <c r="G542" s="486">
        <v>1189.0149575358146</v>
      </c>
      <c r="H542" s="490">
        <f t="shared" si="75"/>
        <v>0</v>
      </c>
      <c r="I542" s="480">
        <v>-220.31123399574184</v>
      </c>
      <c r="J542" s="480">
        <v>-213.30905232942789</v>
      </c>
      <c r="K542" s="488">
        <v>-210.9976580105168</v>
      </c>
      <c r="L542" s="488">
        <v>-210.9976580105168</v>
      </c>
      <c r="M542" s="477">
        <f t="shared" si="76"/>
        <v>0</v>
      </c>
      <c r="N542" s="437">
        <v>978.55491937308261</v>
      </c>
      <c r="O542" s="437">
        <v>975.86450477750714</v>
      </c>
      <c r="P542" s="435">
        <v>978.01729952529797</v>
      </c>
      <c r="Q542" s="435">
        <v>978.01729952529797</v>
      </c>
      <c r="R542" s="476">
        <f t="shared" si="77"/>
        <v>0</v>
      </c>
      <c r="S542" s="437">
        <v>298.01152683373618</v>
      </c>
      <c r="T542" s="437">
        <v>298.01152683373618</v>
      </c>
      <c r="U542" s="435">
        <v>297.96160404008469</v>
      </c>
      <c r="V542" s="435">
        <v>297.96160404008469</v>
      </c>
      <c r="W542" s="476">
        <f t="shared" si="78"/>
        <v>0</v>
      </c>
      <c r="X542" s="437">
        <v>1276.5664462068189</v>
      </c>
      <c r="Y542" s="437">
        <v>1273.8760316112434</v>
      </c>
      <c r="Z542" s="435">
        <v>1275.9789035653828</v>
      </c>
      <c r="AA542" s="435">
        <v>1275.9789035653828</v>
      </c>
      <c r="AB542" s="476">
        <f t="shared" si="79"/>
        <v>0</v>
      </c>
      <c r="AC542" s="437">
        <v>196.91729209121922</v>
      </c>
      <c r="AD542" s="437">
        <v>195.7423000553182</v>
      </c>
      <c r="AE542" s="437">
        <v>195.7423000553182</v>
      </c>
      <c r="AF542" s="435">
        <f t="shared" si="80"/>
        <v>195.78413130715447</v>
      </c>
      <c r="AG542" s="476">
        <f t="shared" si="81"/>
        <v>-4.1831251836271122E-2</v>
      </c>
      <c r="AH542" s="437">
        <v>1473.4837382980379</v>
      </c>
      <c r="AI542" s="437">
        <v>1469.6183316665615</v>
      </c>
      <c r="AJ542" s="435">
        <v>1471.7212036207009</v>
      </c>
      <c r="AK542" s="425">
        <f t="shared" si="82"/>
        <v>1471.7630348725372</v>
      </c>
      <c r="AL542" s="476">
        <f t="shared" si="83"/>
        <v>-4.1831251836356387E-2</v>
      </c>
      <c r="AM542" s="426">
        <v>17</v>
      </c>
      <c r="AN542" s="426">
        <v>17</v>
      </c>
    </row>
    <row r="543" spans="1:40">
      <c r="A543" s="431">
        <v>747</v>
      </c>
      <c r="B543" s="432" t="s">
        <v>592</v>
      </c>
      <c r="C543" s="433">
        <v>1308</v>
      </c>
      <c r="D543" s="485">
        <v>142.9739316415139</v>
      </c>
      <c r="E543" s="485">
        <v>141.44854209751995</v>
      </c>
      <c r="F543" s="486">
        <v>138.78147902933441</v>
      </c>
      <c r="G543" s="486">
        <v>138.78147902933441</v>
      </c>
      <c r="H543" s="490">
        <f t="shared" si="75"/>
        <v>0</v>
      </c>
      <c r="I543" s="480">
        <v>426.90467944868783</v>
      </c>
      <c r="J543" s="480">
        <v>434.34855277980296</v>
      </c>
      <c r="K543" s="488">
        <v>439.05407517940654</v>
      </c>
      <c r="L543" s="488">
        <v>439.05407517940654</v>
      </c>
      <c r="M543" s="477">
        <f t="shared" si="76"/>
        <v>0</v>
      </c>
      <c r="N543" s="437">
        <v>569.87861109020173</v>
      </c>
      <c r="O543" s="437">
        <v>575.79709487732293</v>
      </c>
      <c r="P543" s="435">
        <v>577.83555420874097</v>
      </c>
      <c r="Q543" s="435">
        <v>577.83555420874097</v>
      </c>
      <c r="R543" s="476">
        <f t="shared" si="77"/>
        <v>0</v>
      </c>
      <c r="S543" s="437">
        <v>416.91020972536</v>
      </c>
      <c r="T543" s="437">
        <v>416.91020972536</v>
      </c>
      <c r="U543" s="435">
        <v>418.03650984106969</v>
      </c>
      <c r="V543" s="435">
        <v>418.03650984106969</v>
      </c>
      <c r="W543" s="476">
        <f t="shared" si="78"/>
        <v>0</v>
      </c>
      <c r="X543" s="437">
        <v>986.78882081556173</v>
      </c>
      <c r="Y543" s="437">
        <v>992.70730460268294</v>
      </c>
      <c r="Z543" s="435">
        <v>995.87206404981066</v>
      </c>
      <c r="AA543" s="435">
        <v>995.87206404981066</v>
      </c>
      <c r="AB543" s="476">
        <f t="shared" si="79"/>
        <v>0</v>
      </c>
      <c r="AC543" s="437">
        <v>259.0265645467835</v>
      </c>
      <c r="AD543" s="437">
        <v>256.48882045818021</v>
      </c>
      <c r="AE543" s="437">
        <v>256.48882045818021</v>
      </c>
      <c r="AF543" s="435">
        <f t="shared" si="80"/>
        <v>256.18622870885832</v>
      </c>
      <c r="AG543" s="476">
        <f t="shared" si="81"/>
        <v>0.30259174932189126</v>
      </c>
      <c r="AH543" s="437">
        <v>1245.8153853623453</v>
      </c>
      <c r="AI543" s="437">
        <v>1249.1961250608631</v>
      </c>
      <c r="AJ543" s="435">
        <v>1252.3608845079909</v>
      </c>
      <c r="AK543" s="425">
        <f t="shared" si="82"/>
        <v>1252.058292758669</v>
      </c>
      <c r="AL543" s="476">
        <f t="shared" si="83"/>
        <v>0.30259174932189126</v>
      </c>
      <c r="AM543" s="426">
        <v>4</v>
      </c>
      <c r="AN543" s="426">
        <v>4</v>
      </c>
    </row>
    <row r="544" spans="1:40">
      <c r="A544" s="431">
        <v>748</v>
      </c>
      <c r="B544" s="432" t="s">
        <v>246</v>
      </c>
      <c r="C544" s="433">
        <v>4897</v>
      </c>
      <c r="D544" s="485">
        <v>870.67815785829191</v>
      </c>
      <c r="E544" s="485">
        <v>863.58460599724287</v>
      </c>
      <c r="F544" s="486">
        <v>864.86191164039587</v>
      </c>
      <c r="G544" s="486">
        <v>864.86191164039587</v>
      </c>
      <c r="H544" s="490">
        <f t="shared" si="75"/>
        <v>0</v>
      </c>
      <c r="I544" s="480">
        <v>-436.64462894622864</v>
      </c>
      <c r="J544" s="480">
        <v>-429.38903585197733</v>
      </c>
      <c r="K544" s="488">
        <v>-431.84030263886694</v>
      </c>
      <c r="L544" s="488">
        <v>-431.84030263886694</v>
      </c>
      <c r="M544" s="477">
        <f t="shared" si="76"/>
        <v>0</v>
      </c>
      <c r="N544" s="437">
        <v>434.03352891206316</v>
      </c>
      <c r="O544" s="437">
        <v>434.19557014526555</v>
      </c>
      <c r="P544" s="435">
        <v>433.02160900152899</v>
      </c>
      <c r="Q544" s="435">
        <v>433.02160900152899</v>
      </c>
      <c r="R544" s="476">
        <f t="shared" si="77"/>
        <v>0</v>
      </c>
      <c r="S544" s="437">
        <v>524.95464446013443</v>
      </c>
      <c r="T544" s="437">
        <v>524.95464446013443</v>
      </c>
      <c r="U544" s="435">
        <v>523.09369208811802</v>
      </c>
      <c r="V544" s="435">
        <v>523.09369208811802</v>
      </c>
      <c r="W544" s="476">
        <f t="shared" si="78"/>
        <v>0</v>
      </c>
      <c r="X544" s="437">
        <v>958.98817337219759</v>
      </c>
      <c r="Y544" s="437">
        <v>959.15021460540004</v>
      </c>
      <c r="Z544" s="435">
        <v>956.11530108964701</v>
      </c>
      <c r="AA544" s="435">
        <v>956.11530108964701</v>
      </c>
      <c r="AB544" s="476">
        <f t="shared" si="79"/>
        <v>0</v>
      </c>
      <c r="AC544" s="437">
        <v>210.39761965417966</v>
      </c>
      <c r="AD544" s="437">
        <v>209.05849247596984</v>
      </c>
      <c r="AE544" s="437">
        <v>209.05849247596984</v>
      </c>
      <c r="AF544" s="435">
        <f t="shared" si="80"/>
        <v>207.40867766118134</v>
      </c>
      <c r="AG544" s="476">
        <f t="shared" si="81"/>
        <v>1.649814814788499</v>
      </c>
      <c r="AH544" s="437">
        <v>1169.3857930263773</v>
      </c>
      <c r="AI544" s="437">
        <v>1168.2087070813698</v>
      </c>
      <c r="AJ544" s="435">
        <v>1165.1737935656167</v>
      </c>
      <c r="AK544" s="425">
        <f t="shared" si="82"/>
        <v>1163.5239787508283</v>
      </c>
      <c r="AL544" s="476">
        <f t="shared" si="83"/>
        <v>1.6498148147884422</v>
      </c>
      <c r="AM544" s="426">
        <v>17</v>
      </c>
      <c r="AN544" s="426">
        <v>17</v>
      </c>
    </row>
    <row r="545" spans="1:40">
      <c r="A545" s="431">
        <v>749</v>
      </c>
      <c r="B545" s="432" t="s">
        <v>247</v>
      </c>
      <c r="C545" s="433">
        <v>21232</v>
      </c>
      <c r="D545" s="485">
        <v>511.6290926893858</v>
      </c>
      <c r="E545" s="485">
        <v>507.13986726702842</v>
      </c>
      <c r="F545" s="486">
        <v>505.9848466012869</v>
      </c>
      <c r="G545" s="486">
        <v>505.9848466012869</v>
      </c>
      <c r="H545" s="490">
        <f t="shared" si="75"/>
        <v>0</v>
      </c>
      <c r="I545" s="480">
        <v>-242.93122324061616</v>
      </c>
      <c r="J545" s="480">
        <v>-238.26664818754847</v>
      </c>
      <c r="K545" s="488">
        <v>-251.22709760461453</v>
      </c>
      <c r="L545" s="488">
        <v>-251.22709760461453</v>
      </c>
      <c r="M545" s="477">
        <f t="shared" si="76"/>
        <v>0</v>
      </c>
      <c r="N545" s="437">
        <v>268.69786944876967</v>
      </c>
      <c r="O545" s="437">
        <v>268.87321907947995</v>
      </c>
      <c r="P545" s="435">
        <v>254.75774899667238</v>
      </c>
      <c r="Q545" s="435">
        <v>254.75774899667238</v>
      </c>
      <c r="R545" s="476">
        <f t="shared" si="77"/>
        <v>0</v>
      </c>
      <c r="S545" s="437">
        <v>236.49052441156758</v>
      </c>
      <c r="T545" s="437">
        <v>236.49052441156758</v>
      </c>
      <c r="U545" s="435">
        <v>235.99255093766197</v>
      </c>
      <c r="V545" s="435">
        <v>235.99255093766197</v>
      </c>
      <c r="W545" s="476">
        <f t="shared" si="78"/>
        <v>0</v>
      </c>
      <c r="X545" s="437">
        <v>505.18839386033721</v>
      </c>
      <c r="Y545" s="437">
        <v>505.3637434910475</v>
      </c>
      <c r="Z545" s="435">
        <v>490.75029993433429</v>
      </c>
      <c r="AA545" s="435">
        <v>490.75029993433429</v>
      </c>
      <c r="AB545" s="476">
        <f t="shared" si="79"/>
        <v>0</v>
      </c>
      <c r="AC545" s="437">
        <v>145.73033089513544</v>
      </c>
      <c r="AD545" s="437">
        <v>145.32556181637943</v>
      </c>
      <c r="AE545" s="437">
        <v>145.32556181637943</v>
      </c>
      <c r="AF545" s="435">
        <f t="shared" si="80"/>
        <v>142.23912742017171</v>
      </c>
      <c r="AG545" s="476">
        <f t="shared" si="81"/>
        <v>3.0864343962077214</v>
      </c>
      <c r="AH545" s="437">
        <v>650.91872475547268</v>
      </c>
      <c r="AI545" s="437">
        <v>650.68930530742693</v>
      </c>
      <c r="AJ545" s="435">
        <v>636.07586175071367</v>
      </c>
      <c r="AK545" s="425">
        <f t="shared" si="82"/>
        <v>632.98942735450601</v>
      </c>
      <c r="AL545" s="476">
        <f t="shared" si="83"/>
        <v>3.0864343962076646</v>
      </c>
      <c r="AM545" s="426">
        <v>11</v>
      </c>
      <c r="AN545" s="426">
        <v>11</v>
      </c>
    </row>
    <row r="546" spans="1:40">
      <c r="A546" s="431">
        <v>751</v>
      </c>
      <c r="B546" s="432" t="s">
        <v>248</v>
      </c>
      <c r="C546" s="433">
        <v>2877</v>
      </c>
      <c r="D546" s="485">
        <v>434.66764944336518</v>
      </c>
      <c r="E546" s="485">
        <v>430.93318450612463</v>
      </c>
      <c r="F546" s="486">
        <v>430.65677805724943</v>
      </c>
      <c r="G546" s="486">
        <v>430.65677805724943</v>
      </c>
      <c r="H546" s="490">
        <f t="shared" si="75"/>
        <v>0</v>
      </c>
      <c r="I546" s="480">
        <v>20.355582554367462</v>
      </c>
      <c r="J546" s="480">
        <v>26.507882437048568</v>
      </c>
      <c r="K546" s="488">
        <v>16.803876947014981</v>
      </c>
      <c r="L546" s="488">
        <v>16.803876947014981</v>
      </c>
      <c r="M546" s="477">
        <f t="shared" si="76"/>
        <v>0</v>
      </c>
      <c r="N546" s="437">
        <v>455.02323199773264</v>
      </c>
      <c r="O546" s="437">
        <v>457.44106694317321</v>
      </c>
      <c r="P546" s="435">
        <v>447.46065500426437</v>
      </c>
      <c r="Q546" s="435">
        <v>447.46065500426437</v>
      </c>
      <c r="R546" s="476">
        <f t="shared" si="77"/>
        <v>0</v>
      </c>
      <c r="S546" s="437">
        <v>418.35492694275291</v>
      </c>
      <c r="T546" s="437">
        <v>418.35492694275291</v>
      </c>
      <c r="U546" s="435">
        <v>417.67041086380397</v>
      </c>
      <c r="V546" s="435">
        <v>417.67041086380397</v>
      </c>
      <c r="W546" s="476">
        <f t="shared" si="78"/>
        <v>0</v>
      </c>
      <c r="X546" s="437">
        <v>873.3781589404856</v>
      </c>
      <c r="Y546" s="437">
        <v>875.79599388592612</v>
      </c>
      <c r="Z546" s="435">
        <v>865.13106586806828</v>
      </c>
      <c r="AA546" s="435">
        <v>865.13106586806828</v>
      </c>
      <c r="AB546" s="476">
        <f t="shared" si="79"/>
        <v>0</v>
      </c>
      <c r="AC546" s="437">
        <v>180.88078292556219</v>
      </c>
      <c r="AD546" s="437">
        <v>179.91197736874767</v>
      </c>
      <c r="AE546" s="437">
        <v>179.91197736874767</v>
      </c>
      <c r="AF546" s="435">
        <f t="shared" si="80"/>
        <v>175.6610375492846</v>
      </c>
      <c r="AG546" s="476">
        <f t="shared" si="81"/>
        <v>4.2509398194630705</v>
      </c>
      <c r="AH546" s="437">
        <v>1054.2589418660477</v>
      </c>
      <c r="AI546" s="437">
        <v>1055.7079712546738</v>
      </c>
      <c r="AJ546" s="435">
        <v>1045.0430432368159</v>
      </c>
      <c r="AK546" s="425">
        <f t="shared" si="82"/>
        <v>1040.7921034173528</v>
      </c>
      <c r="AL546" s="476">
        <f t="shared" si="83"/>
        <v>4.2509398194631558</v>
      </c>
      <c r="AM546" s="426">
        <v>19</v>
      </c>
      <c r="AN546" s="426">
        <v>19</v>
      </c>
    </row>
    <row r="547" spans="1:40">
      <c r="A547" s="431">
        <v>753</v>
      </c>
      <c r="B547" s="432" t="s">
        <v>593</v>
      </c>
      <c r="C547" s="433">
        <v>22320</v>
      </c>
      <c r="D547" s="485">
        <v>613.36677189161935</v>
      </c>
      <c r="E547" s="485">
        <v>608.14636517675842</v>
      </c>
      <c r="F547" s="486">
        <v>606.68643728654524</v>
      </c>
      <c r="G547" s="486">
        <v>606.68643728654524</v>
      </c>
      <c r="H547" s="490">
        <f t="shared" si="75"/>
        <v>0</v>
      </c>
      <c r="I547" s="480">
        <v>410.29518416675717</v>
      </c>
      <c r="J547" s="480">
        <v>415.41959899414371</v>
      </c>
      <c r="K547" s="488">
        <v>402.34153567511481</v>
      </c>
      <c r="L547" s="488">
        <v>402.34153567511481</v>
      </c>
      <c r="M547" s="477">
        <f t="shared" si="76"/>
        <v>0</v>
      </c>
      <c r="N547" s="437">
        <v>1023.6619560583765</v>
      </c>
      <c r="O547" s="437">
        <v>1023.5659641709021</v>
      </c>
      <c r="P547" s="435">
        <v>1009.0279729616601</v>
      </c>
      <c r="Q547" s="435">
        <v>1009.0279729616601</v>
      </c>
      <c r="R547" s="476">
        <f t="shared" si="77"/>
        <v>0</v>
      </c>
      <c r="S547" s="437">
        <v>-27.402562592744808</v>
      </c>
      <c r="T547" s="437">
        <v>-27.402562592744808</v>
      </c>
      <c r="U547" s="435">
        <v>-27.487969525261658</v>
      </c>
      <c r="V547" s="435">
        <v>-27.487969525261658</v>
      </c>
      <c r="W547" s="476">
        <f t="shared" si="78"/>
        <v>0</v>
      </c>
      <c r="X547" s="437">
        <v>996.25939346563166</v>
      </c>
      <c r="Y547" s="437">
        <v>996.16340157815728</v>
      </c>
      <c r="Z547" s="435">
        <v>981.54000343639837</v>
      </c>
      <c r="AA547" s="435">
        <v>981.54000343639837</v>
      </c>
      <c r="AB547" s="476">
        <f t="shared" si="79"/>
        <v>0</v>
      </c>
      <c r="AC547" s="437">
        <v>113.1138046153212</v>
      </c>
      <c r="AD547" s="437">
        <v>113.68974138641958</v>
      </c>
      <c r="AE547" s="437">
        <v>113.68974138641958</v>
      </c>
      <c r="AF547" s="435">
        <f t="shared" si="80"/>
        <v>110.91364771619439</v>
      </c>
      <c r="AG547" s="476">
        <f t="shared" si="81"/>
        <v>2.7760936702251939</v>
      </c>
      <c r="AH547" s="437">
        <v>1109.3731980809528</v>
      </c>
      <c r="AI547" s="437">
        <v>1109.8531429645768</v>
      </c>
      <c r="AJ547" s="435">
        <v>1095.229744822818</v>
      </c>
      <c r="AK547" s="425">
        <f t="shared" si="82"/>
        <v>1092.4536511525928</v>
      </c>
      <c r="AL547" s="476">
        <f t="shared" si="83"/>
        <v>2.7760936702252366</v>
      </c>
      <c r="AM547" s="426">
        <v>1</v>
      </c>
      <c r="AN547" s="427">
        <v>32</v>
      </c>
    </row>
    <row r="548" spans="1:40">
      <c r="A548" s="431">
        <v>755</v>
      </c>
      <c r="B548" s="432" t="s">
        <v>594</v>
      </c>
      <c r="C548" s="433">
        <v>6217</v>
      </c>
      <c r="D548" s="485">
        <v>547.4528124811111</v>
      </c>
      <c r="E548" s="485">
        <v>542.78606107559654</v>
      </c>
      <c r="F548" s="486">
        <v>543.01853314834386</v>
      </c>
      <c r="G548" s="486">
        <v>543.01853314834386</v>
      </c>
      <c r="H548" s="490">
        <f t="shared" si="75"/>
        <v>0</v>
      </c>
      <c r="I548" s="480">
        <v>374.19220077713146</v>
      </c>
      <c r="J548" s="480">
        <v>379.62829034157687</v>
      </c>
      <c r="K548" s="488">
        <v>263.32974089346015</v>
      </c>
      <c r="L548" s="488">
        <v>263.32974089346015</v>
      </c>
      <c r="M548" s="477">
        <f t="shared" si="76"/>
        <v>0</v>
      </c>
      <c r="N548" s="437">
        <v>921.64501325824256</v>
      </c>
      <c r="O548" s="437">
        <v>922.41435141717341</v>
      </c>
      <c r="P548" s="435">
        <v>806.34827404180407</v>
      </c>
      <c r="Q548" s="435">
        <v>806.34827404180407</v>
      </c>
      <c r="R548" s="476">
        <f t="shared" si="77"/>
        <v>0</v>
      </c>
      <c r="S548" s="437">
        <v>-7.8189376304384988</v>
      </c>
      <c r="T548" s="437">
        <v>-7.8189376304384988</v>
      </c>
      <c r="U548" s="435">
        <v>-2.6081064072192914</v>
      </c>
      <c r="V548" s="435">
        <v>-2.6081064072192914</v>
      </c>
      <c r="W548" s="476">
        <f t="shared" si="78"/>
        <v>0</v>
      </c>
      <c r="X548" s="437">
        <v>913.82607562780413</v>
      </c>
      <c r="Y548" s="437">
        <v>914.59541378673498</v>
      </c>
      <c r="Z548" s="435">
        <v>803.74016763458474</v>
      </c>
      <c r="AA548" s="435">
        <v>803.74016763458474</v>
      </c>
      <c r="AB548" s="476">
        <f t="shared" si="79"/>
        <v>0</v>
      </c>
      <c r="AC548" s="437">
        <v>144.67870411702407</v>
      </c>
      <c r="AD548" s="437">
        <v>144.66223056018922</v>
      </c>
      <c r="AE548" s="437">
        <v>144.66223056018922</v>
      </c>
      <c r="AF548" s="435">
        <f t="shared" si="80"/>
        <v>139.7614878419464</v>
      </c>
      <c r="AG548" s="476">
        <f t="shared" si="81"/>
        <v>4.9007427182428103</v>
      </c>
      <c r="AH548" s="437">
        <v>1058.5047797448281</v>
      </c>
      <c r="AI548" s="437">
        <v>1059.2576443469243</v>
      </c>
      <c r="AJ548" s="435">
        <v>948.40239819477392</v>
      </c>
      <c r="AK548" s="425">
        <f t="shared" si="82"/>
        <v>943.50165547653103</v>
      </c>
      <c r="AL548" s="476">
        <f t="shared" si="83"/>
        <v>4.9007427182428955</v>
      </c>
      <c r="AM548" s="426">
        <v>1</v>
      </c>
      <c r="AN548" s="427">
        <v>34</v>
      </c>
    </row>
    <row r="549" spans="1:40">
      <c r="A549" s="431">
        <v>758</v>
      </c>
      <c r="B549" s="432" t="s">
        <v>251</v>
      </c>
      <c r="C549" s="433">
        <v>8134</v>
      </c>
      <c r="D549" s="485">
        <v>1004.3927745971287</v>
      </c>
      <c r="E549" s="485">
        <v>996.13278804071808</v>
      </c>
      <c r="F549" s="486">
        <v>996.1738169277545</v>
      </c>
      <c r="G549" s="486">
        <v>996.1738169277545</v>
      </c>
      <c r="H549" s="490">
        <f t="shared" si="75"/>
        <v>0</v>
      </c>
      <c r="I549" s="480">
        <v>-455.2086466858882</v>
      </c>
      <c r="J549" s="480">
        <v>-447.41654574561659</v>
      </c>
      <c r="K549" s="488">
        <v>-448.5230168663806</v>
      </c>
      <c r="L549" s="488">
        <v>-448.5230168663806</v>
      </c>
      <c r="M549" s="477">
        <f t="shared" si="76"/>
        <v>0</v>
      </c>
      <c r="N549" s="437">
        <v>549.18412791124047</v>
      </c>
      <c r="O549" s="437">
        <v>548.71624229510144</v>
      </c>
      <c r="P549" s="435">
        <v>547.65080006137396</v>
      </c>
      <c r="Q549" s="435">
        <v>547.65080006137396</v>
      </c>
      <c r="R549" s="476">
        <f t="shared" si="77"/>
        <v>0</v>
      </c>
      <c r="S549" s="437">
        <v>74.261738436708853</v>
      </c>
      <c r="T549" s="437">
        <v>74.261738436708853</v>
      </c>
      <c r="U549" s="435">
        <v>74.800112287420191</v>
      </c>
      <c r="V549" s="435">
        <v>74.800112287420191</v>
      </c>
      <c r="W549" s="476">
        <f t="shared" si="78"/>
        <v>0</v>
      </c>
      <c r="X549" s="437">
        <v>623.44586634794939</v>
      </c>
      <c r="Y549" s="437">
        <v>622.97798073181036</v>
      </c>
      <c r="Z549" s="435">
        <v>622.45091234879419</v>
      </c>
      <c r="AA549" s="435">
        <v>622.45091234879419</v>
      </c>
      <c r="AB549" s="476">
        <f t="shared" si="79"/>
        <v>0</v>
      </c>
      <c r="AC549" s="437">
        <v>188.77308300975506</v>
      </c>
      <c r="AD549" s="437">
        <v>187.92764791567876</v>
      </c>
      <c r="AE549" s="437">
        <v>187.92764791567876</v>
      </c>
      <c r="AF549" s="435">
        <f t="shared" si="80"/>
        <v>185.8259086502681</v>
      </c>
      <c r="AG549" s="476">
        <f t="shared" si="81"/>
        <v>2.1017392654106573</v>
      </c>
      <c r="AH549" s="437">
        <v>812.21894935770445</v>
      </c>
      <c r="AI549" s="437">
        <v>810.90562864748915</v>
      </c>
      <c r="AJ549" s="435">
        <v>810.37856026447287</v>
      </c>
      <c r="AK549" s="425">
        <f t="shared" si="82"/>
        <v>808.27682099906224</v>
      </c>
      <c r="AL549" s="476">
        <f t="shared" si="83"/>
        <v>2.1017392654106288</v>
      </c>
      <c r="AM549" s="426">
        <v>19</v>
      </c>
      <c r="AN549" s="426">
        <v>19</v>
      </c>
    </row>
    <row r="550" spans="1:40">
      <c r="A550" s="431">
        <v>759</v>
      </c>
      <c r="B550" s="432" t="s">
        <v>252</v>
      </c>
      <c r="C550" s="433">
        <v>1942</v>
      </c>
      <c r="D550" s="485">
        <v>541.04046490966527</v>
      </c>
      <c r="E550" s="485">
        <v>536.37341084618367</v>
      </c>
      <c r="F550" s="486">
        <v>532.41446720457805</v>
      </c>
      <c r="G550" s="486">
        <v>532.41446720457805</v>
      </c>
      <c r="H550" s="490">
        <f t="shared" si="75"/>
        <v>0</v>
      </c>
      <c r="I550" s="480">
        <v>-19.284016699371978</v>
      </c>
      <c r="J550" s="480">
        <v>-85.200683456757872</v>
      </c>
      <c r="K550" s="488">
        <v>-80.740351165488178</v>
      </c>
      <c r="L550" s="488">
        <v>-80.740351165488178</v>
      </c>
      <c r="M550" s="477">
        <f t="shared" si="76"/>
        <v>0</v>
      </c>
      <c r="N550" s="437">
        <v>521.75644821029323</v>
      </c>
      <c r="O550" s="437">
        <v>451.17272738942575</v>
      </c>
      <c r="P550" s="435">
        <v>451.67411603908982</v>
      </c>
      <c r="Q550" s="435">
        <v>451.67411603908982</v>
      </c>
      <c r="R550" s="476">
        <f t="shared" si="77"/>
        <v>0</v>
      </c>
      <c r="S550" s="437">
        <v>466.86341092149269</v>
      </c>
      <c r="T550" s="437">
        <v>466.86341092149269</v>
      </c>
      <c r="U550" s="435">
        <v>465.59120652993619</v>
      </c>
      <c r="V550" s="435">
        <v>465.59120652993619</v>
      </c>
      <c r="W550" s="476">
        <f t="shared" si="78"/>
        <v>0</v>
      </c>
      <c r="X550" s="437">
        <v>988.61985913178592</v>
      </c>
      <c r="Y550" s="437">
        <v>918.03613831091843</v>
      </c>
      <c r="Z550" s="435">
        <v>917.26532256902601</v>
      </c>
      <c r="AA550" s="435">
        <v>917.26532256902601</v>
      </c>
      <c r="AB550" s="476">
        <f t="shared" si="79"/>
        <v>0</v>
      </c>
      <c r="AC550" s="437">
        <v>254.49205548328777</v>
      </c>
      <c r="AD550" s="437">
        <v>252.2510538393245</v>
      </c>
      <c r="AE550" s="437">
        <v>252.2510538393245</v>
      </c>
      <c r="AF550" s="435">
        <f t="shared" si="80"/>
        <v>250.75807327760458</v>
      </c>
      <c r="AG550" s="476">
        <f t="shared" si="81"/>
        <v>1.4929805617199179</v>
      </c>
      <c r="AH550" s="437">
        <v>1243.1119146150736</v>
      </c>
      <c r="AI550" s="437">
        <v>1170.2871921502428</v>
      </c>
      <c r="AJ550" s="435">
        <v>1169.5163764083504</v>
      </c>
      <c r="AK550" s="425">
        <f t="shared" si="82"/>
        <v>1168.0233958466304</v>
      </c>
      <c r="AL550" s="476">
        <f t="shared" si="83"/>
        <v>1.49298056172006</v>
      </c>
      <c r="AM550" s="426">
        <v>14</v>
      </c>
      <c r="AN550" s="426">
        <v>14</v>
      </c>
    </row>
    <row r="551" spans="1:40">
      <c r="A551" s="431">
        <v>761</v>
      </c>
      <c r="B551" s="432" t="s">
        <v>253</v>
      </c>
      <c r="C551" s="433">
        <v>8426</v>
      </c>
      <c r="D551" s="485">
        <v>59.620771580810469</v>
      </c>
      <c r="E551" s="485">
        <v>58.707853965588775</v>
      </c>
      <c r="F551" s="486">
        <v>55.856509551071056</v>
      </c>
      <c r="G551" s="486">
        <v>55.856509551071056</v>
      </c>
      <c r="H551" s="490">
        <f t="shared" si="75"/>
        <v>0</v>
      </c>
      <c r="I551" s="480">
        <v>156.94786482964952</v>
      </c>
      <c r="J551" s="480">
        <v>164.08996860553006</v>
      </c>
      <c r="K551" s="488">
        <v>166.0976258221219</v>
      </c>
      <c r="L551" s="488">
        <v>166.0976258221219</v>
      </c>
      <c r="M551" s="477">
        <f t="shared" si="76"/>
        <v>0</v>
      </c>
      <c r="N551" s="437">
        <v>216.56863641045999</v>
      </c>
      <c r="O551" s="437">
        <v>222.79782257111884</v>
      </c>
      <c r="P551" s="435">
        <v>221.95413537319297</v>
      </c>
      <c r="Q551" s="435">
        <v>221.95413537319297</v>
      </c>
      <c r="R551" s="476">
        <f t="shared" si="77"/>
        <v>0</v>
      </c>
      <c r="S551" s="437">
        <v>470.92252124231322</v>
      </c>
      <c r="T551" s="437">
        <v>470.92252124231322</v>
      </c>
      <c r="U551" s="435">
        <v>470.72936798449194</v>
      </c>
      <c r="V551" s="435">
        <v>470.72936798449194</v>
      </c>
      <c r="W551" s="476">
        <f t="shared" si="78"/>
        <v>0</v>
      </c>
      <c r="X551" s="437">
        <v>687.49115765277315</v>
      </c>
      <c r="Y551" s="437">
        <v>693.72034381343212</v>
      </c>
      <c r="Z551" s="435">
        <v>692.68350335768491</v>
      </c>
      <c r="AA551" s="435">
        <v>692.68350335768491</v>
      </c>
      <c r="AB551" s="476">
        <f t="shared" si="79"/>
        <v>0</v>
      </c>
      <c r="AC551" s="437">
        <v>218.55093439958117</v>
      </c>
      <c r="AD551" s="437">
        <v>217.31359286913221</v>
      </c>
      <c r="AE551" s="437">
        <v>217.31359286913221</v>
      </c>
      <c r="AF551" s="435">
        <f t="shared" si="80"/>
        <v>216.70219011060797</v>
      </c>
      <c r="AG551" s="476">
        <f t="shared" si="81"/>
        <v>0.61140275852423542</v>
      </c>
      <c r="AH551" s="437">
        <v>906.04209205235429</v>
      </c>
      <c r="AI551" s="437">
        <v>911.03393668256433</v>
      </c>
      <c r="AJ551" s="435">
        <v>909.99709622681712</v>
      </c>
      <c r="AK551" s="425">
        <f t="shared" si="82"/>
        <v>909.38569346829297</v>
      </c>
      <c r="AL551" s="476">
        <f t="shared" si="83"/>
        <v>0.61140275852415016</v>
      </c>
      <c r="AM551" s="426">
        <v>2</v>
      </c>
      <c r="AN551" s="426">
        <v>2</v>
      </c>
    </row>
    <row r="552" spans="1:40">
      <c r="A552" s="431">
        <v>762</v>
      </c>
      <c r="B552" s="432" t="s">
        <v>254</v>
      </c>
      <c r="C552" s="433">
        <v>3672</v>
      </c>
      <c r="D552" s="485">
        <v>270.42449184559172</v>
      </c>
      <c r="E552" s="485">
        <v>267.85105262972746</v>
      </c>
      <c r="F552" s="486">
        <v>269.17737469825119</v>
      </c>
      <c r="G552" s="486">
        <v>269.17737469825119</v>
      </c>
      <c r="H552" s="490">
        <f t="shared" si="75"/>
        <v>0</v>
      </c>
      <c r="I552" s="480">
        <v>349.88025215366702</v>
      </c>
      <c r="J552" s="480">
        <v>412.28422677911499</v>
      </c>
      <c r="K552" s="488">
        <v>414.59952765921389</v>
      </c>
      <c r="L552" s="488">
        <v>414.59952765921389</v>
      </c>
      <c r="M552" s="477">
        <f t="shared" si="76"/>
        <v>0</v>
      </c>
      <c r="N552" s="437">
        <v>620.30474399925868</v>
      </c>
      <c r="O552" s="437">
        <v>680.13527940884251</v>
      </c>
      <c r="P552" s="435">
        <v>683.77690235746513</v>
      </c>
      <c r="Q552" s="435">
        <v>683.77690235746513</v>
      </c>
      <c r="R552" s="476">
        <f t="shared" si="77"/>
        <v>0</v>
      </c>
      <c r="S552" s="437">
        <v>346.63603131890625</v>
      </c>
      <c r="T552" s="437">
        <v>346.63603131890625</v>
      </c>
      <c r="U552" s="435">
        <v>350.33183764762066</v>
      </c>
      <c r="V552" s="435">
        <v>350.33183764762066</v>
      </c>
      <c r="W552" s="476">
        <f t="shared" si="78"/>
        <v>0</v>
      </c>
      <c r="X552" s="437">
        <v>966.94077531816492</v>
      </c>
      <c r="Y552" s="437">
        <v>1026.7713107277486</v>
      </c>
      <c r="Z552" s="435">
        <v>1034.1087400050858</v>
      </c>
      <c r="AA552" s="435">
        <v>1034.1087400050858</v>
      </c>
      <c r="AB552" s="476">
        <f t="shared" si="79"/>
        <v>0</v>
      </c>
      <c r="AC552" s="437">
        <v>244.96910176066882</v>
      </c>
      <c r="AD552" s="437">
        <v>243.07555278653658</v>
      </c>
      <c r="AE552" s="437">
        <v>243.07555278653658</v>
      </c>
      <c r="AF552" s="435">
        <f t="shared" si="80"/>
        <v>241.07613004948698</v>
      </c>
      <c r="AG552" s="476">
        <f t="shared" si="81"/>
        <v>1.9994227370495992</v>
      </c>
      <c r="AH552" s="437">
        <v>1211.9098770788339</v>
      </c>
      <c r="AI552" s="437">
        <v>1269.8468635142851</v>
      </c>
      <c r="AJ552" s="435">
        <v>1277.1842927916223</v>
      </c>
      <c r="AK552" s="425">
        <f t="shared" si="82"/>
        <v>1275.1848700545727</v>
      </c>
      <c r="AL552" s="476">
        <f t="shared" si="83"/>
        <v>1.9994227370495992</v>
      </c>
      <c r="AM552" s="426">
        <v>11</v>
      </c>
      <c r="AN552" s="426">
        <v>11</v>
      </c>
    </row>
    <row r="553" spans="1:40">
      <c r="A553" s="431">
        <v>765</v>
      </c>
      <c r="B553" s="432" t="s">
        <v>255</v>
      </c>
      <c r="C553" s="433">
        <v>10354</v>
      </c>
      <c r="D553" s="485">
        <v>406.28985321738446</v>
      </c>
      <c r="E553" s="485">
        <v>402.74144690067612</v>
      </c>
      <c r="F553" s="486">
        <v>403.46119471030278</v>
      </c>
      <c r="G553" s="486">
        <v>403.46119471030278</v>
      </c>
      <c r="H553" s="490">
        <f t="shared" si="75"/>
        <v>0</v>
      </c>
      <c r="I553" s="480">
        <v>-161.17772368575734</v>
      </c>
      <c r="J553" s="480">
        <v>-161.01978955166615</v>
      </c>
      <c r="K553" s="488">
        <v>-156.23884958780098</v>
      </c>
      <c r="L553" s="488">
        <v>-156.23884958780098</v>
      </c>
      <c r="M553" s="477">
        <f t="shared" si="76"/>
        <v>0</v>
      </c>
      <c r="N553" s="437">
        <v>245.11212953162715</v>
      </c>
      <c r="O553" s="437">
        <v>241.72165734901</v>
      </c>
      <c r="P553" s="435">
        <v>247.22234512250176</v>
      </c>
      <c r="Q553" s="435">
        <v>247.22234512250176</v>
      </c>
      <c r="R553" s="476">
        <f t="shared" si="77"/>
        <v>0</v>
      </c>
      <c r="S553" s="437">
        <v>172.84687629386821</v>
      </c>
      <c r="T553" s="437">
        <v>172.84687629386821</v>
      </c>
      <c r="U553" s="435">
        <v>170.8697454839606</v>
      </c>
      <c r="V553" s="435">
        <v>170.8697454839606</v>
      </c>
      <c r="W553" s="476">
        <f t="shared" si="78"/>
        <v>0</v>
      </c>
      <c r="X553" s="437">
        <v>417.95900582549535</v>
      </c>
      <c r="Y553" s="437">
        <v>414.56853364287821</v>
      </c>
      <c r="Z553" s="435">
        <v>418.09209060646242</v>
      </c>
      <c r="AA553" s="435">
        <v>418.09209060646242</v>
      </c>
      <c r="AB553" s="476">
        <f t="shared" si="79"/>
        <v>0</v>
      </c>
      <c r="AC553" s="437">
        <v>183.38213535057071</v>
      </c>
      <c r="AD553" s="437">
        <v>182.84819737240178</v>
      </c>
      <c r="AE553" s="437">
        <v>182.84819737240178</v>
      </c>
      <c r="AF553" s="435">
        <f t="shared" si="80"/>
        <v>179.87097083953961</v>
      </c>
      <c r="AG553" s="476">
        <f t="shared" si="81"/>
        <v>2.9772265328621756</v>
      </c>
      <c r="AH553" s="437">
        <v>601.341141176066</v>
      </c>
      <c r="AI553" s="437">
        <v>597.41673101527999</v>
      </c>
      <c r="AJ553" s="435">
        <v>600.94028797886415</v>
      </c>
      <c r="AK553" s="425">
        <f t="shared" si="82"/>
        <v>597.96306144600203</v>
      </c>
      <c r="AL553" s="476">
        <f t="shared" si="83"/>
        <v>2.9772265328621188</v>
      </c>
      <c r="AM553" s="426">
        <v>18</v>
      </c>
      <c r="AN553" s="426">
        <v>18</v>
      </c>
    </row>
    <row r="554" spans="1:40">
      <c r="A554" s="431">
        <v>768</v>
      </c>
      <c r="B554" s="432" t="s">
        <v>256</v>
      </c>
      <c r="C554" s="433">
        <v>2375</v>
      </c>
      <c r="D554" s="485">
        <v>247.7478477342612</v>
      </c>
      <c r="E554" s="485">
        <v>245.19456733833792</v>
      </c>
      <c r="F554" s="486">
        <v>242.78739643277927</v>
      </c>
      <c r="G554" s="486">
        <v>242.78739643277927</v>
      </c>
      <c r="H554" s="490">
        <f t="shared" si="75"/>
        <v>0</v>
      </c>
      <c r="I554" s="480">
        <v>322.63966072874092</v>
      </c>
      <c r="J554" s="480">
        <v>330.81571923633265</v>
      </c>
      <c r="K554" s="488">
        <v>338.58688797919478</v>
      </c>
      <c r="L554" s="488">
        <v>338.58688797919478</v>
      </c>
      <c r="M554" s="477">
        <f t="shared" si="76"/>
        <v>0</v>
      </c>
      <c r="N554" s="437">
        <v>570.38750846300218</v>
      </c>
      <c r="O554" s="437">
        <v>576.01028657467054</v>
      </c>
      <c r="P554" s="435">
        <v>581.37428441197403</v>
      </c>
      <c r="Q554" s="435">
        <v>581.37428441197403</v>
      </c>
      <c r="R554" s="476">
        <f t="shared" si="77"/>
        <v>0</v>
      </c>
      <c r="S554" s="437">
        <v>319.23294487105687</v>
      </c>
      <c r="T554" s="437">
        <v>319.23294487105687</v>
      </c>
      <c r="U554" s="435">
        <v>321.3988104077913</v>
      </c>
      <c r="V554" s="435">
        <v>321.3988104077913</v>
      </c>
      <c r="W554" s="476">
        <f t="shared" si="78"/>
        <v>0</v>
      </c>
      <c r="X554" s="437">
        <v>889.62045333405899</v>
      </c>
      <c r="Y554" s="437">
        <v>895.24323144572736</v>
      </c>
      <c r="Z554" s="435">
        <v>902.77309481976533</v>
      </c>
      <c r="AA554" s="435">
        <v>902.77309481976533</v>
      </c>
      <c r="AB554" s="476">
        <f t="shared" si="79"/>
        <v>0</v>
      </c>
      <c r="AC554" s="437">
        <v>241.21659155003178</v>
      </c>
      <c r="AD554" s="437">
        <v>239.22155661789927</v>
      </c>
      <c r="AE554" s="437">
        <v>239.22155661789927</v>
      </c>
      <c r="AF554" s="435">
        <f t="shared" si="80"/>
        <v>238.88510224334115</v>
      </c>
      <c r="AG554" s="476">
        <f t="shared" si="81"/>
        <v>0.33645437455811589</v>
      </c>
      <c r="AH554" s="437">
        <v>1130.8370448840908</v>
      </c>
      <c r="AI554" s="437">
        <v>1134.4647880636264</v>
      </c>
      <c r="AJ554" s="435">
        <v>1141.9946514376645</v>
      </c>
      <c r="AK554" s="425">
        <f t="shared" si="82"/>
        <v>1141.6581970631064</v>
      </c>
      <c r="AL554" s="476">
        <f t="shared" si="83"/>
        <v>0.33645437455811589</v>
      </c>
      <c r="AM554" s="426">
        <v>10</v>
      </c>
      <c r="AN554" s="426">
        <v>10</v>
      </c>
    </row>
    <row r="555" spans="1:40">
      <c r="A555" s="431">
        <v>777</v>
      </c>
      <c r="B555" s="432" t="s">
        <v>257</v>
      </c>
      <c r="C555" s="433">
        <v>7367</v>
      </c>
      <c r="D555" s="485">
        <v>437.94637778617715</v>
      </c>
      <c r="E555" s="485">
        <v>434.06636499490276</v>
      </c>
      <c r="F555" s="486">
        <v>431.90600761162352</v>
      </c>
      <c r="G555" s="486">
        <v>431.90600761162352</v>
      </c>
      <c r="H555" s="490">
        <f t="shared" si="75"/>
        <v>0</v>
      </c>
      <c r="I555" s="480">
        <v>56.048208584402637</v>
      </c>
      <c r="J555" s="480">
        <v>51.471470760544335</v>
      </c>
      <c r="K555" s="488">
        <v>60.881313113691007</v>
      </c>
      <c r="L555" s="488">
        <v>60.881313113691007</v>
      </c>
      <c r="M555" s="477">
        <f t="shared" si="76"/>
        <v>0</v>
      </c>
      <c r="N555" s="437">
        <v>493.99458637057978</v>
      </c>
      <c r="O555" s="437">
        <v>485.53783575544713</v>
      </c>
      <c r="P555" s="435">
        <v>492.78732072531454</v>
      </c>
      <c r="Q555" s="435">
        <v>492.78732072531454</v>
      </c>
      <c r="R555" s="476">
        <f t="shared" si="77"/>
        <v>0</v>
      </c>
      <c r="S555" s="437">
        <v>417.07496103991622</v>
      </c>
      <c r="T555" s="437">
        <v>417.07496103991622</v>
      </c>
      <c r="U555" s="435">
        <v>416.75089266393098</v>
      </c>
      <c r="V555" s="435">
        <v>416.75089266393098</v>
      </c>
      <c r="W555" s="476">
        <f t="shared" si="78"/>
        <v>0</v>
      </c>
      <c r="X555" s="437">
        <v>911.06954741049594</v>
      </c>
      <c r="Y555" s="437">
        <v>902.61279679536347</v>
      </c>
      <c r="Z555" s="435">
        <v>909.53821338924558</v>
      </c>
      <c r="AA555" s="435">
        <v>909.53821338924558</v>
      </c>
      <c r="AB555" s="476">
        <f t="shared" si="79"/>
        <v>0</v>
      </c>
      <c r="AC555" s="437">
        <v>214.81291362965763</v>
      </c>
      <c r="AD555" s="437">
        <v>213.09428589600691</v>
      </c>
      <c r="AE555" s="437">
        <v>213.09428589600691</v>
      </c>
      <c r="AF555" s="435">
        <f t="shared" si="80"/>
        <v>211.66306832338034</v>
      </c>
      <c r="AG555" s="476">
        <f t="shared" si="81"/>
        <v>1.431217572626565</v>
      </c>
      <c r="AH555" s="437">
        <v>1125.8824610401537</v>
      </c>
      <c r="AI555" s="437">
        <v>1115.7070826913703</v>
      </c>
      <c r="AJ555" s="435">
        <v>1122.6324992852524</v>
      </c>
      <c r="AK555" s="425">
        <f t="shared" si="82"/>
        <v>1121.2012817126258</v>
      </c>
      <c r="AL555" s="476">
        <f t="shared" si="83"/>
        <v>1.431217572626565</v>
      </c>
      <c r="AM555" s="426">
        <v>18</v>
      </c>
      <c r="AN555" s="426">
        <v>18</v>
      </c>
    </row>
    <row r="556" spans="1:40">
      <c r="A556" s="431">
        <v>778</v>
      </c>
      <c r="B556" s="432" t="s">
        <v>258</v>
      </c>
      <c r="C556" s="433">
        <v>6763</v>
      </c>
      <c r="D556" s="485">
        <v>72.474294572456131</v>
      </c>
      <c r="E556" s="485">
        <v>71.353664264457052</v>
      </c>
      <c r="F556" s="486">
        <v>70.353950943998711</v>
      </c>
      <c r="G556" s="486">
        <v>70.353950943998711</v>
      </c>
      <c r="H556" s="490">
        <f t="shared" si="75"/>
        <v>0</v>
      </c>
      <c r="I556" s="480">
        <v>83.41697675251261</v>
      </c>
      <c r="J556" s="480">
        <v>91.260267718178056</v>
      </c>
      <c r="K556" s="488">
        <v>85.793586646302586</v>
      </c>
      <c r="L556" s="488">
        <v>85.793586646302586</v>
      </c>
      <c r="M556" s="477">
        <f t="shared" si="76"/>
        <v>0</v>
      </c>
      <c r="N556" s="437">
        <v>155.89127132496873</v>
      </c>
      <c r="O556" s="437">
        <v>162.61393198263511</v>
      </c>
      <c r="P556" s="435">
        <v>156.14753759030131</v>
      </c>
      <c r="Q556" s="435">
        <v>156.14753759030131</v>
      </c>
      <c r="R556" s="476">
        <f t="shared" si="77"/>
        <v>0</v>
      </c>
      <c r="S556" s="437">
        <v>476.66956734571085</v>
      </c>
      <c r="T556" s="437">
        <v>476.66956734571085</v>
      </c>
      <c r="U556" s="435">
        <v>477.51792776556596</v>
      </c>
      <c r="V556" s="435">
        <v>477.51792776556596</v>
      </c>
      <c r="W556" s="476">
        <f t="shared" si="78"/>
        <v>0</v>
      </c>
      <c r="X556" s="437">
        <v>632.56083867067957</v>
      </c>
      <c r="Y556" s="437">
        <v>639.2834993283459</v>
      </c>
      <c r="Z556" s="435">
        <v>633.66546535586724</v>
      </c>
      <c r="AA556" s="435">
        <v>633.66546535586724</v>
      </c>
      <c r="AB556" s="476">
        <f t="shared" si="79"/>
        <v>0</v>
      </c>
      <c r="AC556" s="437">
        <v>203.72883399147048</v>
      </c>
      <c r="AD556" s="437">
        <v>202.07503658438137</v>
      </c>
      <c r="AE556" s="437">
        <v>202.07503658438137</v>
      </c>
      <c r="AF556" s="435">
        <f t="shared" si="80"/>
        <v>200.96667421777227</v>
      </c>
      <c r="AG556" s="476">
        <f t="shared" si="81"/>
        <v>1.1083623666091</v>
      </c>
      <c r="AH556" s="437">
        <v>836.28967266215</v>
      </c>
      <c r="AI556" s="437">
        <v>841.35853591272723</v>
      </c>
      <c r="AJ556" s="435">
        <v>835.74050194024858</v>
      </c>
      <c r="AK556" s="425">
        <f t="shared" si="82"/>
        <v>834.63213957363951</v>
      </c>
      <c r="AL556" s="476">
        <f t="shared" si="83"/>
        <v>1.1083623666090716</v>
      </c>
      <c r="AM556" s="426">
        <v>11</v>
      </c>
      <c r="AN556" s="426">
        <v>11</v>
      </c>
    </row>
    <row r="557" spans="1:40">
      <c r="A557" s="431">
        <v>781</v>
      </c>
      <c r="B557" s="432" t="s">
        <v>259</v>
      </c>
      <c r="C557" s="433">
        <v>3504</v>
      </c>
      <c r="D557" s="485">
        <v>-199.04571533077367</v>
      </c>
      <c r="E557" s="485">
        <v>-197.95600526053491</v>
      </c>
      <c r="F557" s="486">
        <v>-201.05471115104882</v>
      </c>
      <c r="G557" s="486">
        <v>-201.05471115104882</v>
      </c>
      <c r="H557" s="490">
        <f t="shared" si="75"/>
        <v>0</v>
      </c>
      <c r="I557" s="480">
        <v>879.19907598250609</v>
      </c>
      <c r="J557" s="480">
        <v>887.05965676384426</v>
      </c>
      <c r="K557" s="488">
        <v>908.46467880231103</v>
      </c>
      <c r="L557" s="488">
        <v>908.46467880231103</v>
      </c>
      <c r="M557" s="477">
        <f t="shared" si="76"/>
        <v>0</v>
      </c>
      <c r="N557" s="437">
        <v>680.15336065173233</v>
      </c>
      <c r="O557" s="437">
        <v>689.10365150330938</v>
      </c>
      <c r="P557" s="435">
        <v>707.40996765126215</v>
      </c>
      <c r="Q557" s="435">
        <v>707.40996765126215</v>
      </c>
      <c r="R557" s="476">
        <f t="shared" si="77"/>
        <v>0</v>
      </c>
      <c r="S557" s="437">
        <v>215.55395348136898</v>
      </c>
      <c r="T557" s="437">
        <v>215.55395348136898</v>
      </c>
      <c r="U557" s="435">
        <v>215.83782758596624</v>
      </c>
      <c r="V557" s="435">
        <v>215.83782758596624</v>
      </c>
      <c r="W557" s="476">
        <f t="shared" si="78"/>
        <v>0</v>
      </c>
      <c r="X557" s="437">
        <v>895.70731413310136</v>
      </c>
      <c r="Y557" s="437">
        <v>904.65760498467841</v>
      </c>
      <c r="Z557" s="435">
        <v>923.24779523722839</v>
      </c>
      <c r="AA557" s="435">
        <v>923.24779523722839</v>
      </c>
      <c r="AB557" s="476">
        <f t="shared" si="79"/>
        <v>0</v>
      </c>
      <c r="AC557" s="437">
        <v>230.45376208937765</v>
      </c>
      <c r="AD557" s="437">
        <v>229.4151824368339</v>
      </c>
      <c r="AE557" s="437">
        <v>229.4151824368339</v>
      </c>
      <c r="AF557" s="435">
        <f t="shared" si="80"/>
        <v>228.92410883925024</v>
      </c>
      <c r="AG557" s="476">
        <f t="shared" si="81"/>
        <v>0.49107359758366442</v>
      </c>
      <c r="AH557" s="437">
        <v>1126.1610762224791</v>
      </c>
      <c r="AI557" s="437">
        <v>1134.0727874215122</v>
      </c>
      <c r="AJ557" s="435">
        <v>1152.6629776740624</v>
      </c>
      <c r="AK557" s="425">
        <f t="shared" si="82"/>
        <v>1152.1719040764788</v>
      </c>
      <c r="AL557" s="476">
        <f t="shared" si="83"/>
        <v>0.491073597583636</v>
      </c>
      <c r="AM557" s="426">
        <v>7</v>
      </c>
      <c r="AN557" s="426">
        <v>7</v>
      </c>
    </row>
    <row r="558" spans="1:40">
      <c r="A558" s="431">
        <v>783</v>
      </c>
      <c r="B558" s="432" t="s">
        <v>260</v>
      </c>
      <c r="C558" s="433">
        <v>6419</v>
      </c>
      <c r="D558" s="485">
        <v>53.448748741182136</v>
      </c>
      <c r="E558" s="485">
        <v>52.647517027803211</v>
      </c>
      <c r="F558" s="486">
        <v>50.708315074153838</v>
      </c>
      <c r="G558" s="486">
        <v>50.708315074153838</v>
      </c>
      <c r="H558" s="490">
        <f t="shared" si="75"/>
        <v>0</v>
      </c>
      <c r="I558" s="480">
        <v>-72.334939868850739</v>
      </c>
      <c r="J558" s="480">
        <v>-65.751879932476058</v>
      </c>
      <c r="K558" s="488">
        <v>-77.838346114334598</v>
      </c>
      <c r="L558" s="488">
        <v>-77.838346114334598</v>
      </c>
      <c r="M558" s="477">
        <f t="shared" si="76"/>
        <v>0</v>
      </c>
      <c r="N558" s="437">
        <v>-18.886191127668607</v>
      </c>
      <c r="O558" s="437">
        <v>-13.104362904672845</v>
      </c>
      <c r="P558" s="435">
        <v>-27.130031040180754</v>
      </c>
      <c r="Q558" s="435">
        <v>-27.130031040180754</v>
      </c>
      <c r="R558" s="476">
        <f t="shared" si="77"/>
        <v>0</v>
      </c>
      <c r="S558" s="437">
        <v>242.77372466202291</v>
      </c>
      <c r="T558" s="437">
        <v>242.77372466202291</v>
      </c>
      <c r="U558" s="435">
        <v>243.11647408136898</v>
      </c>
      <c r="V558" s="435">
        <v>243.11647408136898</v>
      </c>
      <c r="W558" s="476">
        <f t="shared" si="78"/>
        <v>0</v>
      </c>
      <c r="X558" s="437">
        <v>223.88753353435433</v>
      </c>
      <c r="Y558" s="437">
        <v>229.66936175735009</v>
      </c>
      <c r="Z558" s="435">
        <v>215.98644304118824</v>
      </c>
      <c r="AA558" s="435">
        <v>215.98644304118824</v>
      </c>
      <c r="AB558" s="476">
        <f t="shared" si="79"/>
        <v>0</v>
      </c>
      <c r="AC558" s="437">
        <v>195.86332762611067</v>
      </c>
      <c r="AD558" s="437">
        <v>194.81208852283368</v>
      </c>
      <c r="AE558" s="437">
        <v>194.81208852283368</v>
      </c>
      <c r="AF558" s="435">
        <f t="shared" si="80"/>
        <v>192.96055818170785</v>
      </c>
      <c r="AG558" s="476">
        <f t="shared" si="81"/>
        <v>1.851530341125823</v>
      </c>
      <c r="AH558" s="437">
        <v>419.75086116046498</v>
      </c>
      <c r="AI558" s="437">
        <v>424.48145028018376</v>
      </c>
      <c r="AJ558" s="435">
        <v>410.79853156402191</v>
      </c>
      <c r="AK558" s="425">
        <f t="shared" si="82"/>
        <v>408.94700122289612</v>
      </c>
      <c r="AL558" s="476">
        <f t="shared" si="83"/>
        <v>1.8515303411257946</v>
      </c>
      <c r="AM558" s="426">
        <v>4</v>
      </c>
      <c r="AN558" s="426">
        <v>4</v>
      </c>
    </row>
    <row r="559" spans="1:40">
      <c r="A559" s="431">
        <v>785</v>
      </c>
      <c r="B559" s="432" t="s">
        <v>261</v>
      </c>
      <c r="C559" s="433">
        <v>2626</v>
      </c>
      <c r="D559" s="485">
        <v>529.52818414269927</v>
      </c>
      <c r="E559" s="485">
        <v>524.93062548062312</v>
      </c>
      <c r="F559" s="486">
        <v>521.45359882492642</v>
      </c>
      <c r="G559" s="486">
        <v>521.45359882492642</v>
      </c>
      <c r="H559" s="490">
        <f t="shared" si="75"/>
        <v>0</v>
      </c>
      <c r="I559" s="480">
        <v>829.53123486360664</v>
      </c>
      <c r="J559" s="480">
        <v>837.75778929217836</v>
      </c>
      <c r="K559" s="488">
        <v>853.37067258253751</v>
      </c>
      <c r="L559" s="488">
        <v>853.37067258253751</v>
      </c>
      <c r="M559" s="477">
        <f t="shared" si="76"/>
        <v>0</v>
      </c>
      <c r="N559" s="437">
        <v>1359.0594190063059</v>
      </c>
      <c r="O559" s="437">
        <v>1362.6884147728015</v>
      </c>
      <c r="P559" s="435">
        <v>1374.8242714074638</v>
      </c>
      <c r="Q559" s="435">
        <v>1374.8242714074638</v>
      </c>
      <c r="R559" s="476">
        <f t="shared" si="77"/>
        <v>0</v>
      </c>
      <c r="S559" s="437">
        <v>418.56024739466744</v>
      </c>
      <c r="T559" s="437">
        <v>418.56024739466744</v>
      </c>
      <c r="U559" s="435">
        <v>414.50929166375721</v>
      </c>
      <c r="V559" s="435">
        <v>414.50929166375721</v>
      </c>
      <c r="W559" s="476">
        <f t="shared" si="78"/>
        <v>0</v>
      </c>
      <c r="X559" s="437">
        <v>1777.6196664009733</v>
      </c>
      <c r="Y559" s="437">
        <v>1781.2486621674689</v>
      </c>
      <c r="Z559" s="435">
        <v>1789.3335630712209</v>
      </c>
      <c r="AA559" s="435">
        <v>1789.3335630712209</v>
      </c>
      <c r="AB559" s="476">
        <f t="shared" si="79"/>
        <v>0</v>
      </c>
      <c r="AC559" s="437">
        <v>244.87895735054573</v>
      </c>
      <c r="AD559" s="437">
        <v>243.1964518692034</v>
      </c>
      <c r="AE559" s="437">
        <v>243.1964518692034</v>
      </c>
      <c r="AF559" s="435">
        <f t="shared" si="80"/>
        <v>242.43226657407769</v>
      </c>
      <c r="AG559" s="476">
        <f t="shared" si="81"/>
        <v>0.76418529512571354</v>
      </c>
      <c r="AH559" s="437">
        <v>2022.4986237515193</v>
      </c>
      <c r="AI559" s="437">
        <v>2024.4451140366723</v>
      </c>
      <c r="AJ559" s="435">
        <v>2032.5300149404243</v>
      </c>
      <c r="AK559" s="425">
        <f t="shared" si="82"/>
        <v>2031.7658296452987</v>
      </c>
      <c r="AL559" s="476">
        <f t="shared" si="83"/>
        <v>0.76418529512557143</v>
      </c>
      <c r="AM559" s="426">
        <v>17</v>
      </c>
      <c r="AN559" s="426">
        <v>17</v>
      </c>
    </row>
    <row r="560" spans="1:40">
      <c r="A560" s="431">
        <v>790</v>
      </c>
      <c r="B560" s="432" t="s">
        <v>262</v>
      </c>
      <c r="C560" s="433">
        <v>23734</v>
      </c>
      <c r="D560" s="485">
        <v>90.653410551532701</v>
      </c>
      <c r="E560" s="485">
        <v>89.398590445335827</v>
      </c>
      <c r="F560" s="486">
        <v>88.925729038930243</v>
      </c>
      <c r="G560" s="486">
        <v>88.925729038930243</v>
      </c>
      <c r="H560" s="490">
        <f t="shared" si="75"/>
        <v>0</v>
      </c>
      <c r="I560" s="480">
        <v>81.832674939693462</v>
      </c>
      <c r="J560" s="480">
        <v>88.711557127343895</v>
      </c>
      <c r="K560" s="488">
        <v>79.059683799471557</v>
      </c>
      <c r="L560" s="488">
        <v>79.059683799471557</v>
      </c>
      <c r="M560" s="477">
        <f t="shared" si="76"/>
        <v>0</v>
      </c>
      <c r="N560" s="437">
        <v>172.48608549122616</v>
      </c>
      <c r="O560" s="437">
        <v>178.11014757267972</v>
      </c>
      <c r="P560" s="435">
        <v>167.9854128384018</v>
      </c>
      <c r="Q560" s="435">
        <v>167.9854128384018</v>
      </c>
      <c r="R560" s="476">
        <f t="shared" si="77"/>
        <v>0</v>
      </c>
      <c r="S560" s="437">
        <v>413.89229160928323</v>
      </c>
      <c r="T560" s="437">
        <v>413.89229160928323</v>
      </c>
      <c r="U560" s="435">
        <v>414.52441990060396</v>
      </c>
      <c r="V560" s="435">
        <v>414.52441990060396</v>
      </c>
      <c r="W560" s="476">
        <f t="shared" si="78"/>
        <v>0</v>
      </c>
      <c r="X560" s="437">
        <v>586.3783771005094</v>
      </c>
      <c r="Y560" s="437">
        <v>592.00243918196293</v>
      </c>
      <c r="Z560" s="435">
        <v>582.50983273900579</v>
      </c>
      <c r="AA560" s="435">
        <v>582.50983273900579</v>
      </c>
      <c r="AB560" s="476">
        <f t="shared" si="79"/>
        <v>0</v>
      </c>
      <c r="AC560" s="437">
        <v>188.67870150289883</v>
      </c>
      <c r="AD560" s="437">
        <v>187.39989517697165</v>
      </c>
      <c r="AE560" s="437">
        <v>187.39989517697165</v>
      </c>
      <c r="AF560" s="435">
        <f t="shared" si="80"/>
        <v>184.46959106024289</v>
      </c>
      <c r="AG560" s="476">
        <f t="shared" si="81"/>
        <v>2.9303041167287631</v>
      </c>
      <c r="AH560" s="437">
        <v>775.0570786034084</v>
      </c>
      <c r="AI560" s="437">
        <v>779.40233435893458</v>
      </c>
      <c r="AJ560" s="435">
        <v>769.90972791597744</v>
      </c>
      <c r="AK560" s="425">
        <f t="shared" si="82"/>
        <v>766.97942379924871</v>
      </c>
      <c r="AL560" s="476">
        <f t="shared" si="83"/>
        <v>2.9303041167287347</v>
      </c>
      <c r="AM560" s="426">
        <v>6</v>
      </c>
      <c r="AN560" s="426">
        <v>6</v>
      </c>
    </row>
    <row r="561" spans="1:40">
      <c r="A561" s="431">
        <v>791</v>
      </c>
      <c r="B561" s="432" t="s">
        <v>263</v>
      </c>
      <c r="C561" s="433">
        <v>5029</v>
      </c>
      <c r="D561" s="485">
        <v>587.05528322352734</v>
      </c>
      <c r="E561" s="485">
        <v>582.14044290988238</v>
      </c>
      <c r="F561" s="486">
        <v>581.70956342180455</v>
      </c>
      <c r="G561" s="486">
        <v>581.70956342180455</v>
      </c>
      <c r="H561" s="490">
        <f t="shared" si="75"/>
        <v>0</v>
      </c>
      <c r="I561" s="480">
        <v>46.804248429751951</v>
      </c>
      <c r="J561" s="480">
        <v>54.620331679444618</v>
      </c>
      <c r="K561" s="488">
        <v>49.459405995845053</v>
      </c>
      <c r="L561" s="488">
        <v>49.459405995845053</v>
      </c>
      <c r="M561" s="477">
        <f t="shared" si="76"/>
        <v>0</v>
      </c>
      <c r="N561" s="437">
        <v>633.8595316532793</v>
      </c>
      <c r="O561" s="437">
        <v>636.76077458932707</v>
      </c>
      <c r="P561" s="435">
        <v>631.16896941764958</v>
      </c>
      <c r="Q561" s="435">
        <v>631.16896941764958</v>
      </c>
      <c r="R561" s="476">
        <f t="shared" si="77"/>
        <v>0</v>
      </c>
      <c r="S561" s="437">
        <v>577.2960257613579</v>
      </c>
      <c r="T561" s="437">
        <v>577.2960257613579</v>
      </c>
      <c r="U561" s="435">
        <v>579.79096692683504</v>
      </c>
      <c r="V561" s="435">
        <v>579.79096692683504</v>
      </c>
      <c r="W561" s="476">
        <f t="shared" si="78"/>
        <v>0</v>
      </c>
      <c r="X561" s="437">
        <v>1211.1555574146371</v>
      </c>
      <c r="Y561" s="437">
        <v>1214.0568003506851</v>
      </c>
      <c r="Z561" s="435">
        <v>1210.9599363444845</v>
      </c>
      <c r="AA561" s="435">
        <v>1210.9599363444845</v>
      </c>
      <c r="AB561" s="476">
        <f t="shared" si="79"/>
        <v>0</v>
      </c>
      <c r="AC561" s="437">
        <v>253.46838466249241</v>
      </c>
      <c r="AD561" s="437">
        <v>251.36707901197792</v>
      </c>
      <c r="AE561" s="437">
        <v>251.36707901197792</v>
      </c>
      <c r="AF561" s="435">
        <f t="shared" si="80"/>
        <v>250.43193193605671</v>
      </c>
      <c r="AG561" s="476">
        <f t="shared" si="81"/>
        <v>0.93514707592120772</v>
      </c>
      <c r="AH561" s="437">
        <v>1464.6239420771294</v>
      </c>
      <c r="AI561" s="437">
        <v>1465.423879362663</v>
      </c>
      <c r="AJ561" s="435">
        <v>1462.3270153564627</v>
      </c>
      <c r="AK561" s="425">
        <f t="shared" si="82"/>
        <v>1461.3918682805413</v>
      </c>
      <c r="AL561" s="476">
        <f t="shared" si="83"/>
        <v>0.93514707592134982</v>
      </c>
      <c r="AM561" s="426">
        <v>17</v>
      </c>
      <c r="AN561" s="426">
        <v>17</v>
      </c>
    </row>
    <row r="562" spans="1:40">
      <c r="A562" s="431">
        <v>831</v>
      </c>
      <c r="B562" s="432" t="s">
        <v>264</v>
      </c>
      <c r="C562" s="433">
        <v>4559</v>
      </c>
      <c r="D562" s="485">
        <v>358.66277499219626</v>
      </c>
      <c r="E562" s="485">
        <v>355.47855204395358</v>
      </c>
      <c r="F562" s="486">
        <v>353.6489756231997</v>
      </c>
      <c r="G562" s="486">
        <v>353.6489756231997</v>
      </c>
      <c r="H562" s="490">
        <f t="shared" si="75"/>
        <v>0</v>
      </c>
      <c r="I562" s="480">
        <v>10.841803642525461</v>
      </c>
      <c r="J562" s="480">
        <v>44.761046415356844</v>
      </c>
      <c r="K562" s="488">
        <v>24.712124914671627</v>
      </c>
      <c r="L562" s="488">
        <v>24.712124914671627</v>
      </c>
      <c r="M562" s="477">
        <f t="shared" si="76"/>
        <v>0</v>
      </c>
      <c r="N562" s="437">
        <v>369.50457863472172</v>
      </c>
      <c r="O562" s="437">
        <v>400.23959845931046</v>
      </c>
      <c r="P562" s="435">
        <v>378.36110053787132</v>
      </c>
      <c r="Q562" s="435">
        <v>378.36110053787132</v>
      </c>
      <c r="R562" s="476">
        <f t="shared" si="77"/>
        <v>0</v>
      </c>
      <c r="S562" s="437">
        <v>181.15826263249011</v>
      </c>
      <c r="T562" s="437">
        <v>181.15826263249011</v>
      </c>
      <c r="U562" s="435">
        <v>185.10490738908166</v>
      </c>
      <c r="V562" s="435">
        <v>185.10490738908166</v>
      </c>
      <c r="W562" s="476">
        <f t="shared" si="78"/>
        <v>0</v>
      </c>
      <c r="X562" s="437">
        <v>550.66284126721189</v>
      </c>
      <c r="Y562" s="437">
        <v>581.39786109180056</v>
      </c>
      <c r="Z562" s="435">
        <v>563.46600792695301</v>
      </c>
      <c r="AA562" s="435">
        <v>563.46600792695301</v>
      </c>
      <c r="AB562" s="476">
        <f t="shared" si="79"/>
        <v>0</v>
      </c>
      <c r="AC562" s="437">
        <v>152.26796784996927</v>
      </c>
      <c r="AD562" s="437">
        <v>151.92881682432912</v>
      </c>
      <c r="AE562" s="437">
        <v>151.92881682432912</v>
      </c>
      <c r="AF562" s="435">
        <f t="shared" si="80"/>
        <v>148.4556099608626</v>
      </c>
      <c r="AG562" s="476">
        <f t="shared" si="81"/>
        <v>3.4732068634665154</v>
      </c>
      <c r="AH562" s="437">
        <v>702.93080911718118</v>
      </c>
      <c r="AI562" s="437">
        <v>733.3266779161296</v>
      </c>
      <c r="AJ562" s="435">
        <v>715.39482475128216</v>
      </c>
      <c r="AK562" s="425">
        <f t="shared" si="82"/>
        <v>711.92161788781561</v>
      </c>
      <c r="AL562" s="476">
        <f t="shared" si="83"/>
        <v>3.4732068634665438</v>
      </c>
      <c r="AM562" s="426">
        <v>9</v>
      </c>
      <c r="AN562" s="426">
        <v>9</v>
      </c>
    </row>
    <row r="563" spans="1:40">
      <c r="A563" s="431">
        <v>832</v>
      </c>
      <c r="B563" s="432" t="s">
        <v>265</v>
      </c>
      <c r="C563" s="433">
        <v>3825</v>
      </c>
      <c r="D563" s="485">
        <v>993.28083874647916</v>
      </c>
      <c r="E563" s="485">
        <v>985.1431350540139</v>
      </c>
      <c r="F563" s="486">
        <v>984.84658924001724</v>
      </c>
      <c r="G563" s="486">
        <v>984.84658924001724</v>
      </c>
      <c r="H563" s="490">
        <f t="shared" si="75"/>
        <v>0</v>
      </c>
      <c r="I563" s="480">
        <v>611.85728317275061</v>
      </c>
      <c r="J563" s="480">
        <v>619.44443215895467</v>
      </c>
      <c r="K563" s="488">
        <v>625.37430389783628</v>
      </c>
      <c r="L563" s="488">
        <v>625.37430389783628</v>
      </c>
      <c r="M563" s="477">
        <f t="shared" si="76"/>
        <v>0</v>
      </c>
      <c r="N563" s="437">
        <v>1605.1381219192297</v>
      </c>
      <c r="O563" s="437">
        <v>1604.5875672129685</v>
      </c>
      <c r="P563" s="435">
        <v>1610.2208931378536</v>
      </c>
      <c r="Q563" s="435">
        <v>1610.2208931378536</v>
      </c>
      <c r="R563" s="476">
        <f t="shared" si="77"/>
        <v>0</v>
      </c>
      <c r="S563" s="437">
        <v>480.21673416751673</v>
      </c>
      <c r="T563" s="437">
        <v>480.21673416751673</v>
      </c>
      <c r="U563" s="435">
        <v>480.42945339430577</v>
      </c>
      <c r="V563" s="435">
        <v>480.42945339430577</v>
      </c>
      <c r="W563" s="476">
        <f t="shared" si="78"/>
        <v>0</v>
      </c>
      <c r="X563" s="437">
        <v>2085.3548560867462</v>
      </c>
      <c r="Y563" s="437">
        <v>2084.8043013804854</v>
      </c>
      <c r="Z563" s="435">
        <v>2090.6503465321593</v>
      </c>
      <c r="AA563" s="435">
        <v>2090.6503465321593</v>
      </c>
      <c r="AB563" s="476">
        <f t="shared" si="79"/>
        <v>0</v>
      </c>
      <c r="AC563" s="437">
        <v>203.76163486027238</v>
      </c>
      <c r="AD563" s="437">
        <v>202.51812383790448</v>
      </c>
      <c r="AE563" s="437">
        <v>202.51812383790448</v>
      </c>
      <c r="AF563" s="435">
        <f t="shared" si="80"/>
        <v>200.11550485588398</v>
      </c>
      <c r="AG563" s="476">
        <f t="shared" si="81"/>
        <v>2.4026189820204991</v>
      </c>
      <c r="AH563" s="437">
        <v>2289.116490947019</v>
      </c>
      <c r="AI563" s="437">
        <v>2287.32242521839</v>
      </c>
      <c r="AJ563" s="435">
        <v>2293.1684703700639</v>
      </c>
      <c r="AK563" s="425">
        <f t="shared" si="82"/>
        <v>2290.7658513880433</v>
      </c>
      <c r="AL563" s="476">
        <f t="shared" si="83"/>
        <v>2.4026189820206127</v>
      </c>
      <c r="AM563" s="426">
        <v>17</v>
      </c>
      <c r="AN563" s="426">
        <v>17</v>
      </c>
    </row>
    <row r="564" spans="1:40">
      <c r="A564" s="431">
        <v>833</v>
      </c>
      <c r="B564" s="432" t="s">
        <v>595</v>
      </c>
      <c r="C564" s="433">
        <v>1691</v>
      </c>
      <c r="D564" s="485">
        <v>163.62684283231366</v>
      </c>
      <c r="E564" s="485">
        <v>161.97371481628483</v>
      </c>
      <c r="F564" s="486">
        <v>159.66365631587118</v>
      </c>
      <c r="G564" s="486">
        <v>159.66365631587118</v>
      </c>
      <c r="H564" s="490">
        <f t="shared" si="75"/>
        <v>0</v>
      </c>
      <c r="I564" s="480">
        <v>545.66244397792411</v>
      </c>
      <c r="J564" s="480">
        <v>534.09737437838498</v>
      </c>
      <c r="K564" s="488">
        <v>543.57480114496173</v>
      </c>
      <c r="L564" s="488">
        <v>543.57480114496173</v>
      </c>
      <c r="M564" s="477">
        <f t="shared" si="76"/>
        <v>0</v>
      </c>
      <c r="N564" s="437">
        <v>709.28928681023774</v>
      </c>
      <c r="O564" s="437">
        <v>696.07108919466975</v>
      </c>
      <c r="P564" s="435">
        <v>703.23845746083293</v>
      </c>
      <c r="Q564" s="435">
        <v>703.23845746083293</v>
      </c>
      <c r="R564" s="476">
        <f t="shared" si="77"/>
        <v>0</v>
      </c>
      <c r="S564" s="437">
        <v>222.09191817322798</v>
      </c>
      <c r="T564" s="437">
        <v>222.09191817322798</v>
      </c>
      <c r="U564" s="435">
        <v>222.70392971905562</v>
      </c>
      <c r="V564" s="435">
        <v>222.70392971905562</v>
      </c>
      <c r="W564" s="476">
        <f t="shared" si="78"/>
        <v>0</v>
      </c>
      <c r="X564" s="437">
        <v>931.38120498346564</v>
      </c>
      <c r="Y564" s="437">
        <v>918.16300736789776</v>
      </c>
      <c r="Z564" s="435">
        <v>925.94238717988844</v>
      </c>
      <c r="AA564" s="435">
        <v>925.94238717988844</v>
      </c>
      <c r="AB564" s="476">
        <f t="shared" si="79"/>
        <v>0</v>
      </c>
      <c r="AC564" s="437">
        <v>201.31805789115472</v>
      </c>
      <c r="AD564" s="437">
        <v>200.66480433745858</v>
      </c>
      <c r="AE564" s="437">
        <v>200.66480433745858</v>
      </c>
      <c r="AF564" s="435">
        <f t="shared" si="80"/>
        <v>198.16446550052305</v>
      </c>
      <c r="AG564" s="476">
        <f t="shared" si="81"/>
        <v>2.5003388369355264</v>
      </c>
      <c r="AH564" s="437">
        <v>1132.6992628746204</v>
      </c>
      <c r="AI564" s="437">
        <v>1118.8278117053565</v>
      </c>
      <c r="AJ564" s="435">
        <v>1126.607191517347</v>
      </c>
      <c r="AK564" s="425">
        <f t="shared" si="82"/>
        <v>1124.1068526804115</v>
      </c>
      <c r="AL564" s="476">
        <f t="shared" si="83"/>
        <v>2.500338836935498</v>
      </c>
      <c r="AM564" s="426">
        <v>2</v>
      </c>
      <c r="AN564" s="426">
        <v>2</v>
      </c>
    </row>
    <row r="565" spans="1:40">
      <c r="A565" s="431">
        <v>834</v>
      </c>
      <c r="B565" s="432" t="s">
        <v>267</v>
      </c>
      <c r="C565" s="433">
        <v>5879</v>
      </c>
      <c r="D565" s="485">
        <v>177.35103221028305</v>
      </c>
      <c r="E565" s="485">
        <v>175.56779821153995</v>
      </c>
      <c r="F565" s="486">
        <v>175.61817417293011</v>
      </c>
      <c r="G565" s="486">
        <v>175.61817417293011</v>
      </c>
      <c r="H565" s="490">
        <f t="shared" si="75"/>
        <v>0</v>
      </c>
      <c r="I565" s="480">
        <v>380.94336946642642</v>
      </c>
      <c r="J565" s="480">
        <v>387.14588690784262</v>
      </c>
      <c r="K565" s="488">
        <v>379.94275880807186</v>
      </c>
      <c r="L565" s="488">
        <v>379.94275880807186</v>
      </c>
      <c r="M565" s="477">
        <f t="shared" si="76"/>
        <v>0</v>
      </c>
      <c r="N565" s="437">
        <v>558.29440167670941</v>
      </c>
      <c r="O565" s="437">
        <v>562.7136851193826</v>
      </c>
      <c r="P565" s="435">
        <v>555.560932981002</v>
      </c>
      <c r="Q565" s="435">
        <v>555.560932981002</v>
      </c>
      <c r="R565" s="476">
        <f t="shared" si="77"/>
        <v>0</v>
      </c>
      <c r="S565" s="437">
        <v>273.21967375277956</v>
      </c>
      <c r="T565" s="437">
        <v>273.21967375277956</v>
      </c>
      <c r="U565" s="435">
        <v>271.4109549318934</v>
      </c>
      <c r="V565" s="435">
        <v>271.4109549318934</v>
      </c>
      <c r="W565" s="476">
        <f t="shared" si="78"/>
        <v>0</v>
      </c>
      <c r="X565" s="437">
        <v>831.51407542948891</v>
      </c>
      <c r="Y565" s="437">
        <v>835.9333588721621</v>
      </c>
      <c r="Z565" s="435">
        <v>826.97188791289523</v>
      </c>
      <c r="AA565" s="435">
        <v>826.97188791289523</v>
      </c>
      <c r="AB565" s="476">
        <f t="shared" si="79"/>
        <v>0</v>
      </c>
      <c r="AC565" s="437">
        <v>188.51564215343768</v>
      </c>
      <c r="AD565" s="437">
        <v>187.49005646690031</v>
      </c>
      <c r="AE565" s="437">
        <v>187.49005646690031</v>
      </c>
      <c r="AF565" s="435">
        <f t="shared" si="80"/>
        <v>185.23634451853448</v>
      </c>
      <c r="AG565" s="476">
        <f t="shared" si="81"/>
        <v>2.253711948365833</v>
      </c>
      <c r="AH565" s="437">
        <v>1020.0297175829267</v>
      </c>
      <c r="AI565" s="437">
        <v>1023.4234153390626</v>
      </c>
      <c r="AJ565" s="435">
        <v>1014.4619443797956</v>
      </c>
      <c r="AK565" s="425">
        <f t="shared" si="82"/>
        <v>1012.2082324314297</v>
      </c>
      <c r="AL565" s="476">
        <f t="shared" si="83"/>
        <v>2.2537119483658898</v>
      </c>
      <c r="AM565" s="426">
        <v>5</v>
      </c>
      <c r="AN565" s="426">
        <v>5</v>
      </c>
    </row>
    <row r="566" spans="1:40">
      <c r="A566" s="431">
        <v>837</v>
      </c>
      <c r="B566" s="432" t="s">
        <v>596</v>
      </c>
      <c r="C566" s="433">
        <v>249009</v>
      </c>
      <c r="D566" s="485">
        <v>44.566580949930525</v>
      </c>
      <c r="E566" s="485">
        <v>43.30467173668854</v>
      </c>
      <c r="F566" s="486">
        <v>43.895047824265376</v>
      </c>
      <c r="G566" s="486">
        <v>43.895047824265376</v>
      </c>
      <c r="H566" s="490">
        <f t="shared" si="75"/>
        <v>0</v>
      </c>
      <c r="I566" s="480">
        <v>-200.8650316920446</v>
      </c>
      <c r="J566" s="480">
        <v>-194.73457728505565</v>
      </c>
      <c r="K566" s="488">
        <v>-206.49806981425439</v>
      </c>
      <c r="L566" s="488">
        <v>-206.49806981425439</v>
      </c>
      <c r="M566" s="477">
        <f t="shared" si="76"/>
        <v>0</v>
      </c>
      <c r="N566" s="437">
        <v>-156.29845074211406</v>
      </c>
      <c r="O566" s="437">
        <v>-151.42990554836712</v>
      </c>
      <c r="P566" s="435">
        <v>-162.60302198998903</v>
      </c>
      <c r="Q566" s="435">
        <v>-162.60302198998903</v>
      </c>
      <c r="R566" s="476">
        <f t="shared" si="77"/>
        <v>0</v>
      </c>
      <c r="S566" s="437">
        <v>4.3836278071260555</v>
      </c>
      <c r="T566" s="437">
        <v>4.3836278071260555</v>
      </c>
      <c r="U566" s="435">
        <v>4.9624537332221506</v>
      </c>
      <c r="V566" s="435">
        <v>4.9624537332221506</v>
      </c>
      <c r="W566" s="476">
        <f t="shared" si="78"/>
        <v>0</v>
      </c>
      <c r="X566" s="437">
        <v>-151.91482293498802</v>
      </c>
      <c r="Y566" s="437">
        <v>-147.04627774124106</v>
      </c>
      <c r="Z566" s="435">
        <v>-157.64056825676687</v>
      </c>
      <c r="AA566" s="435">
        <v>-157.64056825676687</v>
      </c>
      <c r="AB566" s="476">
        <f t="shared" si="79"/>
        <v>0</v>
      </c>
      <c r="AC566" s="437">
        <v>150.02741753246673</v>
      </c>
      <c r="AD566" s="437">
        <v>149.45294876511167</v>
      </c>
      <c r="AE566" s="437">
        <v>149.45294876511167</v>
      </c>
      <c r="AF566" s="435">
        <f t="shared" si="80"/>
        <v>147.46495259249343</v>
      </c>
      <c r="AG566" s="476">
        <f t="shared" si="81"/>
        <v>1.9879961726182387</v>
      </c>
      <c r="AH566" s="437">
        <v>-1.8874054025212783</v>
      </c>
      <c r="AI566" s="437">
        <v>2.4066710238706035</v>
      </c>
      <c r="AJ566" s="435">
        <v>-8.1876194916552123</v>
      </c>
      <c r="AK566" s="425">
        <f t="shared" si="82"/>
        <v>-10.175615664273437</v>
      </c>
      <c r="AL566" s="476">
        <f t="shared" si="83"/>
        <v>1.9879961726182245</v>
      </c>
      <c r="AM566" s="426">
        <v>6</v>
      </c>
      <c r="AN566" s="426">
        <v>6</v>
      </c>
    </row>
    <row r="567" spans="1:40">
      <c r="A567" s="431">
        <v>844</v>
      </c>
      <c r="B567" s="432" t="s">
        <v>269</v>
      </c>
      <c r="C567" s="433">
        <v>1441</v>
      </c>
      <c r="D567" s="485">
        <v>-86.05295294491809</v>
      </c>
      <c r="E567" s="485">
        <v>-85.812937133085356</v>
      </c>
      <c r="F567" s="486">
        <v>-83.701010050546003</v>
      </c>
      <c r="G567" s="486">
        <v>-83.701010050546003</v>
      </c>
      <c r="H567" s="490">
        <f t="shared" si="75"/>
        <v>0</v>
      </c>
      <c r="I567" s="480">
        <v>19.639520713214079</v>
      </c>
      <c r="J567" s="480">
        <v>28.754845425794443</v>
      </c>
      <c r="K567" s="488">
        <v>36.550987570336304</v>
      </c>
      <c r="L567" s="488">
        <v>36.550987570336304</v>
      </c>
      <c r="M567" s="477">
        <f t="shared" si="76"/>
        <v>0</v>
      </c>
      <c r="N567" s="437">
        <v>-66.413432231704022</v>
      </c>
      <c r="O567" s="437">
        <v>-57.058091707290906</v>
      </c>
      <c r="P567" s="435">
        <v>-47.150022480209707</v>
      </c>
      <c r="Q567" s="435">
        <v>-47.150022480209707</v>
      </c>
      <c r="R567" s="476">
        <f t="shared" si="77"/>
        <v>0</v>
      </c>
      <c r="S567" s="437">
        <v>520.04294401240531</v>
      </c>
      <c r="T567" s="437">
        <v>520.04294401240531</v>
      </c>
      <c r="U567" s="435">
        <v>521.64989944194508</v>
      </c>
      <c r="V567" s="435">
        <v>521.64989944194508</v>
      </c>
      <c r="W567" s="476">
        <f t="shared" si="78"/>
        <v>0</v>
      </c>
      <c r="X567" s="437">
        <v>453.62951178070125</v>
      </c>
      <c r="Y567" s="437">
        <v>462.98485230511437</v>
      </c>
      <c r="Z567" s="435">
        <v>474.49987696173537</v>
      </c>
      <c r="AA567" s="435">
        <v>474.49987696173537</v>
      </c>
      <c r="AB567" s="476">
        <f t="shared" si="79"/>
        <v>0</v>
      </c>
      <c r="AC567" s="437">
        <v>255.26648005859647</v>
      </c>
      <c r="AD567" s="437">
        <v>253.00018996730046</v>
      </c>
      <c r="AE567" s="437">
        <v>253.00018996730046</v>
      </c>
      <c r="AF567" s="435">
        <f t="shared" si="80"/>
        <v>248.75395775541702</v>
      </c>
      <c r="AG567" s="476">
        <f t="shared" si="81"/>
        <v>4.2462322118834379</v>
      </c>
      <c r="AH567" s="437">
        <v>708.89599183929772</v>
      </c>
      <c r="AI567" s="437">
        <v>715.98504227241483</v>
      </c>
      <c r="AJ567" s="435">
        <v>727.50006692903582</v>
      </c>
      <c r="AK567" s="425">
        <f t="shared" si="82"/>
        <v>723.25383471715247</v>
      </c>
      <c r="AL567" s="476">
        <f t="shared" si="83"/>
        <v>4.2462322118833526</v>
      </c>
      <c r="AM567" s="426">
        <v>11</v>
      </c>
      <c r="AN567" s="426">
        <v>11</v>
      </c>
    </row>
    <row r="568" spans="1:40">
      <c r="A568" s="431">
        <v>845</v>
      </c>
      <c r="B568" s="432" t="s">
        <v>270</v>
      </c>
      <c r="C568" s="433">
        <v>2863</v>
      </c>
      <c r="D568" s="485">
        <v>817.10393431252544</v>
      </c>
      <c r="E568" s="485">
        <v>810.35260106064447</v>
      </c>
      <c r="F568" s="486">
        <v>811.5996516027335</v>
      </c>
      <c r="G568" s="486">
        <v>811.5996516027335</v>
      </c>
      <c r="H568" s="490">
        <f t="shared" si="75"/>
        <v>0</v>
      </c>
      <c r="I568" s="480">
        <v>3.9812655265477459</v>
      </c>
      <c r="J568" s="480">
        <v>10.405110420806469</v>
      </c>
      <c r="K568" s="488">
        <v>20.741129467653451</v>
      </c>
      <c r="L568" s="488">
        <v>20.741129467653451</v>
      </c>
      <c r="M568" s="477">
        <f t="shared" si="76"/>
        <v>0</v>
      </c>
      <c r="N568" s="437">
        <v>821.08519983907308</v>
      </c>
      <c r="O568" s="437">
        <v>820.757711481451</v>
      </c>
      <c r="P568" s="435">
        <v>832.34078107038704</v>
      </c>
      <c r="Q568" s="435">
        <v>832.34078107038704</v>
      </c>
      <c r="R568" s="476">
        <f t="shared" si="77"/>
        <v>0</v>
      </c>
      <c r="S568" s="437">
        <v>440.27081277989686</v>
      </c>
      <c r="T568" s="437">
        <v>440.27081277989686</v>
      </c>
      <c r="U568" s="435">
        <v>438.35425360143012</v>
      </c>
      <c r="V568" s="435">
        <v>438.35425360143012</v>
      </c>
      <c r="W568" s="476">
        <f t="shared" si="78"/>
        <v>0</v>
      </c>
      <c r="X568" s="437">
        <v>1261.35601261897</v>
      </c>
      <c r="Y568" s="437">
        <v>1261.0285242613479</v>
      </c>
      <c r="Z568" s="435">
        <v>1270.6950346718172</v>
      </c>
      <c r="AA568" s="435">
        <v>1270.6950346718172</v>
      </c>
      <c r="AB568" s="476">
        <f t="shared" si="79"/>
        <v>0</v>
      </c>
      <c r="AC568" s="437">
        <v>208.89526723852464</v>
      </c>
      <c r="AD568" s="437">
        <v>208.17453921952196</v>
      </c>
      <c r="AE568" s="437">
        <v>208.17453921952196</v>
      </c>
      <c r="AF568" s="435">
        <f t="shared" si="80"/>
        <v>206.01743949850427</v>
      </c>
      <c r="AG568" s="476">
        <f t="shared" si="81"/>
        <v>2.157099721017687</v>
      </c>
      <c r="AH568" s="437">
        <v>1470.2512798574946</v>
      </c>
      <c r="AI568" s="437">
        <v>1469.20306348087</v>
      </c>
      <c r="AJ568" s="435">
        <v>1478.8695738913391</v>
      </c>
      <c r="AK568" s="425">
        <f t="shared" si="82"/>
        <v>1476.7124741703215</v>
      </c>
      <c r="AL568" s="476">
        <f t="shared" si="83"/>
        <v>2.1570997210176301</v>
      </c>
      <c r="AM568" s="426">
        <v>19</v>
      </c>
      <c r="AN568" s="426">
        <v>19</v>
      </c>
    </row>
    <row r="569" spans="1:40">
      <c r="A569" s="431">
        <v>846</v>
      </c>
      <c r="B569" s="432" t="s">
        <v>597</v>
      </c>
      <c r="C569" s="433">
        <v>4862</v>
      </c>
      <c r="D569" s="485">
        <v>206.86421825721342</v>
      </c>
      <c r="E569" s="485">
        <v>204.88574673218977</v>
      </c>
      <c r="F569" s="486">
        <v>206.25192567254709</v>
      </c>
      <c r="G569" s="486">
        <v>206.25192567254709</v>
      </c>
      <c r="H569" s="490">
        <f t="shared" ref="H569:H605" si="84">F569-G569</f>
        <v>0</v>
      </c>
      <c r="I569" s="480">
        <v>275.3774782206284</v>
      </c>
      <c r="J569" s="480">
        <v>281.47270870863565</v>
      </c>
      <c r="K569" s="488">
        <v>283.35641076367631</v>
      </c>
      <c r="L569" s="488">
        <v>283.35641076367631</v>
      </c>
      <c r="M569" s="477">
        <f t="shared" ref="M569:M605" si="85">K569-L569</f>
        <v>0</v>
      </c>
      <c r="N569" s="437">
        <v>482.2416964778418</v>
      </c>
      <c r="O569" s="437">
        <v>486.35845544082542</v>
      </c>
      <c r="P569" s="435">
        <v>489.6083364362234</v>
      </c>
      <c r="Q569" s="435">
        <v>489.6083364362234</v>
      </c>
      <c r="R569" s="476">
        <f t="shared" ref="R569:R605" si="86">P569-Q569</f>
        <v>0</v>
      </c>
      <c r="S569" s="437">
        <v>590.42554554025412</v>
      </c>
      <c r="T569" s="437">
        <v>590.42554554025412</v>
      </c>
      <c r="U569" s="435">
        <v>585.37872270357707</v>
      </c>
      <c r="V569" s="435">
        <v>585.37872270357707</v>
      </c>
      <c r="W569" s="476">
        <f t="shared" ref="W569:W605" si="87">U569-V569</f>
        <v>0</v>
      </c>
      <c r="X569" s="437">
        <v>1072.667242018096</v>
      </c>
      <c r="Y569" s="437">
        <v>1076.7840009810795</v>
      </c>
      <c r="Z569" s="435">
        <v>1074.9870591398003</v>
      </c>
      <c r="AA569" s="435">
        <v>1074.9870591398003</v>
      </c>
      <c r="AB569" s="476">
        <f t="shared" ref="AB569:AB605" si="88">Z569-AA569</f>
        <v>0</v>
      </c>
      <c r="AC569" s="437">
        <v>235.76807395574593</v>
      </c>
      <c r="AD569" s="437">
        <v>233.50666671224243</v>
      </c>
      <c r="AE569" s="437">
        <v>233.50666671224243</v>
      </c>
      <c r="AF569" s="435">
        <f t="shared" ref="AF569:AF605" si="89">AF267/C267</f>
        <v>234.09671865113523</v>
      </c>
      <c r="AG569" s="476">
        <f t="shared" ref="AG569:AG605" si="90">AE569-AF569</f>
        <v>-0.59005193889279894</v>
      </c>
      <c r="AH569" s="437">
        <v>1308.4353159738421</v>
      </c>
      <c r="AI569" s="437">
        <v>1310.2906676933221</v>
      </c>
      <c r="AJ569" s="435">
        <v>1308.4937258520429</v>
      </c>
      <c r="AK569" s="425">
        <f t="shared" ref="AK569:AK605" si="91">AK267/C267</f>
        <v>1309.0837777909358</v>
      </c>
      <c r="AL569" s="476">
        <f t="shared" ref="AL569:AL605" si="92">AJ569-AK569</f>
        <v>-0.59005193889288421</v>
      </c>
      <c r="AM569" s="426">
        <v>14</v>
      </c>
      <c r="AN569" s="426">
        <v>14</v>
      </c>
    </row>
    <row r="570" spans="1:40">
      <c r="A570" s="431">
        <v>848</v>
      </c>
      <c r="B570" s="432" t="s">
        <v>272</v>
      </c>
      <c r="C570" s="433">
        <v>4160</v>
      </c>
      <c r="D570" s="485">
        <v>253.89713730560425</v>
      </c>
      <c r="E570" s="485">
        <v>251.50722041899348</v>
      </c>
      <c r="F570" s="486">
        <v>252.9121247754471</v>
      </c>
      <c r="G570" s="486">
        <v>252.9121247754471</v>
      </c>
      <c r="H570" s="490">
        <f t="shared" si="84"/>
        <v>0</v>
      </c>
      <c r="I570" s="480">
        <v>54.445453685529586</v>
      </c>
      <c r="J570" s="480">
        <v>-12.933933333923981</v>
      </c>
      <c r="K570" s="488">
        <v>-12.379405999408315</v>
      </c>
      <c r="L570" s="488">
        <v>-12.379405999408315</v>
      </c>
      <c r="M570" s="477">
        <f t="shared" si="85"/>
        <v>0</v>
      </c>
      <c r="N570" s="437">
        <v>308.34259099113382</v>
      </c>
      <c r="O570" s="437">
        <v>238.5732870850695</v>
      </c>
      <c r="P570" s="435">
        <v>240.53271877603876</v>
      </c>
      <c r="Q570" s="435">
        <v>240.53271877603876</v>
      </c>
      <c r="R570" s="476">
        <f t="shared" si="86"/>
        <v>0</v>
      </c>
      <c r="S570" s="437">
        <v>614.1165128872068</v>
      </c>
      <c r="T570" s="437">
        <v>614.1165128872068</v>
      </c>
      <c r="U570" s="435">
        <v>614.48705867543686</v>
      </c>
      <c r="V570" s="435">
        <v>614.48705867543686</v>
      </c>
      <c r="W570" s="476">
        <f t="shared" si="87"/>
        <v>0</v>
      </c>
      <c r="X570" s="437">
        <v>922.45910387834067</v>
      </c>
      <c r="Y570" s="437">
        <v>852.68979997227632</v>
      </c>
      <c r="Z570" s="435">
        <v>855.01977745147576</v>
      </c>
      <c r="AA570" s="435">
        <v>855.01977745147576</v>
      </c>
      <c r="AB570" s="476">
        <f t="shared" si="88"/>
        <v>0</v>
      </c>
      <c r="AC570" s="437">
        <v>239.55361343680175</v>
      </c>
      <c r="AD570" s="437">
        <v>237.59053172858552</v>
      </c>
      <c r="AE570" s="437">
        <v>237.59053172858552</v>
      </c>
      <c r="AF570" s="435">
        <f t="shared" si="89"/>
        <v>234.81972914931282</v>
      </c>
      <c r="AG570" s="476">
        <f t="shared" si="90"/>
        <v>2.7708025792726971</v>
      </c>
      <c r="AH570" s="437">
        <v>1162.0127173151425</v>
      </c>
      <c r="AI570" s="437">
        <v>1090.2803317008618</v>
      </c>
      <c r="AJ570" s="435">
        <v>1092.6103091800612</v>
      </c>
      <c r="AK570" s="425">
        <f t="shared" si="91"/>
        <v>1089.8395066007886</v>
      </c>
      <c r="AL570" s="476">
        <f t="shared" si="92"/>
        <v>2.7708025792726403</v>
      </c>
      <c r="AM570" s="426">
        <v>12</v>
      </c>
      <c r="AN570" s="426">
        <v>12</v>
      </c>
    </row>
    <row r="571" spans="1:40">
      <c r="A571" s="431">
        <v>849</v>
      </c>
      <c r="B571" s="432" t="s">
        <v>273</v>
      </c>
      <c r="C571" s="433">
        <v>2903</v>
      </c>
      <c r="D571" s="485">
        <v>676.98575188510085</v>
      </c>
      <c r="E571" s="485">
        <v>671.30823419977196</v>
      </c>
      <c r="F571" s="486">
        <v>669.91352088518443</v>
      </c>
      <c r="G571" s="486">
        <v>669.91352088518443</v>
      </c>
      <c r="H571" s="490">
        <f t="shared" si="84"/>
        <v>0</v>
      </c>
      <c r="I571" s="480">
        <v>231.85283093122791</v>
      </c>
      <c r="J571" s="480">
        <v>238.34554813941804</v>
      </c>
      <c r="K571" s="488">
        <v>230.2028346678307</v>
      </c>
      <c r="L571" s="488">
        <v>230.2028346678307</v>
      </c>
      <c r="M571" s="477">
        <f t="shared" si="85"/>
        <v>0</v>
      </c>
      <c r="N571" s="437">
        <v>908.83858281632877</v>
      </c>
      <c r="O571" s="437">
        <v>909.65378233919</v>
      </c>
      <c r="P571" s="435">
        <v>900.11635555301518</v>
      </c>
      <c r="Q571" s="435">
        <v>900.11635555301518</v>
      </c>
      <c r="R571" s="476">
        <f t="shared" si="86"/>
        <v>0</v>
      </c>
      <c r="S571" s="437">
        <v>556.95278412500033</v>
      </c>
      <c r="T571" s="437">
        <v>556.95278412500033</v>
      </c>
      <c r="U571" s="435">
        <v>557.90758202052905</v>
      </c>
      <c r="V571" s="435">
        <v>557.90758202052905</v>
      </c>
      <c r="W571" s="476">
        <f t="shared" si="87"/>
        <v>0</v>
      </c>
      <c r="X571" s="437">
        <v>1465.7913669413292</v>
      </c>
      <c r="Y571" s="437">
        <v>1466.6065664641903</v>
      </c>
      <c r="Z571" s="435">
        <v>1458.0239375735441</v>
      </c>
      <c r="AA571" s="435">
        <v>1458.0239375735441</v>
      </c>
      <c r="AB571" s="476">
        <f t="shared" si="88"/>
        <v>0</v>
      </c>
      <c r="AC571" s="437">
        <v>240.69437847099516</v>
      </c>
      <c r="AD571" s="437">
        <v>239.11882710340075</v>
      </c>
      <c r="AE571" s="437">
        <v>239.11882710340075</v>
      </c>
      <c r="AF571" s="435">
        <f t="shared" si="89"/>
        <v>240.09808516010861</v>
      </c>
      <c r="AG571" s="476">
        <f t="shared" si="90"/>
        <v>-0.97925805670786303</v>
      </c>
      <c r="AH571" s="437">
        <v>1706.4857454123246</v>
      </c>
      <c r="AI571" s="437">
        <v>1705.725393567591</v>
      </c>
      <c r="AJ571" s="435">
        <v>1697.1427646769448</v>
      </c>
      <c r="AK571" s="425">
        <f t="shared" si="91"/>
        <v>1698.1220227336528</v>
      </c>
      <c r="AL571" s="476">
        <f t="shared" si="92"/>
        <v>-0.97925805670797672</v>
      </c>
      <c r="AM571" s="426">
        <v>16</v>
      </c>
      <c r="AN571" s="426">
        <v>16</v>
      </c>
    </row>
    <row r="572" spans="1:40">
      <c r="A572" s="431">
        <v>850</v>
      </c>
      <c r="B572" s="432" t="s">
        <v>274</v>
      </c>
      <c r="C572" s="433">
        <v>2407</v>
      </c>
      <c r="D572" s="485">
        <v>505.16959257765444</v>
      </c>
      <c r="E572" s="485">
        <v>500.88011079552405</v>
      </c>
      <c r="F572" s="486">
        <v>497.44977821921998</v>
      </c>
      <c r="G572" s="486">
        <v>497.44977821921998</v>
      </c>
      <c r="H572" s="490">
        <f t="shared" si="84"/>
        <v>0</v>
      </c>
      <c r="I572" s="480">
        <v>73.24302324697021</v>
      </c>
      <c r="J572" s="480">
        <v>146.79460642232175</v>
      </c>
      <c r="K572" s="488">
        <v>144.18063565833211</v>
      </c>
      <c r="L572" s="488">
        <v>144.18063565833211</v>
      </c>
      <c r="M572" s="477">
        <f t="shared" si="85"/>
        <v>0</v>
      </c>
      <c r="N572" s="437">
        <v>578.41261582462471</v>
      </c>
      <c r="O572" s="437">
        <v>647.6747172178458</v>
      </c>
      <c r="P572" s="435">
        <v>641.63041387755209</v>
      </c>
      <c r="Q572" s="435">
        <v>641.63041387755209</v>
      </c>
      <c r="R572" s="476">
        <f t="shared" si="86"/>
        <v>0</v>
      </c>
      <c r="S572" s="437">
        <v>378.51317586503706</v>
      </c>
      <c r="T572" s="437">
        <v>378.51317586503706</v>
      </c>
      <c r="U572" s="435">
        <v>379.23501782791539</v>
      </c>
      <c r="V572" s="435">
        <v>379.23501782791539</v>
      </c>
      <c r="W572" s="476">
        <f t="shared" si="87"/>
        <v>0</v>
      </c>
      <c r="X572" s="437">
        <v>956.92579168966176</v>
      </c>
      <c r="Y572" s="437">
        <v>1026.1878930828827</v>
      </c>
      <c r="Z572" s="435">
        <v>1020.8654317054675</v>
      </c>
      <c r="AA572" s="435">
        <v>1020.8654317054675</v>
      </c>
      <c r="AB572" s="476">
        <f t="shared" si="88"/>
        <v>0</v>
      </c>
      <c r="AC572" s="437">
        <v>173.28996795015593</v>
      </c>
      <c r="AD572" s="437">
        <v>172.52685392112576</v>
      </c>
      <c r="AE572" s="437">
        <v>172.52685392112576</v>
      </c>
      <c r="AF572" s="435">
        <f t="shared" si="89"/>
        <v>167.68220541672838</v>
      </c>
      <c r="AG572" s="476">
        <f t="shared" si="90"/>
        <v>4.8446485043973837</v>
      </c>
      <c r="AH572" s="437">
        <v>1130.2157596398176</v>
      </c>
      <c r="AI572" s="437">
        <v>1198.7147470040086</v>
      </c>
      <c r="AJ572" s="435">
        <v>1193.3922856265933</v>
      </c>
      <c r="AK572" s="425">
        <f t="shared" si="91"/>
        <v>1188.547637122196</v>
      </c>
      <c r="AL572" s="476">
        <f t="shared" si="92"/>
        <v>4.8446485043973553</v>
      </c>
      <c r="AM572" s="426">
        <v>13</v>
      </c>
      <c r="AN572" s="426">
        <v>13</v>
      </c>
    </row>
    <row r="573" spans="1:40">
      <c r="A573" s="431">
        <v>851</v>
      </c>
      <c r="B573" s="432" t="s">
        <v>598</v>
      </c>
      <c r="C573" s="433">
        <v>21227</v>
      </c>
      <c r="D573" s="485">
        <v>368.77826616622963</v>
      </c>
      <c r="E573" s="485">
        <v>365.40537305594881</v>
      </c>
      <c r="F573" s="486">
        <v>363.15380029544269</v>
      </c>
      <c r="G573" s="486">
        <v>363.15380029544269</v>
      </c>
      <c r="H573" s="490">
        <f t="shared" si="84"/>
        <v>0</v>
      </c>
      <c r="I573" s="480">
        <v>-299.2451749202815</v>
      </c>
      <c r="J573" s="480">
        <v>-320.66713718253078</v>
      </c>
      <c r="K573" s="488">
        <v>-328.74548623337603</v>
      </c>
      <c r="L573" s="488">
        <v>-328.74548623337603</v>
      </c>
      <c r="M573" s="477">
        <f t="shared" si="85"/>
        <v>0</v>
      </c>
      <c r="N573" s="437">
        <v>69.533091245948128</v>
      </c>
      <c r="O573" s="437">
        <v>44.738235873418041</v>
      </c>
      <c r="P573" s="435">
        <v>34.408314062066665</v>
      </c>
      <c r="Q573" s="435">
        <v>34.408314062066665</v>
      </c>
      <c r="R573" s="476">
        <f t="shared" si="86"/>
        <v>0</v>
      </c>
      <c r="S573" s="437">
        <v>282.86264195776579</v>
      </c>
      <c r="T573" s="437">
        <v>282.86264195776579</v>
      </c>
      <c r="U573" s="435">
        <v>282.75452881445329</v>
      </c>
      <c r="V573" s="435">
        <v>282.75452881445329</v>
      </c>
      <c r="W573" s="476">
        <f t="shared" si="87"/>
        <v>0</v>
      </c>
      <c r="X573" s="437">
        <v>352.39573320371392</v>
      </c>
      <c r="Y573" s="437">
        <v>327.60087783118382</v>
      </c>
      <c r="Z573" s="435">
        <v>317.16284287651996</v>
      </c>
      <c r="AA573" s="435">
        <v>317.16284287651996</v>
      </c>
      <c r="AB573" s="476">
        <f t="shared" si="88"/>
        <v>0</v>
      </c>
      <c r="AC573" s="437">
        <v>157.28223769410181</v>
      </c>
      <c r="AD573" s="437">
        <v>156.93300011112106</v>
      </c>
      <c r="AE573" s="437">
        <v>156.93300011112106</v>
      </c>
      <c r="AF573" s="435">
        <f t="shared" si="89"/>
        <v>154.21983938972809</v>
      </c>
      <c r="AG573" s="476">
        <f t="shared" si="90"/>
        <v>2.7131607213929669</v>
      </c>
      <c r="AH573" s="437">
        <v>509.67797089781578</v>
      </c>
      <c r="AI573" s="437">
        <v>484.53387794230485</v>
      </c>
      <c r="AJ573" s="435">
        <v>474.09584298764099</v>
      </c>
      <c r="AK573" s="425">
        <f t="shared" si="91"/>
        <v>471.38268226624803</v>
      </c>
      <c r="AL573" s="476">
        <f t="shared" si="92"/>
        <v>2.7131607213929669</v>
      </c>
      <c r="AM573" s="426">
        <v>19</v>
      </c>
      <c r="AN573" s="426">
        <v>19</v>
      </c>
    </row>
    <row r="574" spans="1:40">
      <c r="A574" s="431">
        <v>853</v>
      </c>
      <c r="B574" s="432" t="s">
        <v>599</v>
      </c>
      <c r="C574" s="433">
        <v>197900</v>
      </c>
      <c r="D574" s="485">
        <v>150.08739629472612</v>
      </c>
      <c r="E574" s="485">
        <v>148.16719693857922</v>
      </c>
      <c r="F574" s="486">
        <v>148.57196505314738</v>
      </c>
      <c r="G574" s="486">
        <v>148.57196505314738</v>
      </c>
      <c r="H574" s="490">
        <f t="shared" si="84"/>
        <v>0</v>
      </c>
      <c r="I574" s="480">
        <v>-171.41200968583576</v>
      </c>
      <c r="J574" s="480">
        <v>-160.50001559532879</v>
      </c>
      <c r="K574" s="488">
        <v>-162.31623978867387</v>
      </c>
      <c r="L574" s="488">
        <v>-162.31623978867387</v>
      </c>
      <c r="M574" s="477">
        <f t="shared" si="85"/>
        <v>0</v>
      </c>
      <c r="N574" s="437">
        <v>-21.324613391109612</v>
      </c>
      <c r="O574" s="437">
        <v>-12.332818656749552</v>
      </c>
      <c r="P574" s="435">
        <v>-13.744274735526492</v>
      </c>
      <c r="Q574" s="435">
        <v>-13.744274735526492</v>
      </c>
      <c r="R574" s="476">
        <f t="shared" si="86"/>
        <v>0</v>
      </c>
      <c r="S574" s="437">
        <v>-15.246200836502256</v>
      </c>
      <c r="T574" s="437">
        <v>-15.246200836502256</v>
      </c>
      <c r="U574" s="435">
        <v>-15.218406921613838</v>
      </c>
      <c r="V574" s="435">
        <v>-15.218406921613838</v>
      </c>
      <c r="W574" s="476">
        <f t="shared" si="87"/>
        <v>0</v>
      </c>
      <c r="X574" s="437">
        <v>-36.570814227611869</v>
      </c>
      <c r="Y574" s="437">
        <v>-27.57901949325181</v>
      </c>
      <c r="Z574" s="435">
        <v>-28.96268165714033</v>
      </c>
      <c r="AA574" s="435">
        <v>-28.96268165714033</v>
      </c>
      <c r="AB574" s="476">
        <f t="shared" si="88"/>
        <v>0</v>
      </c>
      <c r="AC574" s="437">
        <v>162.71661012293842</v>
      </c>
      <c r="AD574" s="437">
        <v>162.09207189210156</v>
      </c>
      <c r="AE574" s="437">
        <v>162.09207189210156</v>
      </c>
      <c r="AF574" s="435">
        <f t="shared" si="89"/>
        <v>160.25841758762775</v>
      </c>
      <c r="AG574" s="476">
        <f t="shared" si="90"/>
        <v>1.8336543044738107</v>
      </c>
      <c r="AH574" s="437">
        <v>126.14579589532656</v>
      </c>
      <c r="AI574" s="437">
        <v>134.51305239884977</v>
      </c>
      <c r="AJ574" s="435">
        <v>133.12939023496122</v>
      </c>
      <c r="AK574" s="425">
        <f t="shared" si="91"/>
        <v>131.29573593048741</v>
      </c>
      <c r="AL574" s="476">
        <f t="shared" si="92"/>
        <v>1.8336543044738107</v>
      </c>
      <c r="AM574" s="426">
        <v>2</v>
      </c>
      <c r="AN574" s="426">
        <v>2</v>
      </c>
    </row>
    <row r="575" spans="1:40">
      <c r="A575" s="431">
        <v>854</v>
      </c>
      <c r="B575" s="432" t="s">
        <v>277</v>
      </c>
      <c r="C575" s="433">
        <v>3262</v>
      </c>
      <c r="D575" s="485">
        <v>405.24780963482789</v>
      </c>
      <c r="E575" s="485">
        <v>401.69888238697786</v>
      </c>
      <c r="F575" s="486">
        <v>396.42477224479387</v>
      </c>
      <c r="G575" s="486">
        <v>396.42477224479387</v>
      </c>
      <c r="H575" s="490">
        <f t="shared" si="84"/>
        <v>0</v>
      </c>
      <c r="I575" s="480">
        <v>-231.29970842328055</v>
      </c>
      <c r="J575" s="480">
        <v>-221.93637055987512</v>
      </c>
      <c r="K575" s="488">
        <v>-223.04387228752307</v>
      </c>
      <c r="L575" s="488">
        <v>-223.04387228752307</v>
      </c>
      <c r="M575" s="477">
        <f t="shared" si="85"/>
        <v>0</v>
      </c>
      <c r="N575" s="437">
        <v>173.94810121154737</v>
      </c>
      <c r="O575" s="437">
        <v>179.76251182710277</v>
      </c>
      <c r="P575" s="435">
        <v>173.38089995727083</v>
      </c>
      <c r="Q575" s="435">
        <v>173.38089995727083</v>
      </c>
      <c r="R575" s="476">
        <f t="shared" si="86"/>
        <v>0</v>
      </c>
      <c r="S575" s="437">
        <v>404.36773176699108</v>
      </c>
      <c r="T575" s="437">
        <v>404.36773176699108</v>
      </c>
      <c r="U575" s="435">
        <v>403.46833534672675</v>
      </c>
      <c r="V575" s="435">
        <v>403.46833534672675</v>
      </c>
      <c r="W575" s="476">
        <f t="shared" si="87"/>
        <v>0</v>
      </c>
      <c r="X575" s="437">
        <v>578.31583297853842</v>
      </c>
      <c r="Y575" s="437">
        <v>584.13024359409383</v>
      </c>
      <c r="Z575" s="435">
        <v>576.8492353039976</v>
      </c>
      <c r="AA575" s="435">
        <v>576.8492353039976</v>
      </c>
      <c r="AB575" s="476">
        <f t="shared" si="88"/>
        <v>0</v>
      </c>
      <c r="AC575" s="437">
        <v>209.28970147324549</v>
      </c>
      <c r="AD575" s="437">
        <v>207.96722775546183</v>
      </c>
      <c r="AE575" s="437">
        <v>207.96722775546183</v>
      </c>
      <c r="AF575" s="435">
        <f t="shared" si="89"/>
        <v>205.71553094268342</v>
      </c>
      <c r="AG575" s="476">
        <f t="shared" si="90"/>
        <v>2.2516968127784196</v>
      </c>
      <c r="AH575" s="437">
        <v>787.60553445178402</v>
      </c>
      <c r="AI575" s="437">
        <v>792.09747134955569</v>
      </c>
      <c r="AJ575" s="435">
        <v>784.81646305945935</v>
      </c>
      <c r="AK575" s="425">
        <f t="shared" si="91"/>
        <v>782.56476624668096</v>
      </c>
      <c r="AL575" s="476">
        <f t="shared" si="92"/>
        <v>2.2516968127783912</v>
      </c>
      <c r="AM575" s="426">
        <v>19</v>
      </c>
      <c r="AN575" s="426">
        <v>19</v>
      </c>
    </row>
    <row r="576" spans="1:40">
      <c r="A576" s="431">
        <v>857</v>
      </c>
      <c r="B576" s="432" t="s">
        <v>278</v>
      </c>
      <c r="C576" s="433">
        <v>2394</v>
      </c>
      <c r="D576" s="485">
        <v>8.9193633249056354</v>
      </c>
      <c r="E576" s="485">
        <v>8.3311263429746543</v>
      </c>
      <c r="F576" s="486">
        <v>8.100596446683884</v>
      </c>
      <c r="G576" s="486">
        <v>8.100596446683884</v>
      </c>
      <c r="H576" s="490">
        <f t="shared" si="84"/>
        <v>0</v>
      </c>
      <c r="I576" s="480">
        <v>-773.85692200714902</v>
      </c>
      <c r="J576" s="480">
        <v>-762.95395987026484</v>
      </c>
      <c r="K576" s="488">
        <v>-761.32742752734964</v>
      </c>
      <c r="L576" s="488">
        <v>-761.32742752734964</v>
      </c>
      <c r="M576" s="477">
        <f t="shared" si="85"/>
        <v>0</v>
      </c>
      <c r="N576" s="437">
        <v>-764.93755868224343</v>
      </c>
      <c r="O576" s="437">
        <v>-754.62283352729025</v>
      </c>
      <c r="P576" s="435">
        <v>-753.22683108066576</v>
      </c>
      <c r="Q576" s="435">
        <v>-753.22683108066576</v>
      </c>
      <c r="R576" s="476">
        <f t="shared" si="86"/>
        <v>0</v>
      </c>
      <c r="S576" s="437">
        <v>469.88909761415624</v>
      </c>
      <c r="T576" s="437">
        <v>469.88909761415624</v>
      </c>
      <c r="U576" s="435">
        <v>470.38369142474619</v>
      </c>
      <c r="V576" s="435">
        <v>470.38369142474619</v>
      </c>
      <c r="W576" s="476">
        <f t="shared" si="87"/>
        <v>0</v>
      </c>
      <c r="X576" s="437">
        <v>-295.04846106808714</v>
      </c>
      <c r="Y576" s="437">
        <v>-284.73373591313401</v>
      </c>
      <c r="Z576" s="435">
        <v>-282.84313965591957</v>
      </c>
      <c r="AA576" s="435">
        <v>-282.84313965591957</v>
      </c>
      <c r="AB576" s="476">
        <f t="shared" si="88"/>
        <v>0</v>
      </c>
      <c r="AC576" s="437">
        <v>221.01877367715923</v>
      </c>
      <c r="AD576" s="437">
        <v>218.82466491608847</v>
      </c>
      <c r="AE576" s="437">
        <v>218.82466491608847</v>
      </c>
      <c r="AF576" s="435">
        <f t="shared" si="89"/>
        <v>216.60331273685333</v>
      </c>
      <c r="AG576" s="476">
        <f t="shared" si="90"/>
        <v>2.2213521792351401</v>
      </c>
      <c r="AH576" s="437">
        <v>-74.029687390927904</v>
      </c>
      <c r="AI576" s="437">
        <v>-65.909070997045518</v>
      </c>
      <c r="AJ576" s="435">
        <v>-64.01847473983112</v>
      </c>
      <c r="AK576" s="425">
        <f t="shared" si="91"/>
        <v>-66.23982691906626</v>
      </c>
      <c r="AL576" s="476">
        <f t="shared" si="92"/>
        <v>2.2213521792351401</v>
      </c>
      <c r="AM576" s="426">
        <v>11</v>
      </c>
      <c r="AN576" s="426">
        <v>11</v>
      </c>
    </row>
    <row r="577" spans="1:40">
      <c r="A577" s="431">
        <v>858</v>
      </c>
      <c r="B577" s="432" t="s">
        <v>600</v>
      </c>
      <c r="C577" s="433">
        <v>40384</v>
      </c>
      <c r="D577" s="485">
        <v>531.95976142811207</v>
      </c>
      <c r="E577" s="485">
        <v>527.36518267578685</v>
      </c>
      <c r="F577" s="486">
        <v>526.04515866928091</v>
      </c>
      <c r="G577" s="486">
        <v>526.04515866928091</v>
      </c>
      <c r="H577" s="490">
        <f t="shared" si="84"/>
        <v>0</v>
      </c>
      <c r="I577" s="480">
        <v>173.63061854184079</v>
      </c>
      <c r="J577" s="480">
        <v>183.66026958611394</v>
      </c>
      <c r="K577" s="488">
        <v>176.18373315368578</v>
      </c>
      <c r="L577" s="488">
        <v>176.18373315368578</v>
      </c>
      <c r="M577" s="477">
        <f t="shared" si="85"/>
        <v>0</v>
      </c>
      <c r="N577" s="437">
        <v>705.59037996995289</v>
      </c>
      <c r="O577" s="437">
        <v>711.0254522619008</v>
      </c>
      <c r="P577" s="435">
        <v>702.2288918229666</v>
      </c>
      <c r="Q577" s="435">
        <v>702.2288918229666</v>
      </c>
      <c r="R577" s="476">
        <f t="shared" si="86"/>
        <v>0</v>
      </c>
      <c r="S577" s="437">
        <v>-22.105449013866568</v>
      </c>
      <c r="T577" s="437">
        <v>-22.105449013866568</v>
      </c>
      <c r="U577" s="435">
        <v>-22.294515015536447</v>
      </c>
      <c r="V577" s="435">
        <v>-22.294515015536447</v>
      </c>
      <c r="W577" s="476">
        <f t="shared" si="87"/>
        <v>0</v>
      </c>
      <c r="X577" s="437">
        <v>683.48493095608637</v>
      </c>
      <c r="Y577" s="437">
        <v>688.92000324803416</v>
      </c>
      <c r="Z577" s="435">
        <v>679.93437680743023</v>
      </c>
      <c r="AA577" s="435">
        <v>679.93437680743023</v>
      </c>
      <c r="AB577" s="476">
        <f t="shared" si="88"/>
        <v>0</v>
      </c>
      <c r="AC577" s="437">
        <v>114.27716705217244</v>
      </c>
      <c r="AD577" s="437">
        <v>114.90053978966725</v>
      </c>
      <c r="AE577" s="437">
        <v>114.90053978966725</v>
      </c>
      <c r="AF577" s="435">
        <f t="shared" si="89"/>
        <v>112.0002469487396</v>
      </c>
      <c r="AG577" s="476">
        <f t="shared" si="90"/>
        <v>2.9002928409276478</v>
      </c>
      <c r="AH577" s="437">
        <v>797.76209800825882</v>
      </c>
      <c r="AI577" s="437">
        <v>803.82054303770144</v>
      </c>
      <c r="AJ577" s="435">
        <v>794.8349165970975</v>
      </c>
      <c r="AK577" s="425">
        <f t="shared" si="91"/>
        <v>791.9346237561698</v>
      </c>
      <c r="AL577" s="476">
        <f t="shared" si="92"/>
        <v>2.9002928409277047</v>
      </c>
      <c r="AM577" s="426">
        <v>1</v>
      </c>
      <c r="AN577" s="427">
        <v>33</v>
      </c>
    </row>
    <row r="578" spans="1:40">
      <c r="A578" s="431">
        <v>859</v>
      </c>
      <c r="B578" s="432" t="s">
        <v>280</v>
      </c>
      <c r="C578" s="433">
        <v>6562</v>
      </c>
      <c r="D578" s="485">
        <v>1560.9492199408587</v>
      </c>
      <c r="E578" s="485">
        <v>1548.5191102507708</v>
      </c>
      <c r="F578" s="486">
        <v>1546.1191107763129</v>
      </c>
      <c r="G578" s="486">
        <v>1546.1191107763129</v>
      </c>
      <c r="H578" s="490">
        <f t="shared" si="84"/>
        <v>0</v>
      </c>
      <c r="I578" s="480">
        <v>-568.21117038503462</v>
      </c>
      <c r="J578" s="480">
        <v>-557.12847849832258</v>
      </c>
      <c r="K578" s="488">
        <v>-563.30432426836001</v>
      </c>
      <c r="L578" s="488">
        <v>-563.30432426836001</v>
      </c>
      <c r="M578" s="477">
        <f t="shared" si="85"/>
        <v>0</v>
      </c>
      <c r="N578" s="437">
        <v>992.7380495558242</v>
      </c>
      <c r="O578" s="437">
        <v>991.39063175244803</v>
      </c>
      <c r="P578" s="435">
        <v>982.81478650795282</v>
      </c>
      <c r="Q578" s="435">
        <v>982.81478650795282</v>
      </c>
      <c r="R578" s="476">
        <f t="shared" si="86"/>
        <v>0</v>
      </c>
      <c r="S578" s="437">
        <v>704.15123382507034</v>
      </c>
      <c r="T578" s="437">
        <v>704.15123382507034</v>
      </c>
      <c r="U578" s="435">
        <v>704.41418288551415</v>
      </c>
      <c r="V578" s="435">
        <v>704.41418288551415</v>
      </c>
      <c r="W578" s="476">
        <f t="shared" si="87"/>
        <v>0</v>
      </c>
      <c r="X578" s="437">
        <v>1696.8892833808943</v>
      </c>
      <c r="Y578" s="437">
        <v>1695.5418655775181</v>
      </c>
      <c r="Z578" s="435">
        <v>1687.2289693934672</v>
      </c>
      <c r="AA578" s="435">
        <v>1687.2289693934672</v>
      </c>
      <c r="AB578" s="476">
        <f t="shared" si="88"/>
        <v>0</v>
      </c>
      <c r="AC578" s="437">
        <v>148.09172449535063</v>
      </c>
      <c r="AD578" s="437">
        <v>147.6985005584142</v>
      </c>
      <c r="AE578" s="437">
        <v>147.6985005584142</v>
      </c>
      <c r="AF578" s="435">
        <f t="shared" si="89"/>
        <v>143.85772237345719</v>
      </c>
      <c r="AG578" s="476">
        <f t="shared" si="90"/>
        <v>3.8407781849570028</v>
      </c>
      <c r="AH578" s="437">
        <v>1844.981007876245</v>
      </c>
      <c r="AI578" s="437">
        <v>1843.2403661359326</v>
      </c>
      <c r="AJ578" s="435">
        <v>1834.9274699518814</v>
      </c>
      <c r="AK578" s="425">
        <f t="shared" si="91"/>
        <v>1831.0866917669246</v>
      </c>
      <c r="AL578" s="476">
        <f t="shared" si="92"/>
        <v>3.8407781849568892</v>
      </c>
      <c r="AM578" s="426">
        <v>17</v>
      </c>
      <c r="AN578" s="426">
        <v>17</v>
      </c>
    </row>
    <row r="579" spans="1:40">
      <c r="A579" s="431">
        <v>886</v>
      </c>
      <c r="B579" s="432" t="s">
        <v>601</v>
      </c>
      <c r="C579" s="433">
        <v>12599</v>
      </c>
      <c r="D579" s="485">
        <v>304.09537494181018</v>
      </c>
      <c r="E579" s="485">
        <v>301.26917616483638</v>
      </c>
      <c r="F579" s="486">
        <v>301.74058107723334</v>
      </c>
      <c r="G579" s="486">
        <v>301.74058107723334</v>
      </c>
      <c r="H579" s="490">
        <f t="shared" si="84"/>
        <v>0</v>
      </c>
      <c r="I579" s="480">
        <v>-157.63435105376385</v>
      </c>
      <c r="J579" s="480">
        <v>-151.37263751001791</v>
      </c>
      <c r="K579" s="488">
        <v>-157.47643728076503</v>
      </c>
      <c r="L579" s="488">
        <v>-157.47643728076503</v>
      </c>
      <c r="M579" s="477">
        <f t="shared" si="85"/>
        <v>0</v>
      </c>
      <c r="N579" s="437">
        <v>146.4610238880463</v>
      </c>
      <c r="O579" s="437">
        <v>149.89653865481844</v>
      </c>
      <c r="P579" s="435">
        <v>144.26414379646829</v>
      </c>
      <c r="Q579" s="435">
        <v>144.26414379646829</v>
      </c>
      <c r="R579" s="476">
        <f t="shared" si="86"/>
        <v>0</v>
      </c>
      <c r="S579" s="437">
        <v>289.98571379016886</v>
      </c>
      <c r="T579" s="437">
        <v>289.98571379016886</v>
      </c>
      <c r="U579" s="435">
        <v>287.17956945336044</v>
      </c>
      <c r="V579" s="435">
        <v>287.17956945336044</v>
      </c>
      <c r="W579" s="476">
        <f t="shared" si="87"/>
        <v>0</v>
      </c>
      <c r="X579" s="437">
        <v>436.44673767821519</v>
      </c>
      <c r="Y579" s="437">
        <v>439.88225244498733</v>
      </c>
      <c r="Z579" s="435">
        <v>431.4437132498287</v>
      </c>
      <c r="AA579" s="435">
        <v>431.4437132498287</v>
      </c>
      <c r="AB579" s="476">
        <f t="shared" si="88"/>
        <v>0</v>
      </c>
      <c r="AC579" s="437">
        <v>154.29846323885411</v>
      </c>
      <c r="AD579" s="437">
        <v>153.67348474421792</v>
      </c>
      <c r="AE579" s="437">
        <v>153.67348474421792</v>
      </c>
      <c r="AF579" s="435">
        <f t="shared" si="89"/>
        <v>151.38057834145377</v>
      </c>
      <c r="AG579" s="476">
        <f t="shared" si="90"/>
        <v>2.2929064027641459</v>
      </c>
      <c r="AH579" s="437">
        <v>590.74520091706927</v>
      </c>
      <c r="AI579" s="437">
        <v>593.55573718920527</v>
      </c>
      <c r="AJ579" s="435">
        <v>585.11719799404671</v>
      </c>
      <c r="AK579" s="425">
        <f t="shared" si="91"/>
        <v>582.82429159128242</v>
      </c>
      <c r="AL579" s="476">
        <f t="shared" si="92"/>
        <v>2.292906402764288</v>
      </c>
      <c r="AM579" s="426">
        <v>4</v>
      </c>
      <c r="AN579" s="426">
        <v>4</v>
      </c>
    </row>
    <row r="580" spans="1:40">
      <c r="A580" s="431">
        <v>887</v>
      </c>
      <c r="B580" s="432" t="s">
        <v>282</v>
      </c>
      <c r="C580" s="433">
        <v>4569</v>
      </c>
      <c r="D580" s="485">
        <v>32.877854309460041</v>
      </c>
      <c r="E580" s="485">
        <v>32.04107181345843</v>
      </c>
      <c r="F580" s="486">
        <v>28.100161901582446</v>
      </c>
      <c r="G580" s="486">
        <v>28.100161901582446</v>
      </c>
      <c r="H580" s="490">
        <f t="shared" si="84"/>
        <v>0</v>
      </c>
      <c r="I580" s="480">
        <v>-244.37856136682785</v>
      </c>
      <c r="J580" s="480">
        <v>-237.03638087344873</v>
      </c>
      <c r="K580" s="488">
        <v>-240.81229114265662</v>
      </c>
      <c r="L580" s="488">
        <v>-240.81229114265662</v>
      </c>
      <c r="M580" s="477">
        <f t="shared" si="85"/>
        <v>0</v>
      </c>
      <c r="N580" s="437">
        <v>-211.5007070573678</v>
      </c>
      <c r="O580" s="437">
        <v>-204.99530905999032</v>
      </c>
      <c r="P580" s="435">
        <v>-212.71212924107417</v>
      </c>
      <c r="Q580" s="435">
        <v>-212.71212924107417</v>
      </c>
      <c r="R580" s="476">
        <f t="shared" si="86"/>
        <v>0</v>
      </c>
      <c r="S580" s="437">
        <v>564.27535087063791</v>
      </c>
      <c r="T580" s="437">
        <v>564.27535087063791</v>
      </c>
      <c r="U580" s="435">
        <v>564.71704710578035</v>
      </c>
      <c r="V580" s="435">
        <v>564.71704710578035</v>
      </c>
      <c r="W580" s="476">
        <f t="shared" si="87"/>
        <v>0</v>
      </c>
      <c r="X580" s="437">
        <v>352.77464381327013</v>
      </c>
      <c r="Y580" s="437">
        <v>359.28004181064762</v>
      </c>
      <c r="Z580" s="435">
        <v>352.00491786470621</v>
      </c>
      <c r="AA580" s="435">
        <v>352.00491786470621</v>
      </c>
      <c r="AB580" s="476">
        <f t="shared" si="88"/>
        <v>0</v>
      </c>
      <c r="AC580" s="437">
        <v>231.93465051457861</v>
      </c>
      <c r="AD580" s="437">
        <v>229.98553045214103</v>
      </c>
      <c r="AE580" s="437">
        <v>229.98553045214103</v>
      </c>
      <c r="AF580" s="435">
        <f t="shared" si="89"/>
        <v>227.0212583330906</v>
      </c>
      <c r="AG580" s="476">
        <f t="shared" si="90"/>
        <v>2.9642721190504346</v>
      </c>
      <c r="AH580" s="437">
        <v>584.70929432784874</v>
      </c>
      <c r="AI580" s="437">
        <v>589.26557226278862</v>
      </c>
      <c r="AJ580" s="435">
        <v>581.99044831684716</v>
      </c>
      <c r="AK580" s="425">
        <f t="shared" si="91"/>
        <v>579.02617619779676</v>
      </c>
      <c r="AL580" s="476">
        <f t="shared" si="92"/>
        <v>2.9642721190504062</v>
      </c>
      <c r="AM580" s="426">
        <v>6</v>
      </c>
      <c r="AN580" s="426">
        <v>6</v>
      </c>
    </row>
    <row r="581" spans="1:40">
      <c r="A581" s="431">
        <v>889</v>
      </c>
      <c r="B581" s="432" t="s">
        <v>283</v>
      </c>
      <c r="C581" s="433">
        <v>2523</v>
      </c>
      <c r="D581" s="485">
        <v>759.25999919069477</v>
      </c>
      <c r="E581" s="485">
        <v>752.97078966515437</v>
      </c>
      <c r="F581" s="486">
        <v>751.87537864447881</v>
      </c>
      <c r="G581" s="486">
        <v>751.87537864447881</v>
      </c>
      <c r="H581" s="490">
        <f t="shared" si="84"/>
        <v>0</v>
      </c>
      <c r="I581" s="480">
        <v>532.38203446902605</v>
      </c>
      <c r="J581" s="480">
        <v>500.84374487525116</v>
      </c>
      <c r="K581" s="488">
        <v>504.94088219166821</v>
      </c>
      <c r="L581" s="488">
        <v>504.94088219166821</v>
      </c>
      <c r="M581" s="477">
        <f t="shared" si="85"/>
        <v>0</v>
      </c>
      <c r="N581" s="437">
        <v>1291.6420336597209</v>
      </c>
      <c r="O581" s="437">
        <v>1253.8145345404055</v>
      </c>
      <c r="P581" s="435">
        <v>1256.816260836147</v>
      </c>
      <c r="Q581" s="435">
        <v>1256.816260836147</v>
      </c>
      <c r="R581" s="476">
        <f t="shared" si="86"/>
        <v>0</v>
      </c>
      <c r="S581" s="437">
        <v>454.9595379223926</v>
      </c>
      <c r="T581" s="437">
        <v>454.9595379223926</v>
      </c>
      <c r="U581" s="435">
        <v>454.02560033053049</v>
      </c>
      <c r="V581" s="435">
        <v>454.02560033053049</v>
      </c>
      <c r="W581" s="476">
        <f t="shared" si="87"/>
        <v>0</v>
      </c>
      <c r="X581" s="437">
        <v>1746.6015715821134</v>
      </c>
      <c r="Y581" s="437">
        <v>1708.7740724627981</v>
      </c>
      <c r="Z581" s="435">
        <v>1710.8418611666775</v>
      </c>
      <c r="AA581" s="435">
        <v>1710.8418611666775</v>
      </c>
      <c r="AB581" s="476">
        <f t="shared" si="88"/>
        <v>0</v>
      </c>
      <c r="AC581" s="437">
        <v>222.49334257876131</v>
      </c>
      <c r="AD581" s="437">
        <v>221.29295728632653</v>
      </c>
      <c r="AE581" s="437">
        <v>221.29295728632653</v>
      </c>
      <c r="AF581" s="435">
        <f t="shared" si="89"/>
        <v>219.17729005445386</v>
      </c>
      <c r="AG581" s="476">
        <f t="shared" si="90"/>
        <v>2.1156672318726635</v>
      </c>
      <c r="AH581" s="437">
        <v>1969.0949141608749</v>
      </c>
      <c r="AI581" s="437">
        <v>1930.0670297491245</v>
      </c>
      <c r="AJ581" s="435">
        <v>1932.1348184530041</v>
      </c>
      <c r="AK581" s="425">
        <f t="shared" si="91"/>
        <v>1930.0191512211313</v>
      </c>
      <c r="AL581" s="476">
        <f t="shared" si="92"/>
        <v>2.1156672318727487</v>
      </c>
      <c r="AM581" s="426">
        <v>17</v>
      </c>
      <c r="AN581" s="426">
        <v>17</v>
      </c>
    </row>
    <row r="582" spans="1:40">
      <c r="A582" s="431">
        <v>890</v>
      </c>
      <c r="B582" s="432" t="s">
        <v>284</v>
      </c>
      <c r="C582" s="433">
        <v>1180</v>
      </c>
      <c r="D582" s="485">
        <v>1640.3897734305913</v>
      </c>
      <c r="E582" s="485">
        <v>1627.2081575621812</v>
      </c>
      <c r="F582" s="486">
        <v>1622.2913952853582</v>
      </c>
      <c r="G582" s="486">
        <v>1622.2913952853582</v>
      </c>
      <c r="H582" s="490">
        <f t="shared" si="84"/>
        <v>0</v>
      </c>
      <c r="I582" s="480">
        <v>224.58372314385679</v>
      </c>
      <c r="J582" s="480">
        <v>233.4354522189264</v>
      </c>
      <c r="K582" s="488">
        <v>288.80549883069745</v>
      </c>
      <c r="L582" s="488">
        <v>288.80549883069745</v>
      </c>
      <c r="M582" s="477">
        <f t="shared" si="85"/>
        <v>0</v>
      </c>
      <c r="N582" s="437">
        <v>1864.9734965744481</v>
      </c>
      <c r="O582" s="437">
        <v>1860.6436097811074</v>
      </c>
      <c r="P582" s="435">
        <v>1911.0968941160556</v>
      </c>
      <c r="Q582" s="435">
        <v>1911.0968941160556</v>
      </c>
      <c r="R582" s="476">
        <f t="shared" si="86"/>
        <v>0</v>
      </c>
      <c r="S582" s="437">
        <v>373.61408832424922</v>
      </c>
      <c r="T582" s="437">
        <v>373.61408832424922</v>
      </c>
      <c r="U582" s="435">
        <v>360.41257870977074</v>
      </c>
      <c r="V582" s="435">
        <v>360.41257870977074</v>
      </c>
      <c r="W582" s="476">
        <f t="shared" si="87"/>
        <v>0</v>
      </c>
      <c r="X582" s="437">
        <v>2238.5875848986975</v>
      </c>
      <c r="Y582" s="437">
        <v>2234.2576981053571</v>
      </c>
      <c r="Z582" s="435">
        <v>2271.5094728258264</v>
      </c>
      <c r="AA582" s="435">
        <v>2271.5094728258264</v>
      </c>
      <c r="AB582" s="476">
        <f t="shared" si="88"/>
        <v>0</v>
      </c>
      <c r="AC582" s="437">
        <v>203.41982697763359</v>
      </c>
      <c r="AD582" s="437">
        <v>202.34068240875715</v>
      </c>
      <c r="AE582" s="437">
        <v>202.34068240875715</v>
      </c>
      <c r="AF582" s="435">
        <f t="shared" si="89"/>
        <v>201.46018418310987</v>
      </c>
      <c r="AG582" s="476">
        <f t="shared" si="90"/>
        <v>0.88049822564727265</v>
      </c>
      <c r="AH582" s="437">
        <v>2442.0074118763309</v>
      </c>
      <c r="AI582" s="437">
        <v>2436.5983805141141</v>
      </c>
      <c r="AJ582" s="435">
        <v>2473.8501552345833</v>
      </c>
      <c r="AK582" s="425">
        <f t="shared" si="91"/>
        <v>2472.9696570089363</v>
      </c>
      <c r="AL582" s="476">
        <f t="shared" si="92"/>
        <v>0.88049822564698843</v>
      </c>
      <c r="AM582" s="426">
        <v>19</v>
      </c>
      <c r="AN582" s="426">
        <v>19</v>
      </c>
    </row>
    <row r="583" spans="1:40">
      <c r="A583" s="431">
        <v>892</v>
      </c>
      <c r="B583" s="432" t="s">
        <v>285</v>
      </c>
      <c r="C583" s="433">
        <v>3592</v>
      </c>
      <c r="D583" s="485">
        <v>1097.6215993557876</v>
      </c>
      <c r="E583" s="485">
        <v>1088.73568925772</v>
      </c>
      <c r="F583" s="486">
        <v>1088.6001653173723</v>
      </c>
      <c r="G583" s="486">
        <v>1088.6001653173723</v>
      </c>
      <c r="H583" s="490">
        <f t="shared" si="84"/>
        <v>0</v>
      </c>
      <c r="I583" s="480">
        <v>113.71243564538554</v>
      </c>
      <c r="J583" s="480">
        <v>118.99277797351513</v>
      </c>
      <c r="K583" s="488">
        <v>127.0071121107102</v>
      </c>
      <c r="L583" s="488">
        <v>127.0071121107102</v>
      </c>
      <c r="M583" s="477">
        <f t="shared" si="85"/>
        <v>0</v>
      </c>
      <c r="N583" s="437">
        <v>1211.3340350011729</v>
      </c>
      <c r="O583" s="437">
        <v>1207.7284672312351</v>
      </c>
      <c r="P583" s="435">
        <v>1215.6072774280826</v>
      </c>
      <c r="Q583" s="435">
        <v>1215.6072774280826</v>
      </c>
      <c r="R583" s="476">
        <f t="shared" si="86"/>
        <v>0</v>
      </c>
      <c r="S583" s="437">
        <v>589.61294949661567</v>
      </c>
      <c r="T583" s="437">
        <v>589.61294949661567</v>
      </c>
      <c r="U583" s="435">
        <v>583.02144625456287</v>
      </c>
      <c r="V583" s="435">
        <v>583.02144625456287</v>
      </c>
      <c r="W583" s="476">
        <f t="shared" si="87"/>
        <v>0</v>
      </c>
      <c r="X583" s="437">
        <v>1800.9469844977889</v>
      </c>
      <c r="Y583" s="437">
        <v>1797.3414167278506</v>
      </c>
      <c r="Z583" s="435">
        <v>1798.6287236826454</v>
      </c>
      <c r="AA583" s="435">
        <v>1798.6287236826454</v>
      </c>
      <c r="AB583" s="476">
        <f t="shared" si="88"/>
        <v>0</v>
      </c>
      <c r="AC583" s="437">
        <v>166.47205081618728</v>
      </c>
      <c r="AD583" s="437">
        <v>165.80592944017883</v>
      </c>
      <c r="AE583" s="437">
        <v>165.80592944017883</v>
      </c>
      <c r="AF583" s="435">
        <f t="shared" si="89"/>
        <v>161.28120851274778</v>
      </c>
      <c r="AG583" s="476">
        <f t="shared" si="90"/>
        <v>4.5247209274310478</v>
      </c>
      <c r="AH583" s="437">
        <v>1967.4190353139761</v>
      </c>
      <c r="AI583" s="437">
        <v>1963.1473461680296</v>
      </c>
      <c r="AJ583" s="435">
        <v>1964.4346531228243</v>
      </c>
      <c r="AK583" s="425">
        <f t="shared" si="91"/>
        <v>1959.9099321953931</v>
      </c>
      <c r="AL583" s="476">
        <f t="shared" si="92"/>
        <v>4.5247209274311899</v>
      </c>
      <c r="AM583" s="426">
        <v>13</v>
      </c>
      <c r="AN583" s="426">
        <v>13</v>
      </c>
    </row>
    <row r="584" spans="1:40">
      <c r="A584" s="431">
        <v>893</v>
      </c>
      <c r="B584" s="432" t="s">
        <v>602</v>
      </c>
      <c r="C584" s="433">
        <v>7434</v>
      </c>
      <c r="D584" s="485">
        <v>869.36164913190703</v>
      </c>
      <c r="E584" s="485">
        <v>862.2597941444867</v>
      </c>
      <c r="F584" s="486">
        <v>863.84892446854622</v>
      </c>
      <c r="G584" s="486">
        <v>863.84892446854622</v>
      </c>
      <c r="H584" s="490">
        <f t="shared" si="84"/>
        <v>0</v>
      </c>
      <c r="I584" s="480">
        <v>-103.01318904652867</v>
      </c>
      <c r="J584" s="480">
        <v>-115.37746345360678</v>
      </c>
      <c r="K584" s="488">
        <v>-123.49941481114951</v>
      </c>
      <c r="L584" s="488">
        <v>-123.49941481114951</v>
      </c>
      <c r="M584" s="477">
        <f t="shared" si="85"/>
        <v>0</v>
      </c>
      <c r="N584" s="437">
        <v>766.34846008537829</v>
      </c>
      <c r="O584" s="437">
        <v>746.88233069087994</v>
      </c>
      <c r="P584" s="435">
        <v>740.34950965739665</v>
      </c>
      <c r="Q584" s="435">
        <v>740.34950965739665</v>
      </c>
      <c r="R584" s="476">
        <f t="shared" si="86"/>
        <v>0</v>
      </c>
      <c r="S584" s="437">
        <v>321.7522399511077</v>
      </c>
      <c r="T584" s="437">
        <v>321.7522399511077</v>
      </c>
      <c r="U584" s="435">
        <v>322.24533761370839</v>
      </c>
      <c r="V584" s="435">
        <v>322.24533761370839</v>
      </c>
      <c r="W584" s="476">
        <f t="shared" si="87"/>
        <v>0</v>
      </c>
      <c r="X584" s="437">
        <v>1088.1007000364859</v>
      </c>
      <c r="Y584" s="437">
        <v>1068.6345706419877</v>
      </c>
      <c r="Z584" s="435">
        <v>1062.5948472711052</v>
      </c>
      <c r="AA584" s="435">
        <v>1062.5948472711052</v>
      </c>
      <c r="AB584" s="476">
        <f t="shared" si="88"/>
        <v>0</v>
      </c>
      <c r="AC584" s="437">
        <v>206.12046336655072</v>
      </c>
      <c r="AD584" s="437">
        <v>204.85140202103719</v>
      </c>
      <c r="AE584" s="437">
        <v>204.85140202103719</v>
      </c>
      <c r="AF584" s="435">
        <f t="shared" si="89"/>
        <v>203.99657983608142</v>
      </c>
      <c r="AG584" s="476">
        <f t="shared" si="90"/>
        <v>0.8548221849557649</v>
      </c>
      <c r="AH584" s="437">
        <v>1294.2211634030368</v>
      </c>
      <c r="AI584" s="437">
        <v>1273.4859726630248</v>
      </c>
      <c r="AJ584" s="435">
        <v>1267.4462492921423</v>
      </c>
      <c r="AK584" s="425">
        <f t="shared" si="91"/>
        <v>1266.5914271071865</v>
      </c>
      <c r="AL584" s="476">
        <f t="shared" si="92"/>
        <v>0.8548221849557649</v>
      </c>
      <c r="AM584" s="426">
        <v>15</v>
      </c>
      <c r="AN584" s="426">
        <v>15</v>
      </c>
    </row>
    <row r="585" spans="1:40">
      <c r="A585" s="431">
        <v>895</v>
      </c>
      <c r="B585" s="432" t="s">
        <v>603</v>
      </c>
      <c r="C585" s="433">
        <v>15092</v>
      </c>
      <c r="D585" s="485">
        <v>119.65062023936866</v>
      </c>
      <c r="E585" s="485">
        <v>118.2917341207162</v>
      </c>
      <c r="F585" s="486">
        <v>119.36217187665208</v>
      </c>
      <c r="G585" s="486">
        <v>119.36217187665208</v>
      </c>
      <c r="H585" s="490">
        <f t="shared" si="84"/>
        <v>0</v>
      </c>
      <c r="I585" s="480">
        <v>69.644074447679955</v>
      </c>
      <c r="J585" s="480">
        <v>85.163497675867205</v>
      </c>
      <c r="K585" s="488">
        <v>64.773435917863139</v>
      </c>
      <c r="L585" s="488">
        <v>64.773435917863139</v>
      </c>
      <c r="M585" s="477">
        <f t="shared" si="85"/>
        <v>0</v>
      </c>
      <c r="N585" s="437">
        <v>189.2946946870486</v>
      </c>
      <c r="O585" s="437">
        <v>203.4552317965834</v>
      </c>
      <c r="P585" s="435">
        <v>184.13560779451524</v>
      </c>
      <c r="Q585" s="435">
        <v>184.13560779451524</v>
      </c>
      <c r="R585" s="476">
        <f t="shared" si="86"/>
        <v>0</v>
      </c>
      <c r="S585" s="437">
        <v>116.82345841210375</v>
      </c>
      <c r="T585" s="437">
        <v>116.82345841210375</v>
      </c>
      <c r="U585" s="435">
        <v>118.91046431189362</v>
      </c>
      <c r="V585" s="435">
        <v>118.91046431189362</v>
      </c>
      <c r="W585" s="476">
        <f t="shared" si="87"/>
        <v>0</v>
      </c>
      <c r="X585" s="437">
        <v>306.11815309915238</v>
      </c>
      <c r="Y585" s="437">
        <v>320.27869020868718</v>
      </c>
      <c r="Z585" s="435">
        <v>303.04607210640887</v>
      </c>
      <c r="AA585" s="435">
        <v>303.04607210640887</v>
      </c>
      <c r="AB585" s="476">
        <f t="shared" si="88"/>
        <v>0</v>
      </c>
      <c r="AC585" s="437">
        <v>175.21838473281923</v>
      </c>
      <c r="AD585" s="437">
        <v>174.55251062088863</v>
      </c>
      <c r="AE585" s="437">
        <v>174.55251062088863</v>
      </c>
      <c r="AF585" s="435">
        <f t="shared" si="89"/>
        <v>172.50307830737725</v>
      </c>
      <c r="AG585" s="476">
        <f t="shared" si="90"/>
        <v>2.0494323135113746</v>
      </c>
      <c r="AH585" s="437">
        <v>481.33653783197167</v>
      </c>
      <c r="AI585" s="437">
        <v>494.83120082957578</v>
      </c>
      <c r="AJ585" s="435">
        <v>477.59858272729747</v>
      </c>
      <c r="AK585" s="425">
        <f t="shared" si="91"/>
        <v>475.54915041378609</v>
      </c>
      <c r="AL585" s="476">
        <f t="shared" si="92"/>
        <v>2.0494323135113746</v>
      </c>
      <c r="AM585" s="426">
        <v>2</v>
      </c>
      <c r="AN585" s="426">
        <v>2</v>
      </c>
    </row>
    <row r="586" spans="1:40">
      <c r="A586" s="431">
        <v>905</v>
      </c>
      <c r="B586" s="432" t="s">
        <v>604</v>
      </c>
      <c r="C586" s="433">
        <v>67988</v>
      </c>
      <c r="D586" s="485">
        <v>326.36390681776197</v>
      </c>
      <c r="E586" s="485">
        <v>323.2082253668699</v>
      </c>
      <c r="F586" s="486">
        <v>323.77498056751108</v>
      </c>
      <c r="G586" s="486">
        <v>323.77498056751108</v>
      </c>
      <c r="H586" s="490">
        <f t="shared" si="84"/>
        <v>0</v>
      </c>
      <c r="I586" s="480">
        <v>-404.17795896122266</v>
      </c>
      <c r="J586" s="480">
        <v>-358.04965331606746</v>
      </c>
      <c r="K586" s="488">
        <v>-367.97412611197274</v>
      </c>
      <c r="L586" s="488">
        <v>-367.97412611197274</v>
      </c>
      <c r="M586" s="477">
        <f t="shared" si="85"/>
        <v>0</v>
      </c>
      <c r="N586" s="437">
        <v>-77.814052143460685</v>
      </c>
      <c r="O586" s="437">
        <v>-34.84142794919758</v>
      </c>
      <c r="P586" s="435">
        <v>-44.199145544461658</v>
      </c>
      <c r="Q586" s="435">
        <v>-44.199145544461658</v>
      </c>
      <c r="R586" s="476">
        <f t="shared" si="86"/>
        <v>0</v>
      </c>
      <c r="S586" s="437">
        <v>47.021495749725432</v>
      </c>
      <c r="T586" s="437">
        <v>47.021495749725432</v>
      </c>
      <c r="U586" s="435">
        <v>46.76577032439063</v>
      </c>
      <c r="V586" s="435">
        <v>46.76577032439063</v>
      </c>
      <c r="W586" s="476">
        <f t="shared" si="87"/>
        <v>0</v>
      </c>
      <c r="X586" s="437">
        <v>-30.792556393735261</v>
      </c>
      <c r="Y586" s="437">
        <v>12.18006780052785</v>
      </c>
      <c r="Z586" s="435">
        <v>2.5666247799289712</v>
      </c>
      <c r="AA586" s="435">
        <v>2.5666247799289712</v>
      </c>
      <c r="AB586" s="476">
        <f t="shared" si="88"/>
        <v>0</v>
      </c>
      <c r="AC586" s="437">
        <v>158.20202966329626</v>
      </c>
      <c r="AD586" s="437">
        <v>157.44274687161715</v>
      </c>
      <c r="AE586" s="437">
        <v>157.44274687161715</v>
      </c>
      <c r="AF586" s="435">
        <f t="shared" si="89"/>
        <v>155.72078427873953</v>
      </c>
      <c r="AG586" s="476">
        <f t="shared" si="90"/>
        <v>1.7219625928776168</v>
      </c>
      <c r="AH586" s="437">
        <v>127.40947326956098</v>
      </c>
      <c r="AI586" s="437">
        <v>169.62281467214501</v>
      </c>
      <c r="AJ586" s="435">
        <v>160.00937165154613</v>
      </c>
      <c r="AK586" s="425">
        <f t="shared" si="91"/>
        <v>158.28740905866849</v>
      </c>
      <c r="AL586" s="476">
        <f t="shared" si="92"/>
        <v>1.7219625928776452</v>
      </c>
      <c r="AM586" s="426">
        <v>15</v>
      </c>
      <c r="AN586" s="426">
        <v>15</v>
      </c>
    </row>
    <row r="587" spans="1:40">
      <c r="A587" s="431">
        <v>908</v>
      </c>
      <c r="B587" s="432" t="s">
        <v>289</v>
      </c>
      <c r="C587" s="433">
        <v>20703</v>
      </c>
      <c r="D587" s="485">
        <v>228.72042625019043</v>
      </c>
      <c r="E587" s="485">
        <v>226.45457941140577</v>
      </c>
      <c r="F587" s="486">
        <v>227.62025474057359</v>
      </c>
      <c r="G587" s="486">
        <v>227.62025474057359</v>
      </c>
      <c r="H587" s="490">
        <f t="shared" si="84"/>
        <v>0</v>
      </c>
      <c r="I587" s="480">
        <v>-215.62239949730773</v>
      </c>
      <c r="J587" s="480">
        <v>-210.33443162047638</v>
      </c>
      <c r="K587" s="488">
        <v>-216.70895495754851</v>
      </c>
      <c r="L587" s="488">
        <v>-216.70895495754851</v>
      </c>
      <c r="M587" s="477">
        <f t="shared" si="85"/>
        <v>0</v>
      </c>
      <c r="N587" s="437">
        <v>13.098026752882726</v>
      </c>
      <c r="O587" s="437">
        <v>16.120147790929394</v>
      </c>
      <c r="P587" s="435">
        <v>10.911299783025076</v>
      </c>
      <c r="Q587" s="435">
        <v>10.911299783025076</v>
      </c>
      <c r="R587" s="476">
        <f t="shared" si="86"/>
        <v>0</v>
      </c>
      <c r="S587" s="437">
        <v>206.457057099796</v>
      </c>
      <c r="T587" s="437">
        <v>206.457057099796</v>
      </c>
      <c r="U587" s="435">
        <v>206.80057525746116</v>
      </c>
      <c r="V587" s="435">
        <v>206.80057525746116</v>
      </c>
      <c r="W587" s="476">
        <f t="shared" si="87"/>
        <v>0</v>
      </c>
      <c r="X587" s="437">
        <v>219.55508385267871</v>
      </c>
      <c r="Y587" s="437">
        <v>222.5772048907254</v>
      </c>
      <c r="Z587" s="435">
        <v>217.71187504048623</v>
      </c>
      <c r="AA587" s="435">
        <v>217.71187504048623</v>
      </c>
      <c r="AB587" s="476">
        <f t="shared" si="88"/>
        <v>0</v>
      </c>
      <c r="AC587" s="437">
        <v>142.09940004059774</v>
      </c>
      <c r="AD587" s="437">
        <v>141.95316254952439</v>
      </c>
      <c r="AE587" s="437">
        <v>141.95316254952439</v>
      </c>
      <c r="AF587" s="435">
        <f t="shared" si="89"/>
        <v>138.30827818365273</v>
      </c>
      <c r="AG587" s="476">
        <f t="shared" si="90"/>
        <v>3.6448843658716612</v>
      </c>
      <c r="AH587" s="437">
        <v>361.65448389327651</v>
      </c>
      <c r="AI587" s="437">
        <v>364.53036744024979</v>
      </c>
      <c r="AJ587" s="435">
        <v>359.66503759001063</v>
      </c>
      <c r="AK587" s="425">
        <f t="shared" si="91"/>
        <v>356.02015322413899</v>
      </c>
      <c r="AL587" s="476">
        <f t="shared" si="92"/>
        <v>3.6448843658716328</v>
      </c>
      <c r="AM587" s="426">
        <v>6</v>
      </c>
      <c r="AN587" s="426">
        <v>6</v>
      </c>
    </row>
    <row r="588" spans="1:40">
      <c r="A588" s="431">
        <v>915</v>
      </c>
      <c r="B588" s="432" t="s">
        <v>290</v>
      </c>
      <c r="C588" s="433">
        <v>19759</v>
      </c>
      <c r="D588" s="485">
        <v>-95.242908601194586</v>
      </c>
      <c r="E588" s="485">
        <v>-95.20138642614576</v>
      </c>
      <c r="F588" s="486">
        <v>-96.276014208616658</v>
      </c>
      <c r="G588" s="486">
        <v>-96.276014208616658</v>
      </c>
      <c r="H588" s="490">
        <f t="shared" si="84"/>
        <v>0</v>
      </c>
      <c r="I588" s="480">
        <v>-72.31527240467662</v>
      </c>
      <c r="J588" s="480">
        <v>-65.754171497550033</v>
      </c>
      <c r="K588" s="488">
        <v>-69.769038090200297</v>
      </c>
      <c r="L588" s="488">
        <v>-69.769038090200297</v>
      </c>
      <c r="M588" s="477">
        <f t="shared" si="85"/>
        <v>0</v>
      </c>
      <c r="N588" s="437">
        <v>-167.55818100587121</v>
      </c>
      <c r="O588" s="437">
        <v>-160.95555792369578</v>
      </c>
      <c r="P588" s="435">
        <v>-166.04505229881696</v>
      </c>
      <c r="Q588" s="435">
        <v>-166.04505229881696</v>
      </c>
      <c r="R588" s="476">
        <f t="shared" si="86"/>
        <v>0</v>
      </c>
      <c r="S588" s="437">
        <v>306.9055092109341</v>
      </c>
      <c r="T588" s="437">
        <v>306.9055092109341</v>
      </c>
      <c r="U588" s="435">
        <v>307.43948987085543</v>
      </c>
      <c r="V588" s="435">
        <v>307.43948987085543</v>
      </c>
      <c r="W588" s="476">
        <f t="shared" si="87"/>
        <v>0</v>
      </c>
      <c r="X588" s="437">
        <v>139.34732820506287</v>
      </c>
      <c r="Y588" s="437">
        <v>145.94995128723829</v>
      </c>
      <c r="Z588" s="435">
        <v>141.39443757203847</v>
      </c>
      <c r="AA588" s="435">
        <v>141.39443757203847</v>
      </c>
      <c r="AB588" s="476">
        <f t="shared" si="88"/>
        <v>0</v>
      </c>
      <c r="AC588" s="437">
        <v>171.07580458593628</v>
      </c>
      <c r="AD588" s="437">
        <v>170.19879371455292</v>
      </c>
      <c r="AE588" s="437">
        <v>170.19879371455292</v>
      </c>
      <c r="AF588" s="435">
        <f t="shared" si="89"/>
        <v>167.54255693006087</v>
      </c>
      <c r="AG588" s="476">
        <f t="shared" si="90"/>
        <v>2.6562367844920516</v>
      </c>
      <c r="AH588" s="437">
        <v>310.42313279099915</v>
      </c>
      <c r="AI588" s="437">
        <v>316.14874500179121</v>
      </c>
      <c r="AJ588" s="435">
        <v>311.59323128659139</v>
      </c>
      <c r="AK588" s="425">
        <f t="shared" si="91"/>
        <v>308.93699450209937</v>
      </c>
      <c r="AL588" s="476">
        <f t="shared" si="92"/>
        <v>2.6562367844920232</v>
      </c>
      <c r="AM588" s="426">
        <v>11</v>
      </c>
      <c r="AN588" s="426">
        <v>11</v>
      </c>
    </row>
    <row r="589" spans="1:40">
      <c r="A589" s="431">
        <v>918</v>
      </c>
      <c r="B589" s="432" t="s">
        <v>605</v>
      </c>
      <c r="C589" s="433">
        <v>2228</v>
      </c>
      <c r="D589" s="485">
        <v>155.37157968389221</v>
      </c>
      <c r="E589" s="485">
        <v>153.68923943857322</v>
      </c>
      <c r="F589" s="486">
        <v>155.20983448051695</v>
      </c>
      <c r="G589" s="486">
        <v>155.20983448051695</v>
      </c>
      <c r="H589" s="490">
        <f t="shared" si="84"/>
        <v>0</v>
      </c>
      <c r="I589" s="480">
        <v>-64.675299142627523</v>
      </c>
      <c r="J589" s="480">
        <v>-57.906311659412985</v>
      </c>
      <c r="K589" s="488">
        <v>-63.400657160058245</v>
      </c>
      <c r="L589" s="488">
        <v>-63.400657160058245</v>
      </c>
      <c r="M589" s="477">
        <f t="shared" si="85"/>
        <v>0</v>
      </c>
      <c r="N589" s="437">
        <v>90.696280541264699</v>
      </c>
      <c r="O589" s="437">
        <v>95.782927779160232</v>
      </c>
      <c r="P589" s="435">
        <v>91.809177320458701</v>
      </c>
      <c r="Q589" s="435">
        <v>91.809177320458701</v>
      </c>
      <c r="R589" s="476">
        <f t="shared" si="86"/>
        <v>0</v>
      </c>
      <c r="S589" s="437">
        <v>416.6038542045452</v>
      </c>
      <c r="T589" s="437">
        <v>416.6038542045452</v>
      </c>
      <c r="U589" s="435">
        <v>414.91059991176428</v>
      </c>
      <c r="V589" s="435">
        <v>414.91059991176428</v>
      </c>
      <c r="W589" s="476">
        <f t="shared" si="87"/>
        <v>0</v>
      </c>
      <c r="X589" s="437">
        <v>507.30013474580988</v>
      </c>
      <c r="Y589" s="437">
        <v>512.38678198370542</v>
      </c>
      <c r="Z589" s="435">
        <v>506.71977723222295</v>
      </c>
      <c r="AA589" s="435">
        <v>506.71977723222295</v>
      </c>
      <c r="AB589" s="476">
        <f t="shared" si="88"/>
        <v>0</v>
      </c>
      <c r="AC589" s="437">
        <v>234.01489680848653</v>
      </c>
      <c r="AD589" s="437">
        <v>231.99640761740298</v>
      </c>
      <c r="AE589" s="437">
        <v>231.99640761740298</v>
      </c>
      <c r="AF589" s="435">
        <f t="shared" si="89"/>
        <v>228.96623828184056</v>
      </c>
      <c r="AG589" s="476">
        <f t="shared" si="90"/>
        <v>3.0301693355624195</v>
      </c>
      <c r="AH589" s="437">
        <v>741.31503155429641</v>
      </c>
      <c r="AI589" s="437">
        <v>744.38318960110837</v>
      </c>
      <c r="AJ589" s="435">
        <v>738.71618484962596</v>
      </c>
      <c r="AK589" s="425">
        <f t="shared" si="91"/>
        <v>735.68601551406357</v>
      </c>
      <c r="AL589" s="476">
        <f t="shared" si="92"/>
        <v>3.0301693355623911</v>
      </c>
      <c r="AM589" s="426">
        <v>2</v>
      </c>
      <c r="AN589" s="426">
        <v>2</v>
      </c>
    </row>
    <row r="590" spans="1:40">
      <c r="A590" s="431">
        <v>921</v>
      </c>
      <c r="B590" s="432" t="s">
        <v>292</v>
      </c>
      <c r="C590" s="433">
        <v>1894</v>
      </c>
      <c r="D590" s="485">
        <v>80.399140577087934</v>
      </c>
      <c r="E590" s="485">
        <v>79.319609035563985</v>
      </c>
      <c r="F590" s="486">
        <v>79.839860101034731</v>
      </c>
      <c r="G590" s="486">
        <v>79.839860101034731</v>
      </c>
      <c r="H590" s="490">
        <f t="shared" si="84"/>
        <v>0</v>
      </c>
      <c r="I590" s="480">
        <v>344.75867014147826</v>
      </c>
      <c r="J590" s="480">
        <v>353.81899434051184</v>
      </c>
      <c r="K590" s="488">
        <v>351.80817637946961</v>
      </c>
      <c r="L590" s="488">
        <v>351.80817637946961</v>
      </c>
      <c r="M590" s="477">
        <f t="shared" si="85"/>
        <v>0</v>
      </c>
      <c r="N590" s="437">
        <v>425.15781071856622</v>
      </c>
      <c r="O590" s="437">
        <v>433.13860337607582</v>
      </c>
      <c r="P590" s="435">
        <v>431.64803648050435</v>
      </c>
      <c r="Q590" s="435">
        <v>431.64803648050435</v>
      </c>
      <c r="R590" s="476">
        <f t="shared" si="86"/>
        <v>0</v>
      </c>
      <c r="S590" s="437">
        <v>559.91091678705595</v>
      </c>
      <c r="T590" s="437">
        <v>559.91091678705595</v>
      </c>
      <c r="U590" s="435">
        <v>560.02828668685765</v>
      </c>
      <c r="V590" s="435">
        <v>560.02828668685765</v>
      </c>
      <c r="W590" s="476">
        <f t="shared" si="87"/>
        <v>0</v>
      </c>
      <c r="X590" s="437">
        <v>985.06872750562206</v>
      </c>
      <c r="Y590" s="437">
        <v>993.04952016313177</v>
      </c>
      <c r="Z590" s="435">
        <v>991.67632316736194</v>
      </c>
      <c r="AA590" s="435">
        <v>991.67632316736194</v>
      </c>
      <c r="AB590" s="476">
        <f t="shared" si="88"/>
        <v>0</v>
      </c>
      <c r="AC590" s="437">
        <v>261.56781302719668</v>
      </c>
      <c r="AD590" s="437">
        <v>259.03345578327566</v>
      </c>
      <c r="AE590" s="437">
        <v>259.03345578327566</v>
      </c>
      <c r="AF590" s="435">
        <f t="shared" si="89"/>
        <v>258.62148987893073</v>
      </c>
      <c r="AG590" s="476">
        <f t="shared" si="90"/>
        <v>0.41196590434492464</v>
      </c>
      <c r="AH590" s="437">
        <v>1246.6365405328188</v>
      </c>
      <c r="AI590" s="437">
        <v>1252.0829759464073</v>
      </c>
      <c r="AJ590" s="435">
        <v>1250.7097789506377</v>
      </c>
      <c r="AK590" s="425">
        <f t="shared" si="91"/>
        <v>1250.2978130462925</v>
      </c>
      <c r="AL590" s="476">
        <f t="shared" si="92"/>
        <v>0.41196590434515201</v>
      </c>
      <c r="AM590" s="426">
        <v>11</v>
      </c>
      <c r="AN590" s="426">
        <v>11</v>
      </c>
    </row>
    <row r="591" spans="1:40">
      <c r="A591" s="431">
        <v>922</v>
      </c>
      <c r="B591" s="432" t="s">
        <v>293</v>
      </c>
      <c r="C591" s="433">
        <v>4501</v>
      </c>
      <c r="D591" s="485">
        <v>598.69035667994058</v>
      </c>
      <c r="E591" s="485">
        <v>593.68544905609122</v>
      </c>
      <c r="F591" s="486">
        <v>595.46747628865171</v>
      </c>
      <c r="G591" s="486">
        <v>595.46747628865171</v>
      </c>
      <c r="H591" s="490">
        <f t="shared" si="84"/>
        <v>0</v>
      </c>
      <c r="I591" s="480">
        <v>-101.63088858000251</v>
      </c>
      <c r="J591" s="480">
        <v>-95.933596988332695</v>
      </c>
      <c r="K591" s="488">
        <v>-120.69798812882217</v>
      </c>
      <c r="L591" s="488">
        <v>-120.69798812882217</v>
      </c>
      <c r="M591" s="477">
        <f t="shared" si="85"/>
        <v>0</v>
      </c>
      <c r="N591" s="437">
        <v>497.05946809993804</v>
      </c>
      <c r="O591" s="437">
        <v>497.75185206775853</v>
      </c>
      <c r="P591" s="435">
        <v>474.76948815982951</v>
      </c>
      <c r="Q591" s="435">
        <v>474.76948815982951</v>
      </c>
      <c r="R591" s="476">
        <f t="shared" si="86"/>
        <v>0</v>
      </c>
      <c r="S591" s="437">
        <v>277.37828702189046</v>
      </c>
      <c r="T591" s="437">
        <v>277.37828702189046</v>
      </c>
      <c r="U591" s="435">
        <v>278.33795097454635</v>
      </c>
      <c r="V591" s="435">
        <v>278.33795097454635</v>
      </c>
      <c r="W591" s="476">
        <f t="shared" si="87"/>
        <v>0</v>
      </c>
      <c r="X591" s="437">
        <v>774.43775512182856</v>
      </c>
      <c r="Y591" s="437">
        <v>775.13013908964899</v>
      </c>
      <c r="Z591" s="435">
        <v>753.10743913437591</v>
      </c>
      <c r="AA591" s="435">
        <v>753.10743913437591</v>
      </c>
      <c r="AB591" s="476">
        <f t="shared" si="88"/>
        <v>0</v>
      </c>
      <c r="AC591" s="437">
        <v>159.49359273965396</v>
      </c>
      <c r="AD591" s="437">
        <v>158.97123481657226</v>
      </c>
      <c r="AE591" s="437">
        <v>158.97123481657226</v>
      </c>
      <c r="AF591" s="435">
        <f t="shared" si="89"/>
        <v>154.92908397189686</v>
      </c>
      <c r="AG591" s="476">
        <f t="shared" si="90"/>
        <v>4.0421508446754046</v>
      </c>
      <c r="AH591" s="437">
        <v>933.93134786148255</v>
      </c>
      <c r="AI591" s="437">
        <v>934.10137390622128</v>
      </c>
      <c r="AJ591" s="435">
        <v>912.07867395094809</v>
      </c>
      <c r="AK591" s="425">
        <f t="shared" si="91"/>
        <v>908.03652310627274</v>
      </c>
      <c r="AL591" s="476">
        <f t="shared" si="92"/>
        <v>4.0421508446753478</v>
      </c>
      <c r="AM591" s="426">
        <v>6</v>
      </c>
      <c r="AN591" s="426">
        <v>6</v>
      </c>
    </row>
    <row r="592" spans="1:40">
      <c r="A592" s="431">
        <v>924</v>
      </c>
      <c r="B592" s="432" t="s">
        <v>606</v>
      </c>
      <c r="C592" s="433">
        <v>2946</v>
      </c>
      <c r="D592" s="485">
        <v>331.76537495993091</v>
      </c>
      <c r="E592" s="485">
        <v>328.85643262824067</v>
      </c>
      <c r="F592" s="486">
        <v>331.31395090025501</v>
      </c>
      <c r="G592" s="486">
        <v>331.31395090025501</v>
      </c>
      <c r="H592" s="490">
        <f t="shared" si="84"/>
        <v>0</v>
      </c>
      <c r="I592" s="480">
        <v>-34.205019137771203</v>
      </c>
      <c r="J592" s="480">
        <v>-26.92257363653404</v>
      </c>
      <c r="K592" s="488">
        <v>-43.502764345440248</v>
      </c>
      <c r="L592" s="488">
        <v>-43.502764345440248</v>
      </c>
      <c r="M592" s="477">
        <f t="shared" si="85"/>
        <v>0</v>
      </c>
      <c r="N592" s="437">
        <v>297.56035582215969</v>
      </c>
      <c r="O592" s="437">
        <v>301.93385899170664</v>
      </c>
      <c r="P592" s="435">
        <v>287.81118655481475</v>
      </c>
      <c r="Q592" s="435">
        <v>287.81118655481475</v>
      </c>
      <c r="R592" s="476">
        <f t="shared" si="86"/>
        <v>0</v>
      </c>
      <c r="S592" s="437">
        <v>545.66589693541812</v>
      </c>
      <c r="T592" s="437">
        <v>545.66589693541812</v>
      </c>
      <c r="U592" s="435">
        <v>556.07084387356281</v>
      </c>
      <c r="V592" s="435">
        <v>556.07084387356281</v>
      </c>
      <c r="W592" s="476">
        <f t="shared" si="87"/>
        <v>0</v>
      </c>
      <c r="X592" s="437">
        <v>843.22625275757775</v>
      </c>
      <c r="Y592" s="437">
        <v>847.59975592712465</v>
      </c>
      <c r="Z592" s="435">
        <v>843.88203042837745</v>
      </c>
      <c r="AA592" s="435">
        <v>843.88203042837745</v>
      </c>
      <c r="AB592" s="476">
        <f t="shared" si="88"/>
        <v>0</v>
      </c>
      <c r="AC592" s="437">
        <v>246.3089481514356</v>
      </c>
      <c r="AD592" s="437">
        <v>244.17435954934118</v>
      </c>
      <c r="AE592" s="437">
        <v>244.17435954934118</v>
      </c>
      <c r="AF592" s="435">
        <f t="shared" si="89"/>
        <v>244.53497826009755</v>
      </c>
      <c r="AG592" s="476">
        <f t="shared" si="90"/>
        <v>-0.36061871075636986</v>
      </c>
      <c r="AH592" s="437">
        <v>1089.5352009090134</v>
      </c>
      <c r="AI592" s="437">
        <v>1091.7741154764658</v>
      </c>
      <c r="AJ592" s="435">
        <v>1088.0563899777187</v>
      </c>
      <c r="AK592" s="425">
        <f t="shared" si="91"/>
        <v>1088.4170086884751</v>
      </c>
      <c r="AL592" s="476">
        <f t="shared" si="92"/>
        <v>-0.36061871075639829</v>
      </c>
      <c r="AM592" s="426">
        <v>16</v>
      </c>
      <c r="AN592" s="426">
        <v>16</v>
      </c>
    </row>
    <row r="593" spans="1:40">
      <c r="A593" s="431">
        <v>925</v>
      </c>
      <c r="B593" s="432" t="s">
        <v>295</v>
      </c>
      <c r="C593" s="433">
        <v>3427</v>
      </c>
      <c r="D593" s="485">
        <v>365.10732261924159</v>
      </c>
      <c r="E593" s="485">
        <v>361.89160333704189</v>
      </c>
      <c r="F593" s="486">
        <v>362.20769066744271</v>
      </c>
      <c r="G593" s="486">
        <v>362.20769066744271</v>
      </c>
      <c r="H593" s="490">
        <f t="shared" si="84"/>
        <v>0</v>
      </c>
      <c r="I593" s="480">
        <v>599.81947325174906</v>
      </c>
      <c r="J593" s="480">
        <v>565.87690021964465</v>
      </c>
      <c r="K593" s="488">
        <v>564.77813550681333</v>
      </c>
      <c r="L593" s="488">
        <v>564.77813550681333</v>
      </c>
      <c r="M593" s="477">
        <f t="shared" si="85"/>
        <v>0</v>
      </c>
      <c r="N593" s="437">
        <v>964.92679587099065</v>
      </c>
      <c r="O593" s="437">
        <v>927.76850355668648</v>
      </c>
      <c r="P593" s="435">
        <v>926.98582617425598</v>
      </c>
      <c r="Q593" s="435">
        <v>926.98582617425598</v>
      </c>
      <c r="R593" s="476">
        <f t="shared" si="86"/>
        <v>0</v>
      </c>
      <c r="S593" s="437">
        <v>-5.9371446351693828</v>
      </c>
      <c r="T593" s="437">
        <v>-5.9371446351693828</v>
      </c>
      <c r="U593" s="435">
        <v>-5.9576278379730203</v>
      </c>
      <c r="V593" s="435">
        <v>-5.9576278379730203</v>
      </c>
      <c r="W593" s="476">
        <f t="shared" si="87"/>
        <v>0</v>
      </c>
      <c r="X593" s="437">
        <v>958.98965123582127</v>
      </c>
      <c r="Y593" s="437">
        <v>921.83135892151711</v>
      </c>
      <c r="Z593" s="435">
        <v>921.02819833628303</v>
      </c>
      <c r="AA593" s="435">
        <v>921.02819833628303</v>
      </c>
      <c r="AB593" s="476">
        <f t="shared" si="88"/>
        <v>0</v>
      </c>
      <c r="AC593" s="437">
        <v>239.77709962009752</v>
      </c>
      <c r="AD593" s="437">
        <v>238.29567989666887</v>
      </c>
      <c r="AE593" s="437">
        <v>238.29567989666887</v>
      </c>
      <c r="AF593" s="435">
        <f t="shared" si="89"/>
        <v>239.43109043630139</v>
      </c>
      <c r="AG593" s="476">
        <f t="shared" si="90"/>
        <v>-1.1354105396325167</v>
      </c>
      <c r="AH593" s="437">
        <v>1198.7667508559186</v>
      </c>
      <c r="AI593" s="437">
        <v>1160.1270388181858</v>
      </c>
      <c r="AJ593" s="435">
        <v>1159.323878232952</v>
      </c>
      <c r="AK593" s="425">
        <f t="shared" si="91"/>
        <v>1160.4592887725844</v>
      </c>
      <c r="AL593" s="476">
        <f t="shared" si="92"/>
        <v>-1.135410539632403</v>
      </c>
      <c r="AM593" s="426">
        <v>11</v>
      </c>
      <c r="AN593" s="426">
        <v>11</v>
      </c>
    </row>
    <row r="594" spans="1:40">
      <c r="A594" s="431">
        <v>927</v>
      </c>
      <c r="B594" s="432" t="s">
        <v>607</v>
      </c>
      <c r="C594" s="433">
        <v>28913</v>
      </c>
      <c r="D594" s="485">
        <v>473.24041490898441</v>
      </c>
      <c r="E594" s="485">
        <v>468.95777463895178</v>
      </c>
      <c r="F594" s="486">
        <v>467.08617546483873</v>
      </c>
      <c r="G594" s="486">
        <v>467.08617546483873</v>
      </c>
      <c r="H594" s="490">
        <f t="shared" si="84"/>
        <v>0</v>
      </c>
      <c r="I594" s="480">
        <v>45.914758248393532</v>
      </c>
      <c r="J594" s="480">
        <v>51.537249961601688</v>
      </c>
      <c r="K594" s="488">
        <v>35.147915485951465</v>
      </c>
      <c r="L594" s="488">
        <v>35.147915485951465</v>
      </c>
      <c r="M594" s="477">
        <f t="shared" si="85"/>
        <v>0</v>
      </c>
      <c r="N594" s="437">
        <v>519.15517315737793</v>
      </c>
      <c r="O594" s="437">
        <v>520.49502460055339</v>
      </c>
      <c r="P594" s="435">
        <v>502.23409095079023</v>
      </c>
      <c r="Q594" s="435">
        <v>502.23409095079023</v>
      </c>
      <c r="R594" s="476">
        <f t="shared" si="86"/>
        <v>0</v>
      </c>
      <c r="S594" s="437">
        <v>90.421331205346206</v>
      </c>
      <c r="T594" s="437">
        <v>90.421331205346206</v>
      </c>
      <c r="U594" s="435">
        <v>90.697613283760703</v>
      </c>
      <c r="V594" s="435">
        <v>90.697613283760703</v>
      </c>
      <c r="W594" s="476">
        <f t="shared" si="87"/>
        <v>0</v>
      </c>
      <c r="X594" s="437">
        <v>609.57650436272422</v>
      </c>
      <c r="Y594" s="437">
        <v>610.91635580589957</v>
      </c>
      <c r="Z594" s="435">
        <v>592.93170423455092</v>
      </c>
      <c r="AA594" s="435">
        <v>592.93170423455092</v>
      </c>
      <c r="AB594" s="476">
        <f t="shared" si="88"/>
        <v>0</v>
      </c>
      <c r="AC594" s="437">
        <v>144.35649625449136</v>
      </c>
      <c r="AD594" s="437">
        <v>144.34921773478038</v>
      </c>
      <c r="AE594" s="437">
        <v>144.34921773478038</v>
      </c>
      <c r="AF594" s="435">
        <f t="shared" si="89"/>
        <v>139.32080180989195</v>
      </c>
      <c r="AG594" s="476">
        <f t="shared" si="90"/>
        <v>5.028415924888435</v>
      </c>
      <c r="AH594" s="437">
        <v>753.9330006172155</v>
      </c>
      <c r="AI594" s="437">
        <v>755.26557354067995</v>
      </c>
      <c r="AJ594" s="435">
        <v>737.28092196933119</v>
      </c>
      <c r="AK594" s="425">
        <f t="shared" si="91"/>
        <v>732.25250604444284</v>
      </c>
      <c r="AL594" s="476">
        <f t="shared" si="92"/>
        <v>5.0284159248883498</v>
      </c>
      <c r="AM594" s="426">
        <v>1</v>
      </c>
      <c r="AN594" s="427">
        <v>34</v>
      </c>
    </row>
    <row r="595" spans="1:40">
      <c r="A595" s="431">
        <v>931</v>
      </c>
      <c r="B595" s="432" t="s">
        <v>297</v>
      </c>
      <c r="C595" s="433">
        <v>5951</v>
      </c>
      <c r="D595" s="485">
        <v>112.34264813635475</v>
      </c>
      <c r="E595" s="485">
        <v>110.92537744595643</v>
      </c>
      <c r="F595" s="486">
        <v>110.18170640849078</v>
      </c>
      <c r="G595" s="486">
        <v>110.18170640849078</v>
      </c>
      <c r="H595" s="490">
        <f t="shared" si="84"/>
        <v>0</v>
      </c>
      <c r="I595" s="480">
        <v>607.45003287370366</v>
      </c>
      <c r="J595" s="480">
        <v>615.27842444669238</v>
      </c>
      <c r="K595" s="488">
        <v>618.94139119221938</v>
      </c>
      <c r="L595" s="488">
        <v>618.94139119221938</v>
      </c>
      <c r="M595" s="477">
        <f t="shared" si="85"/>
        <v>0</v>
      </c>
      <c r="N595" s="437">
        <v>719.79268101005846</v>
      </c>
      <c r="O595" s="437">
        <v>726.20380189264881</v>
      </c>
      <c r="P595" s="435">
        <v>729.12309760071014</v>
      </c>
      <c r="Q595" s="435">
        <v>729.12309760071014</v>
      </c>
      <c r="R595" s="476">
        <f t="shared" si="86"/>
        <v>0</v>
      </c>
      <c r="S595" s="437">
        <v>398.18479779133258</v>
      </c>
      <c r="T595" s="437">
        <v>398.18479779133258</v>
      </c>
      <c r="U595" s="435">
        <v>398.63750747683582</v>
      </c>
      <c r="V595" s="435">
        <v>398.63750747683582</v>
      </c>
      <c r="W595" s="476">
        <f t="shared" si="87"/>
        <v>0</v>
      </c>
      <c r="X595" s="437">
        <v>1117.977478801391</v>
      </c>
      <c r="Y595" s="437">
        <v>1124.3885996839815</v>
      </c>
      <c r="Z595" s="435">
        <v>1127.7606050775462</v>
      </c>
      <c r="AA595" s="435">
        <v>1127.7606050775462</v>
      </c>
      <c r="AB595" s="476">
        <f t="shared" si="88"/>
        <v>0</v>
      </c>
      <c r="AC595" s="437">
        <v>222.59963387497797</v>
      </c>
      <c r="AD595" s="437">
        <v>220.9616972039139</v>
      </c>
      <c r="AE595" s="437">
        <v>220.9616972039139</v>
      </c>
      <c r="AF595" s="435">
        <f t="shared" si="89"/>
        <v>220.08306042331367</v>
      </c>
      <c r="AG595" s="476">
        <f t="shared" si="90"/>
        <v>0.87863678060023176</v>
      </c>
      <c r="AH595" s="437">
        <v>1340.5771126763689</v>
      </c>
      <c r="AI595" s="437">
        <v>1345.3502968878954</v>
      </c>
      <c r="AJ595" s="435">
        <v>1348.7223022814601</v>
      </c>
      <c r="AK595" s="425">
        <f t="shared" si="91"/>
        <v>1347.8436655008597</v>
      </c>
      <c r="AL595" s="476">
        <f t="shared" si="92"/>
        <v>0.87863678060034545</v>
      </c>
      <c r="AM595" s="426">
        <v>13</v>
      </c>
      <c r="AN595" s="426">
        <v>13</v>
      </c>
    </row>
    <row r="596" spans="1:40">
      <c r="A596" s="431">
        <v>934</v>
      </c>
      <c r="B596" s="432" t="s">
        <v>608</v>
      </c>
      <c r="C596" s="433">
        <v>2671</v>
      </c>
      <c r="D596" s="485">
        <v>55.52643890789647</v>
      </c>
      <c r="E596" s="485">
        <v>54.774001123877198</v>
      </c>
      <c r="F596" s="486">
        <v>56.465842189461362</v>
      </c>
      <c r="G596" s="486">
        <v>56.465842189461362</v>
      </c>
      <c r="H596" s="490">
        <f t="shared" si="84"/>
        <v>0</v>
      </c>
      <c r="I596" s="480">
        <v>81.231459224977797</v>
      </c>
      <c r="J596" s="480">
        <v>107.24723513742252</v>
      </c>
      <c r="K596" s="488">
        <v>98.481831925841561</v>
      </c>
      <c r="L596" s="488">
        <v>98.481831925841561</v>
      </c>
      <c r="M596" s="477">
        <f t="shared" si="85"/>
        <v>0</v>
      </c>
      <c r="N596" s="437">
        <v>136.75789813287426</v>
      </c>
      <c r="O596" s="437">
        <v>162.02123626129972</v>
      </c>
      <c r="P596" s="435">
        <v>154.94767411530293</v>
      </c>
      <c r="Q596" s="435">
        <v>154.94767411530293</v>
      </c>
      <c r="R596" s="476">
        <f t="shared" si="86"/>
        <v>0</v>
      </c>
      <c r="S596" s="437">
        <v>457.94995127307629</v>
      </c>
      <c r="T596" s="437">
        <v>457.94995127307629</v>
      </c>
      <c r="U596" s="435">
        <v>458.56375464014036</v>
      </c>
      <c r="V596" s="435">
        <v>458.56375464014036</v>
      </c>
      <c r="W596" s="476">
        <f t="shared" si="87"/>
        <v>0</v>
      </c>
      <c r="X596" s="437">
        <v>594.70784940595058</v>
      </c>
      <c r="Y596" s="437">
        <v>619.97118753437599</v>
      </c>
      <c r="Z596" s="435">
        <v>613.51142875544326</v>
      </c>
      <c r="AA596" s="435">
        <v>613.51142875544326</v>
      </c>
      <c r="AB596" s="476">
        <f t="shared" si="88"/>
        <v>0</v>
      </c>
      <c r="AC596" s="437">
        <v>213.99795576684019</v>
      </c>
      <c r="AD596" s="437">
        <v>212.29622236732237</v>
      </c>
      <c r="AE596" s="437">
        <v>212.29622236732237</v>
      </c>
      <c r="AF596" s="435">
        <f t="shared" si="89"/>
        <v>210.37030712304923</v>
      </c>
      <c r="AG596" s="476">
        <f t="shared" si="90"/>
        <v>1.925915244273142</v>
      </c>
      <c r="AH596" s="437">
        <v>808.70580517279075</v>
      </c>
      <c r="AI596" s="437">
        <v>832.26740990169844</v>
      </c>
      <c r="AJ596" s="435">
        <v>825.80765112276561</v>
      </c>
      <c r="AK596" s="425">
        <f t="shared" si="91"/>
        <v>823.88173587849235</v>
      </c>
      <c r="AL596" s="476">
        <f t="shared" si="92"/>
        <v>1.9259152442732557</v>
      </c>
      <c r="AM596" s="426">
        <v>14</v>
      </c>
      <c r="AN596" s="426">
        <v>14</v>
      </c>
    </row>
    <row r="597" spans="1:40">
      <c r="A597" s="431">
        <v>935</v>
      </c>
      <c r="B597" s="432" t="s">
        <v>609</v>
      </c>
      <c r="C597" s="433">
        <v>2985</v>
      </c>
      <c r="D597" s="485">
        <v>46.297543483924628</v>
      </c>
      <c r="E597" s="485">
        <v>45.47863057280405</v>
      </c>
      <c r="F597" s="486">
        <v>41.620695381876438</v>
      </c>
      <c r="G597" s="486">
        <v>41.620695381876438</v>
      </c>
      <c r="H597" s="490">
        <f t="shared" si="84"/>
        <v>0</v>
      </c>
      <c r="I597" s="480">
        <v>-0.75732403202675846</v>
      </c>
      <c r="J597" s="480">
        <v>6.5031207126640398</v>
      </c>
      <c r="K597" s="488">
        <v>0.97225813396546878</v>
      </c>
      <c r="L597" s="488">
        <v>0.97225813396546878</v>
      </c>
      <c r="M597" s="477">
        <f t="shared" si="85"/>
        <v>0</v>
      </c>
      <c r="N597" s="437">
        <v>45.540219451897869</v>
      </c>
      <c r="O597" s="437">
        <v>51.981751285468086</v>
      </c>
      <c r="P597" s="435">
        <v>42.592953515841906</v>
      </c>
      <c r="Q597" s="435">
        <v>42.592953515841906</v>
      </c>
      <c r="R597" s="476">
        <f t="shared" si="86"/>
        <v>0</v>
      </c>
      <c r="S597" s="437">
        <v>362.57845156061967</v>
      </c>
      <c r="T597" s="437">
        <v>362.57845156061967</v>
      </c>
      <c r="U597" s="435">
        <v>363.50108801784199</v>
      </c>
      <c r="V597" s="435">
        <v>363.50108801784199</v>
      </c>
      <c r="W597" s="476">
        <f t="shared" si="87"/>
        <v>0</v>
      </c>
      <c r="X597" s="437">
        <v>408.11867101251755</v>
      </c>
      <c r="Y597" s="437">
        <v>414.56020284608775</v>
      </c>
      <c r="Z597" s="435">
        <v>406.09404153368394</v>
      </c>
      <c r="AA597" s="435">
        <v>406.09404153368394</v>
      </c>
      <c r="AB597" s="476">
        <f t="shared" si="88"/>
        <v>0</v>
      </c>
      <c r="AC597" s="437">
        <v>213.50602881320592</v>
      </c>
      <c r="AD597" s="437">
        <v>211.90712816691712</v>
      </c>
      <c r="AE597" s="437">
        <v>211.90712816691712</v>
      </c>
      <c r="AF597" s="435">
        <f t="shared" si="89"/>
        <v>208.53846738420859</v>
      </c>
      <c r="AG597" s="476">
        <f t="shared" si="90"/>
        <v>3.3686607827085311</v>
      </c>
      <c r="AH597" s="437">
        <v>621.6246998257235</v>
      </c>
      <c r="AI597" s="437">
        <v>626.46733101300481</v>
      </c>
      <c r="AJ597" s="435">
        <v>618.00116970060105</v>
      </c>
      <c r="AK597" s="425">
        <f t="shared" si="91"/>
        <v>614.63250891789244</v>
      </c>
      <c r="AL597" s="476">
        <f t="shared" si="92"/>
        <v>3.3686607827086164</v>
      </c>
      <c r="AM597" s="426">
        <v>8</v>
      </c>
      <c r="AN597" s="426">
        <v>8</v>
      </c>
    </row>
    <row r="598" spans="1:40">
      <c r="A598" s="431">
        <v>936</v>
      </c>
      <c r="B598" s="432" t="s">
        <v>610</v>
      </c>
      <c r="C598" s="433">
        <v>6395</v>
      </c>
      <c r="D598" s="485">
        <v>132.21081943495514</v>
      </c>
      <c r="E598" s="485">
        <v>130.74070756826833</v>
      </c>
      <c r="F598" s="486">
        <v>132.46334988702702</v>
      </c>
      <c r="G598" s="486">
        <v>132.46334988702702</v>
      </c>
      <c r="H598" s="490">
        <f t="shared" si="84"/>
        <v>0</v>
      </c>
      <c r="I598" s="480">
        <v>391.45574288015104</v>
      </c>
      <c r="J598" s="480">
        <v>395.30207651640234</v>
      </c>
      <c r="K598" s="488">
        <v>392.71515506188382</v>
      </c>
      <c r="L598" s="488">
        <v>392.71515506188382</v>
      </c>
      <c r="M598" s="477">
        <f t="shared" si="85"/>
        <v>0</v>
      </c>
      <c r="N598" s="437">
        <v>523.66656231510615</v>
      </c>
      <c r="O598" s="437">
        <v>526.04278408467064</v>
      </c>
      <c r="P598" s="435">
        <v>525.17850494891093</v>
      </c>
      <c r="Q598" s="435">
        <v>525.17850494891093</v>
      </c>
      <c r="R598" s="476">
        <f t="shared" si="86"/>
        <v>0</v>
      </c>
      <c r="S598" s="437">
        <v>313.55018488107322</v>
      </c>
      <c r="T598" s="437">
        <v>313.55018488107322</v>
      </c>
      <c r="U598" s="435">
        <v>313.96371132582794</v>
      </c>
      <c r="V598" s="435">
        <v>313.96371132582794</v>
      </c>
      <c r="W598" s="476">
        <f t="shared" si="87"/>
        <v>0</v>
      </c>
      <c r="X598" s="437">
        <v>837.21674719617943</v>
      </c>
      <c r="Y598" s="437">
        <v>839.59296896574381</v>
      </c>
      <c r="Z598" s="435">
        <v>839.14221627473876</v>
      </c>
      <c r="AA598" s="435">
        <v>839.14221627473876</v>
      </c>
      <c r="AB598" s="476">
        <f t="shared" si="88"/>
        <v>0</v>
      </c>
      <c r="AC598" s="437">
        <v>224.78135954934314</v>
      </c>
      <c r="AD598" s="437">
        <v>222.99449519500297</v>
      </c>
      <c r="AE598" s="437">
        <v>222.99449519500297</v>
      </c>
      <c r="AF598" s="435">
        <f t="shared" si="89"/>
        <v>221.51354418751001</v>
      </c>
      <c r="AG598" s="476">
        <f t="shared" si="90"/>
        <v>1.4809510074929619</v>
      </c>
      <c r="AH598" s="437">
        <v>1061.9981067455226</v>
      </c>
      <c r="AI598" s="437">
        <v>1062.5874641607468</v>
      </c>
      <c r="AJ598" s="435">
        <v>1062.1367114697418</v>
      </c>
      <c r="AK598" s="425">
        <f t="shared" si="91"/>
        <v>1060.6557604622487</v>
      </c>
      <c r="AL598" s="476">
        <f t="shared" si="92"/>
        <v>1.480951007493104</v>
      </c>
      <c r="AM598" s="426">
        <v>6</v>
      </c>
      <c r="AN598" s="426">
        <v>6</v>
      </c>
    </row>
    <row r="599" spans="1:40">
      <c r="A599" s="431">
        <v>946</v>
      </c>
      <c r="B599" s="432" t="s">
        <v>611</v>
      </c>
      <c r="C599" s="433">
        <v>6287</v>
      </c>
      <c r="D599" s="485">
        <v>809.51192475619314</v>
      </c>
      <c r="E599" s="485">
        <v>802.89099774765066</v>
      </c>
      <c r="F599" s="486">
        <v>802.40372240910506</v>
      </c>
      <c r="G599" s="486">
        <v>802.40372240910506</v>
      </c>
      <c r="H599" s="490">
        <f t="shared" si="84"/>
        <v>0</v>
      </c>
      <c r="I599" s="480">
        <v>-64.359538614499314</v>
      </c>
      <c r="J599" s="480">
        <v>-57.01292783058414</v>
      </c>
      <c r="K599" s="488">
        <v>-66.30972719619129</v>
      </c>
      <c r="L599" s="488">
        <v>-66.30972719619129</v>
      </c>
      <c r="M599" s="477">
        <f t="shared" si="85"/>
        <v>0</v>
      </c>
      <c r="N599" s="437">
        <v>745.15238614169391</v>
      </c>
      <c r="O599" s="437">
        <v>745.87806991706657</v>
      </c>
      <c r="P599" s="435">
        <v>736.09399521291368</v>
      </c>
      <c r="Q599" s="435">
        <v>736.09399521291368</v>
      </c>
      <c r="R599" s="476">
        <f t="shared" si="86"/>
        <v>0</v>
      </c>
      <c r="S599" s="437">
        <v>343.92654716812262</v>
      </c>
      <c r="T599" s="437">
        <v>343.92654716812262</v>
      </c>
      <c r="U599" s="435">
        <v>345.27497863933309</v>
      </c>
      <c r="V599" s="435">
        <v>345.27497863933309</v>
      </c>
      <c r="W599" s="476">
        <f t="shared" si="87"/>
        <v>0</v>
      </c>
      <c r="X599" s="437">
        <v>1089.0789333098164</v>
      </c>
      <c r="Y599" s="437">
        <v>1089.8046170851892</v>
      </c>
      <c r="Z599" s="435">
        <v>1081.3689738522469</v>
      </c>
      <c r="AA599" s="435">
        <v>1081.3689738522469</v>
      </c>
      <c r="AB599" s="476">
        <f t="shared" si="88"/>
        <v>0</v>
      </c>
      <c r="AC599" s="437">
        <v>219.81853750467417</v>
      </c>
      <c r="AD599" s="437">
        <v>218.62466509805003</v>
      </c>
      <c r="AE599" s="437">
        <v>218.62466509805003</v>
      </c>
      <c r="AF599" s="435">
        <f t="shared" si="89"/>
        <v>216.96121268841119</v>
      </c>
      <c r="AG599" s="476">
        <f t="shared" si="90"/>
        <v>1.6634524096388361</v>
      </c>
      <c r="AH599" s="437">
        <v>1308.8974708144906</v>
      </c>
      <c r="AI599" s="437">
        <v>1308.4292821832391</v>
      </c>
      <c r="AJ599" s="435">
        <v>1299.9936389502968</v>
      </c>
      <c r="AK599" s="425">
        <f t="shared" si="91"/>
        <v>1298.3301865406579</v>
      </c>
      <c r="AL599" s="476">
        <f t="shared" si="92"/>
        <v>1.6634524096389214</v>
      </c>
      <c r="AM599" s="426">
        <v>15</v>
      </c>
      <c r="AN599" s="426">
        <v>15</v>
      </c>
    </row>
    <row r="600" spans="1:40">
      <c r="A600" s="431">
        <v>976</v>
      </c>
      <c r="B600" s="432" t="s">
        <v>612</v>
      </c>
      <c r="C600" s="433">
        <v>3788</v>
      </c>
      <c r="D600" s="485">
        <v>495.23854995209598</v>
      </c>
      <c r="E600" s="485">
        <v>490.95993421997105</v>
      </c>
      <c r="F600" s="486">
        <v>489.61474623768078</v>
      </c>
      <c r="G600" s="486">
        <v>489.61474623768078</v>
      </c>
      <c r="H600" s="490">
        <f t="shared" si="84"/>
        <v>0</v>
      </c>
      <c r="I600" s="480">
        <v>-155.06122694267395</v>
      </c>
      <c r="J600" s="480">
        <v>-145.73996350922619</v>
      </c>
      <c r="K600" s="488">
        <v>-125.56272506732658</v>
      </c>
      <c r="L600" s="488">
        <v>-125.56272506732658</v>
      </c>
      <c r="M600" s="477">
        <f t="shared" si="85"/>
        <v>0</v>
      </c>
      <c r="N600" s="437">
        <v>340.17732300942203</v>
      </c>
      <c r="O600" s="437">
        <v>345.21997071074486</v>
      </c>
      <c r="P600" s="435">
        <v>364.05202117035418</v>
      </c>
      <c r="Q600" s="435">
        <v>364.05202117035418</v>
      </c>
      <c r="R600" s="476">
        <f t="shared" si="86"/>
        <v>0</v>
      </c>
      <c r="S600" s="437">
        <v>499.78951562708238</v>
      </c>
      <c r="T600" s="437">
        <v>499.78951562708238</v>
      </c>
      <c r="U600" s="435">
        <v>498.0649859132638</v>
      </c>
      <c r="V600" s="435">
        <v>498.0649859132638</v>
      </c>
      <c r="W600" s="476">
        <f t="shared" si="87"/>
        <v>0</v>
      </c>
      <c r="X600" s="437">
        <v>839.96683863650446</v>
      </c>
      <c r="Y600" s="437">
        <v>845.00948633782718</v>
      </c>
      <c r="Z600" s="435">
        <v>862.11700708361798</v>
      </c>
      <c r="AA600" s="435">
        <v>862.11700708361798</v>
      </c>
      <c r="AB600" s="476">
        <f t="shared" si="88"/>
        <v>0</v>
      </c>
      <c r="AC600" s="437">
        <v>220.73203065054776</v>
      </c>
      <c r="AD600" s="437">
        <v>219.66436141467653</v>
      </c>
      <c r="AE600" s="437">
        <v>219.66436141467653</v>
      </c>
      <c r="AF600" s="435">
        <f t="shared" si="89"/>
        <v>217.2046154073694</v>
      </c>
      <c r="AG600" s="476">
        <f t="shared" si="90"/>
        <v>2.4597460073071318</v>
      </c>
      <c r="AH600" s="437">
        <v>1060.698869287052</v>
      </c>
      <c r="AI600" s="437">
        <v>1064.6738477525037</v>
      </c>
      <c r="AJ600" s="435">
        <v>1081.7813684982946</v>
      </c>
      <c r="AK600" s="425">
        <f t="shared" si="91"/>
        <v>1079.3216224909875</v>
      </c>
      <c r="AL600" s="476">
        <f t="shared" si="92"/>
        <v>2.4597460073071034</v>
      </c>
      <c r="AM600" s="426">
        <v>19</v>
      </c>
      <c r="AN600" s="426">
        <v>19</v>
      </c>
    </row>
    <row r="601" spans="1:40">
      <c r="A601" s="431">
        <v>977</v>
      </c>
      <c r="B601" s="432" t="s">
        <v>303</v>
      </c>
      <c r="C601" s="433">
        <v>15293</v>
      </c>
      <c r="D601" s="485">
        <v>655.9815219844736</v>
      </c>
      <c r="E601" s="485">
        <v>650.43390969985865</v>
      </c>
      <c r="F601" s="486">
        <v>649.38064956307949</v>
      </c>
      <c r="G601" s="486">
        <v>649.38064956307949</v>
      </c>
      <c r="H601" s="490">
        <f t="shared" si="84"/>
        <v>0</v>
      </c>
      <c r="I601" s="480">
        <v>-120.10242023309442</v>
      </c>
      <c r="J601" s="480">
        <v>-114.80562392225809</v>
      </c>
      <c r="K601" s="488">
        <v>-132.01608213303086</v>
      </c>
      <c r="L601" s="488">
        <v>-132.01608213303086</v>
      </c>
      <c r="M601" s="477">
        <f t="shared" si="85"/>
        <v>0</v>
      </c>
      <c r="N601" s="437">
        <v>535.87910175137915</v>
      </c>
      <c r="O601" s="437">
        <v>535.62828577760047</v>
      </c>
      <c r="P601" s="435">
        <v>517.36456743004862</v>
      </c>
      <c r="Q601" s="435">
        <v>517.36456743004862</v>
      </c>
      <c r="R601" s="476">
        <f t="shared" si="86"/>
        <v>0</v>
      </c>
      <c r="S601" s="437">
        <v>425.66842440453536</v>
      </c>
      <c r="T601" s="437">
        <v>425.66842440453536</v>
      </c>
      <c r="U601" s="435">
        <v>426.79225627424455</v>
      </c>
      <c r="V601" s="435">
        <v>426.79225627424455</v>
      </c>
      <c r="W601" s="476">
        <f t="shared" si="87"/>
        <v>0</v>
      </c>
      <c r="X601" s="437">
        <v>961.54752615591462</v>
      </c>
      <c r="Y601" s="437">
        <v>961.29671018213594</v>
      </c>
      <c r="Z601" s="435">
        <v>944.15682370429329</v>
      </c>
      <c r="AA601" s="435">
        <v>944.15682370429329</v>
      </c>
      <c r="AB601" s="476">
        <f t="shared" si="88"/>
        <v>0</v>
      </c>
      <c r="AC601" s="437">
        <v>162.4868923679775</v>
      </c>
      <c r="AD601" s="437">
        <v>161.3581788568053</v>
      </c>
      <c r="AE601" s="437">
        <v>161.3581788568053</v>
      </c>
      <c r="AF601" s="435">
        <f t="shared" si="89"/>
        <v>159.11941955079774</v>
      </c>
      <c r="AG601" s="476">
        <f t="shared" si="90"/>
        <v>2.2387593060075517</v>
      </c>
      <c r="AH601" s="437">
        <v>1124.0344185238921</v>
      </c>
      <c r="AI601" s="437">
        <v>1122.6548890389411</v>
      </c>
      <c r="AJ601" s="435">
        <v>1105.5150025610985</v>
      </c>
      <c r="AK601" s="425">
        <f t="shared" si="91"/>
        <v>1103.276243255091</v>
      </c>
      <c r="AL601" s="476">
        <f t="shared" si="92"/>
        <v>2.2387593060075233</v>
      </c>
      <c r="AM601" s="426">
        <v>17</v>
      </c>
      <c r="AN601" s="426">
        <v>17</v>
      </c>
    </row>
    <row r="602" spans="1:40">
      <c r="A602" s="431">
        <v>980</v>
      </c>
      <c r="B602" s="432" t="s">
        <v>304</v>
      </c>
      <c r="C602" s="433">
        <v>33607</v>
      </c>
      <c r="D602" s="485">
        <v>658.74783711559451</v>
      </c>
      <c r="E602" s="485">
        <v>653.17180694210708</v>
      </c>
      <c r="F602" s="486">
        <v>652.79963967762865</v>
      </c>
      <c r="G602" s="486">
        <v>652.79963967762865</v>
      </c>
      <c r="H602" s="490">
        <f t="shared" si="84"/>
        <v>0</v>
      </c>
      <c r="I602" s="480">
        <v>-62.017868014821801</v>
      </c>
      <c r="J602" s="480">
        <v>-48.186317021359741</v>
      </c>
      <c r="K602" s="488">
        <v>-55.465969122457473</v>
      </c>
      <c r="L602" s="488">
        <v>-55.465969122457473</v>
      </c>
      <c r="M602" s="477">
        <f t="shared" si="85"/>
        <v>0</v>
      </c>
      <c r="N602" s="437">
        <v>596.72996910077268</v>
      </c>
      <c r="O602" s="437">
        <v>604.98548992074745</v>
      </c>
      <c r="P602" s="435">
        <v>597.33367055517101</v>
      </c>
      <c r="Q602" s="435">
        <v>597.33367055517101</v>
      </c>
      <c r="R602" s="476">
        <f t="shared" si="86"/>
        <v>0</v>
      </c>
      <c r="S602" s="437">
        <v>163.19213208099777</v>
      </c>
      <c r="T602" s="437">
        <v>163.19213208099777</v>
      </c>
      <c r="U602" s="435">
        <v>163.16406184444591</v>
      </c>
      <c r="V602" s="435">
        <v>163.16406184444591</v>
      </c>
      <c r="W602" s="476">
        <f t="shared" si="87"/>
        <v>0</v>
      </c>
      <c r="X602" s="437">
        <v>759.92210118177047</v>
      </c>
      <c r="Y602" s="437">
        <v>768.17762200174514</v>
      </c>
      <c r="Z602" s="435">
        <v>760.49773239961701</v>
      </c>
      <c r="AA602" s="435">
        <v>760.49773239961701</v>
      </c>
      <c r="AB602" s="476">
        <f t="shared" si="88"/>
        <v>0</v>
      </c>
      <c r="AC602" s="437">
        <v>129.1081742257013</v>
      </c>
      <c r="AD602" s="437">
        <v>129.16161403420398</v>
      </c>
      <c r="AE602" s="437">
        <v>129.16161403420398</v>
      </c>
      <c r="AF602" s="435">
        <f t="shared" si="89"/>
        <v>125.59792048308245</v>
      </c>
      <c r="AG602" s="476">
        <f t="shared" si="90"/>
        <v>3.5636935511215313</v>
      </c>
      <c r="AH602" s="437">
        <v>889.03027540747166</v>
      </c>
      <c r="AI602" s="437">
        <v>897.33923603594917</v>
      </c>
      <c r="AJ602" s="435">
        <v>889.65934643382093</v>
      </c>
      <c r="AK602" s="425">
        <f t="shared" si="91"/>
        <v>886.09565288269948</v>
      </c>
      <c r="AL602" s="476">
        <f t="shared" si="92"/>
        <v>3.563693551121446</v>
      </c>
      <c r="AM602" s="426">
        <v>6</v>
      </c>
      <c r="AN602" s="426">
        <v>6</v>
      </c>
    </row>
    <row r="603" spans="1:40">
      <c r="A603" s="431">
        <v>981</v>
      </c>
      <c r="B603" s="432" t="s">
        <v>305</v>
      </c>
      <c r="C603" s="433">
        <v>2237</v>
      </c>
      <c r="D603" s="485">
        <v>-76.915448268690938</v>
      </c>
      <c r="E603" s="485">
        <v>-76.719914242257147</v>
      </c>
      <c r="F603" s="486">
        <v>-77.134797948062982</v>
      </c>
      <c r="G603" s="486">
        <v>-77.134797948062982</v>
      </c>
      <c r="H603" s="490">
        <f t="shared" si="84"/>
        <v>0</v>
      </c>
      <c r="I603" s="480">
        <v>389.77871637927245</v>
      </c>
      <c r="J603" s="480">
        <v>395.93867492106392</v>
      </c>
      <c r="K603" s="488">
        <v>384.89436792497378</v>
      </c>
      <c r="L603" s="488">
        <v>384.89436792497378</v>
      </c>
      <c r="M603" s="477">
        <f t="shared" si="85"/>
        <v>0</v>
      </c>
      <c r="N603" s="437">
        <v>312.86326811058149</v>
      </c>
      <c r="O603" s="437">
        <v>319.21876067880675</v>
      </c>
      <c r="P603" s="435">
        <v>307.75956997691083</v>
      </c>
      <c r="Q603" s="435">
        <v>307.75956997691083</v>
      </c>
      <c r="R603" s="476">
        <f t="shared" si="86"/>
        <v>0</v>
      </c>
      <c r="S603" s="437">
        <v>501.80276560225604</v>
      </c>
      <c r="T603" s="437">
        <v>501.80276560225604</v>
      </c>
      <c r="U603" s="435">
        <v>502.33040543010912</v>
      </c>
      <c r="V603" s="435">
        <v>502.33040543010912</v>
      </c>
      <c r="W603" s="476">
        <f t="shared" si="87"/>
        <v>0</v>
      </c>
      <c r="X603" s="437">
        <v>814.66603371283747</v>
      </c>
      <c r="Y603" s="437">
        <v>821.02152628106285</v>
      </c>
      <c r="Z603" s="435">
        <v>810.08997540701989</v>
      </c>
      <c r="AA603" s="435">
        <v>810.08997540701989</v>
      </c>
      <c r="AB603" s="476">
        <f t="shared" si="88"/>
        <v>0</v>
      </c>
      <c r="AC603" s="437">
        <v>228.02723063955085</v>
      </c>
      <c r="AD603" s="437">
        <v>226.18899111544579</v>
      </c>
      <c r="AE603" s="437">
        <v>226.18899111544579</v>
      </c>
      <c r="AF603" s="435">
        <f t="shared" si="89"/>
        <v>226.46176794260478</v>
      </c>
      <c r="AG603" s="476">
        <f t="shared" si="90"/>
        <v>-0.27277682715899232</v>
      </c>
      <c r="AH603" s="437">
        <v>1042.6932643523883</v>
      </c>
      <c r="AI603" s="437">
        <v>1047.2105173965085</v>
      </c>
      <c r="AJ603" s="435">
        <v>1036.2789665224657</v>
      </c>
      <c r="AK603" s="425">
        <f t="shared" si="91"/>
        <v>1036.5517433496245</v>
      </c>
      <c r="AL603" s="476">
        <f t="shared" si="92"/>
        <v>-0.27277682715885021</v>
      </c>
      <c r="AM603" s="426">
        <v>5</v>
      </c>
      <c r="AN603" s="426">
        <v>5</v>
      </c>
    </row>
    <row r="604" spans="1:40">
      <c r="A604" s="431">
        <v>989</v>
      </c>
      <c r="B604" s="432" t="s">
        <v>613</v>
      </c>
      <c r="C604" s="433">
        <v>5406</v>
      </c>
      <c r="D604" s="485">
        <v>209.11645391982339</v>
      </c>
      <c r="E604" s="485">
        <v>207.0462123435737</v>
      </c>
      <c r="F604" s="486">
        <v>209.77922475441778</v>
      </c>
      <c r="G604" s="486">
        <v>209.77922475441778</v>
      </c>
      <c r="H604" s="490">
        <f t="shared" si="84"/>
        <v>0</v>
      </c>
      <c r="I604" s="480">
        <v>-333.32849100976358</v>
      </c>
      <c r="J604" s="480">
        <v>-323.44911799392918</v>
      </c>
      <c r="K604" s="488">
        <v>-329.34477063864034</v>
      </c>
      <c r="L604" s="488">
        <v>-329.34477063864034</v>
      </c>
      <c r="M604" s="477">
        <f t="shared" si="85"/>
        <v>0</v>
      </c>
      <c r="N604" s="437">
        <v>-124.21203708994017</v>
      </c>
      <c r="O604" s="437">
        <v>-116.40290565035548</v>
      </c>
      <c r="P604" s="435">
        <v>-119.56554588422253</v>
      </c>
      <c r="Q604" s="435">
        <v>-119.56554588422253</v>
      </c>
      <c r="R604" s="476">
        <f t="shared" si="86"/>
        <v>0</v>
      </c>
      <c r="S604" s="437">
        <v>379.79750324816979</v>
      </c>
      <c r="T604" s="437">
        <v>379.79750324816979</v>
      </c>
      <c r="U604" s="435">
        <v>378.2714150482285</v>
      </c>
      <c r="V604" s="435">
        <v>378.2714150482285</v>
      </c>
      <c r="W604" s="476">
        <f t="shared" si="87"/>
        <v>0</v>
      </c>
      <c r="X604" s="437">
        <v>255.58546615822959</v>
      </c>
      <c r="Y604" s="437">
        <v>263.39459759781431</v>
      </c>
      <c r="Z604" s="435">
        <v>258.70586916400595</v>
      </c>
      <c r="AA604" s="435">
        <v>258.70586916400595</v>
      </c>
      <c r="AB604" s="476">
        <f t="shared" si="88"/>
        <v>0</v>
      </c>
      <c r="AC604" s="437">
        <v>217.1107175023642</v>
      </c>
      <c r="AD604" s="437">
        <v>215.32856754430316</v>
      </c>
      <c r="AE604" s="437">
        <v>215.32856754430316</v>
      </c>
      <c r="AF604" s="435">
        <f t="shared" si="89"/>
        <v>212.77786453686269</v>
      </c>
      <c r="AG604" s="476">
        <f t="shared" si="90"/>
        <v>2.5507030074404611</v>
      </c>
      <c r="AH604" s="437">
        <v>472.69618366059376</v>
      </c>
      <c r="AI604" s="437">
        <v>478.72316514211752</v>
      </c>
      <c r="AJ604" s="435">
        <v>474.03443670830916</v>
      </c>
      <c r="AK604" s="425">
        <f t="shared" si="91"/>
        <v>471.48373370086864</v>
      </c>
      <c r="AL604" s="476">
        <f t="shared" si="92"/>
        <v>2.5507030074405179</v>
      </c>
      <c r="AM604" s="426">
        <v>14</v>
      </c>
      <c r="AN604" s="426">
        <v>14</v>
      </c>
    </row>
    <row r="605" spans="1:40">
      <c r="A605" s="431">
        <v>992</v>
      </c>
      <c r="B605" s="432" t="s">
        <v>307</v>
      </c>
      <c r="C605" s="433">
        <v>18120</v>
      </c>
      <c r="D605" s="485">
        <v>191.52028477644359</v>
      </c>
      <c r="E605" s="485">
        <v>189.41735419051892</v>
      </c>
      <c r="F605" s="486">
        <v>187.95484399393567</v>
      </c>
      <c r="G605" s="486">
        <v>187.95484399393567</v>
      </c>
      <c r="H605" s="490">
        <f t="shared" si="84"/>
        <v>0</v>
      </c>
      <c r="I605" s="480">
        <v>-40.411425777469326</v>
      </c>
      <c r="J605" s="480">
        <v>-26.135752448444848</v>
      </c>
      <c r="K605" s="488">
        <v>-33.575338657772498</v>
      </c>
      <c r="L605" s="488">
        <v>-33.575338657772498</v>
      </c>
      <c r="M605" s="477">
        <f t="shared" si="85"/>
        <v>0</v>
      </c>
      <c r="N605" s="437">
        <v>151.10885899897426</v>
      </c>
      <c r="O605" s="437">
        <v>163.28160174207409</v>
      </c>
      <c r="P605" s="435">
        <v>154.37950533616319</v>
      </c>
      <c r="Q605" s="435">
        <v>154.37950533616319</v>
      </c>
      <c r="R605" s="476">
        <f t="shared" si="86"/>
        <v>0</v>
      </c>
      <c r="S605" s="437">
        <v>285.1908958751884</v>
      </c>
      <c r="T605" s="437">
        <v>285.1908958751884</v>
      </c>
      <c r="U605" s="435">
        <v>284.79544392252666</v>
      </c>
      <c r="V605" s="435">
        <v>284.79544392252666</v>
      </c>
      <c r="W605" s="476">
        <f t="shared" si="87"/>
        <v>0</v>
      </c>
      <c r="X605" s="437">
        <v>436.29975487416266</v>
      </c>
      <c r="Y605" s="437">
        <v>448.47249761726249</v>
      </c>
      <c r="Z605" s="435">
        <v>439.17494925868982</v>
      </c>
      <c r="AA605" s="435">
        <v>439.17494925868982</v>
      </c>
      <c r="AB605" s="476">
        <f t="shared" si="88"/>
        <v>0</v>
      </c>
      <c r="AC605" s="437">
        <v>167.02485794084913</v>
      </c>
      <c r="AD605" s="437">
        <v>166.10717523375479</v>
      </c>
      <c r="AE605" s="437">
        <v>166.10717523375479</v>
      </c>
      <c r="AF605" s="435">
        <f t="shared" si="89"/>
        <v>161.9371531312764</v>
      </c>
      <c r="AG605" s="476">
        <f t="shared" si="90"/>
        <v>4.1700221024783843</v>
      </c>
      <c r="AH605" s="437">
        <v>603.32461281501185</v>
      </c>
      <c r="AI605" s="437">
        <v>614.57967285101734</v>
      </c>
      <c r="AJ605" s="435">
        <v>605.28212449244461</v>
      </c>
      <c r="AK605" s="425">
        <f t="shared" si="91"/>
        <v>601.11210238996614</v>
      </c>
      <c r="AL605" s="476">
        <f t="shared" si="92"/>
        <v>4.1700221024784696</v>
      </c>
      <c r="AM605" s="426">
        <v>13</v>
      </c>
      <c r="AN605" s="426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7" priority="1" operator="lessThan">
      <formula>0</formula>
    </cfRule>
  </conditionalFormatting>
  <conditionalFormatting sqref="C11:D302">
    <cfRule type="cellIs" dxfId="16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infopath/2007/PartnerControls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ab5ad7e9-ff32-4915-8f05-2a6d5c545421"/>
    <ds:schemaRef ds:uri="55a2cc34-794c-4dc7-898e-8fa2029c8187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Information om materialet</vt:lpstr>
      <vt:lpstr>Statsandelar</vt:lpstr>
      <vt:lpstr>Statsandelar_€inv</vt:lpstr>
      <vt:lpstr>Förändring2023-24</vt:lpstr>
      <vt:lpstr>Hemkommunsersättningar</vt:lpstr>
      <vt:lpstr>Vos-laskelma, €as</vt:lpstr>
      <vt:lpstr>Jämförelse_1</vt:lpstr>
      <vt:lpstr>Jämförelse_2</vt:lpstr>
      <vt:lpstr>Jämförelse_3</vt:lpstr>
      <vt:lpstr>År_2024-27</vt:lpstr>
      <vt:lpstr>År_2024-27_€inv</vt:lpstr>
      <vt:lpstr>Lsk - vfo</vt:lpstr>
      <vt:lpstr>Lsk - vfo_€inv</vt:lpstr>
      <vt:lpstr>Kommunstorlek</vt:lpstr>
      <vt:lpstr>Förändr2023-24-lsk-vfo-storlek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2024-01-10T11:44:06Z</dcterms:modified>
  <cp:category/>
  <cp:contentStatus/>
</cp:coreProperties>
</file>